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4e5a0a9a77345a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D:\projects\analyse-pb\side_files\"/>
    </mc:Choice>
  </mc:AlternateContent>
  <xr:revisionPtr revIDLastSave="0" documentId="8_{5FC22CB7-79D4-45E0-AE84-C2CE0EDF97F7}" xr6:coauthVersionLast="47" xr6:coauthVersionMax="47" xr10:uidLastSave="{00000000-0000-0000-0000-000000000000}"/>
  <bookViews>
    <workbookView xWindow="-120" yWindow="-120" windowWidth="29040" windowHeight="15840" activeTab="3" xr2:uid="{D5568D05-187C-469F-BDBF-08214558C39C}"/>
  </bookViews>
  <sheets>
    <sheet name="Instructions" sheetId="12" r:id="rId1"/>
    <sheet name="Summary" sheetId="17" r:id="rId2"/>
    <sheet name="Tables" sheetId="2" r:id="rId3"/>
    <sheet name="Columns" sheetId="3" r:id="rId4"/>
    <sheet name="Partitions" sheetId="16" r:id="rId5"/>
    <sheet name="User Hierarchies" sheetId="4" r:id="rId6"/>
    <sheet name="Relationships" sheetId="5" r:id="rId7"/>
    <sheet name="Compression" sheetId="6" r:id="rId8"/>
    <sheet name="Columns Data Types" sheetId="7" r:id="rId9"/>
    <sheet name="Encoding" sheetId="8" r:id="rId10"/>
    <sheet name="DAX Expressions" sheetId="11" r:id="rId11"/>
    <sheet name="Settings" sheetId="15" state="hidden" r:id="rId12"/>
  </sheets>
  <functionGroups builtInGroupCount="19"/>
  <definedNames>
    <definedName name="_xlcn.WorksheetConnection_VertiPaqAnalyzer2.0Preview2.xlsmDaxExpressions" hidden="1">DaxExpressions[]</definedName>
    <definedName name="FileNameRange">Settings!$B$1</definedName>
    <definedName name="Measures_List" localSheetId="10" hidden="1">'DAX Expressions'!$A$1:$H$276</definedName>
  </definedNames>
  <calcPr calcId="191029"/>
  <pivotCaches>
    <pivotCache cacheId="13" r:id="rId13"/>
    <pivotCache cacheId="16" r:id="rId14"/>
    <pivotCache cacheId="19" r:id="rId15"/>
    <pivotCache cacheId="22" r:id="rId16"/>
    <pivotCache cacheId="25" r:id="rId17"/>
    <pivotCache cacheId="28" r:id="rId18"/>
    <pivotCache cacheId="31" r:id="rId19"/>
    <pivotCache cacheId="34" r:id="rId20"/>
    <pivotCache cacheId="36" r:id="rId21"/>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s_83154c64-7b65-4a74-8b62-65fb84bd2db4" name="Tables" connection="Query - Tables"/>
          <x15:modelTable id="Columns_153f02a1-e5ec-4d19-b25e-4ad1294ef18b" name="Columns" connection="Query - Columns"/>
          <x15:modelTable id="Columns Segments_0eba1025-4ded-4828-9b86-4b4ea587b2e6" name="Columns Segments" connection="Query - Columns Segments"/>
          <x15:modelTable id="Columns Hierarchies_5bb4e18c-9733-4aec-a9cc-4108c79a9a19" name="Columns Hierarchies" connection="Query - Columns Hierarchies"/>
          <x15:modelTable id="User Hierarchies_36398858-a896-4e5a-ad5a-0495961e3aa5" name="User Hierarchies" connection="Query - User Hierarchies"/>
          <x15:modelTable id="Relationships_8619c652-43de-469c-a539-e648c175344b" name="Relationships" connection="Query - Relationships"/>
          <x15:modelTable id="Measures List_52f8973b-d91f-4b5f-98a8-40f915a218fd" name="Measures List" connection="Query - Measures List"/>
          <x15:modelTable id="Roles Expressions_878faaea-6a56-404d-b627-24a3aedc7488" name="Roles Expressions" connection="Query - Roles Expressions"/>
          <x15:modelTable id="Calculation Items_699d8948-f2b1-46d4-9bdc-aa70f4063e01" name="Calculation Items" connection="Query - Calculation Items"/>
          <x15:modelTable id="DaxExpressions" name="DaxExpressions" connection="WorksheetConnection_VertiPaq Analyzer 2.0 Preview 2.xlsm!DaxExpressions"/>
        </x15:modelTables>
        <x15:modelRelationships>
          <x15:modelRelationship fromTable="Columns" fromColumn="TableName" toTable="Tables" toColumn="TableName"/>
          <x15:modelRelationship fromTable="Columns Segments" fromColumn="FullColumnName" toTable="Columns" toColumn="FullColumnName"/>
          <x15:modelRelationship fromTable="Columns Hierarchies" fromColumn="FullColumnName" toTable="Columns" toColumn="FullColumnName"/>
          <x15:modelRelationship fromTable="User Hierarchies" fromColumn="TableName" toTable="Tables" toColumn="TableName"/>
          <x15:modelRelationship fromTable="Relationships" fromColumn="FromTableName" toTable="Tables" toColumn="TableName"/>
          <x15:modelRelationship fromTable="Measures List" fromColumn="TableName" toTable="Tables" toColumn="TableName"/>
          <x15:modelRelationship fromTable="Roles Expressions" fromColumn="TableName" toTable="Tables" toColumn="TableName"/>
          <x15:modelRelationship fromTable="Calculation Items" fromColumn="CalculationGroup" toTable="Tables" toColumn="Table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7" l="1"/>
  <c r="B15" i="17"/>
  <c r="B5" i="17"/>
  <c r="B9" i="17"/>
  <c r="B10" i="17"/>
  <c r="B6" i="17"/>
  <c r="B12" i="17"/>
  <c r="B14" i="17"/>
  <c r="B11" i="17"/>
  <c r="B8" i="17"/>
  <c r="B13" i="17"/>
  <c r="B7" i="17"/>
  <c r="B4"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40FCC8-A955-4693-89F2-736FB380B98C}" keepAlive="1" name="ModelConnection_Measures List" description="Data Model" type="5" refreshedVersion="7" minRefreshableVersion="5" saveData="1">
    <dbPr connection="Data Model Connection" command="EVALUATE_x000d__x000a_UNION (_x000d__x000a_    SELECTCOLUMNS (_x000d__x000a_        FILTER (_x000d__x000a_            'Measures List',_x000d__x000a_            'Measures List'[MeasureExpression] &lt;&gt; &quot;&quot;_x000d__x000a_        ),_x000d__x000a_        &quot;Table&quot;, 'Measures List'[TableName],_x000d__x000a_        &quot;Type&quot;, &quot;Measure&quot;,_x000d__x000a_        &quot;Name&quot;, 'Measures List'[MeasureName],_x000d__x000a_        &quot;DAX Expression&quot;, &quot;=&quot; &amp; 'Measures List'[Measure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DetailRowsExpression] &lt;&gt; &quot;&quot;_x000d__x000a_        ),_x000d__x000a_        &quot;Table&quot;, 'Measures List'[TableName],_x000d__x000a_        &quot;Type&quot;, &quot;Measure DetailRows&quot;,_x000d__x000a_        &quot;Name&quot;, 'Measures List'[MeasureName],_x000d__x000a_        &quot;DAX Expression&quot;, &quot;=&quot; &amp; 'Measures List'[DetailRows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StatusExpression] &lt;&gt; &quot;&quot;_x000d__x000a_        ),_x000d__x000a_        &quot;Table&quot;, 'Measures List'[TableName],_x000d__x000a_        &quot;Type&quot;, &quot;Measure KpiStatus&quot;,_x000d__x000a_        &quot;Name&quot;, 'Measures List'[MeasureName],_x000d__x000a_        &quot;DAX Expression&quot;, &quot;=&quot; &amp; 'Measures List'[KpiStatus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TargetExpression] &lt;&gt; &quot;&quot;_x000d__x000a_        ),_x000d__x000a_        &quot;Table&quot;, 'Measures List'[TableName],_x000d__x000a_        &quot;Type&quot;, &quot;Measure KpiTarget&quot;,_x000d__x000a_        &quot;Name&quot;, 'Measures List'[MeasureName],_x000d__x000a_        &quot;DAX Expression&quot;, &quot;=&quot; &amp; 'Measures List'[KpiTarget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TrendExpression] &lt;&gt; &quot;&quot;_x000d__x000a_        ),_x000d__x000a_        &quot;Table&quot;, 'Measures List'[TableName],_x000d__x000a_        &quot;Type&quot;, &quot;Measure KpiTrend&quot;,_x000d__x000a_        &quot;Name&quot;, 'Measures List'[MeasureName],_x000d__x000a_        &quot;DAX Expression&quot;, &quot;=&quot; &amp; 'Measures List'[KpiTrend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Columns',_x000d__x000a_            'Columns'[ColumnExpression] &lt;&gt; &quot;&quot;_x000d__x000a_        ),_x000d__x000a_        &quot;Table&quot;, 'Columns'[TableName],_x000d__x000a_        &quot;Type&quot;, &quot;Column&quot;,_x000d__x000a_        &quot;Name&quot;, 'Columns'[ColumnName],_x000d__x000a_        &quot;DAX Expression&quot;, &quot;=&quot; &amp; 'Columns'[ColumnExpression],_x000d__x000a_        &quot;DisplayFolder&quot;, 'Columns'[DisplayFolder],_x000d__x000a_        &quot;FormatString&quot;, 'Columns'[FormatString],_x000d__x000a_        &quot;IsHidden&quot;, 'Columns'[IsHidden],_x000d__x000a_        &quot;Description&quot;, 'Columns'[Description]_x000d__x000a_    ),_x000d__x000a_    SELECTCOLUMNS (_x000d__x000a_        FILTER (_x000d__x000a_            'Tables',_x000d__x000a_            'Tables'[TableExpression] &lt;&gt; &quot;&quot;_x000d__x000a_        ),_x000d__x000a_        &quot;Table&quot;, 'Tables'[TableName],_x000d__x000a_        &quot;Type&quot;, &quot;Table&quot;,_x000d__x000a_        &quot;Name&quot;, &quot;&quot;,_x000d__x000a_        &quot;DAX Expression&quot;, &quot;=&quot; &amp; 'Tables'[TableExpression],_x000d__x000a_        &quot;DisplayFolder&quot;, &quot;&quot;,_x000d__x000a_        &quot;FormatString&quot;, &quot;&quot;,_x000d__x000a_        &quot;IsHidden&quot;, 'Tables'[IsHidden],_x000d__x000a_        &quot;Description&quot;, 'Tables'[Description]_x000d__x000a_    ),_x000d__x000a_    SELECTCOLUMNS (_x000d__x000a_        FILTER (_x000d__x000a_            'Roles Expressions',_x000d__x000a_            'Roles Expressions'[FilterExpression] &lt;&gt; &quot;&quot;_x000d__x000a_        ),_x000d__x000a_        &quot;Table&quot;, 'Roles Expressions'[TableName],_x000d__x000a_        &quot;Type&quot;, &quot;Role&quot;,_x000d__x000a_        &quot;Name&quot;, 'Roles Expressions'[RoleName],_x000d__x000a_        &quot;DAX Expression&quot;, &quot;=&quot; &amp; 'Roles Expressions'[FilterExpression],_x000d__x000a_        &quot;DisplayFolder&quot;, &quot;&quot;,_x000d__x000a_        &quot;FormatString&quot;, &quot;&quot;,_x000d__x000a_        &quot;IsHidden&quot;, &quot;&quot;,_x000d__x000a_        &quot;Description&quot;, &quot;&quot;_x000d__x000a_    ),_x000d__x000a_    SELECTCOLUMNS (_x000d__x000a_        FILTER (_x000d__x000a_            'Calculation Items',_x000d__x000a_            'Calculation Items'[ItemExpression] &lt;&gt; &quot;&quot;_x000d__x000a_        ),_x000d__x000a_        &quot;Table&quot;, 'Calculation Items'[CalculationGroup],_x000d__x000a_        &quot;Type&quot;, &quot;Calc Item&quot;,_x000d__x000a_        &quot;Name&quot;, 'Calculation Items'[ItemName],_x000d__x000a_        &quot;DAX Expression&quot;, &quot;=&quot; &amp; 'Calculation Items'[ItemExpression],_x000d__x000a_        &quot;DisplayFolder&quot;, &quot;&quot;,_x000d__x000a_        &quot;FormatString&quot;, 'Calculation Items'[FormatStringDefinition],_x000d__x000a_        &quot;IsHidden&quot;, 'Calculation Items'[IsHidden],_x000d__x000a_        &quot;Description&quot;, &quot;&quot;_x000d__x000a_    ),_x000d__x000a_    SELECTCOLUMNS (_x000d__x000a_        FILTER (_x000d__x000a_            'Calculation Items',_x000d__x000a_            'Calculation Items'[FormatStringDefinition] &lt;&gt; &quot;&quot;_x000d__x000a_        ),_x000d__x000a_        &quot;Table&quot;, 'Calculation Items'[CalculationGroup],_x000d__x000a_        &quot;Type&quot;, &quot;Calc Item Format&quot;,_x000d__x000a_        &quot;Name&quot;, 'Calculation Items'[ItemName],_x000d__x000a_        &quot;DAX Expression&quot;, &quot;=&quot; &amp; 'Calculation Items'[FormatStringDefinition],_x000d__x000a_        &quot;DisplayFolder&quot;, &quot;&quot;,_x000d__x000a_        &quot;FormatString&quot;, &quot;&quot;,_x000d__x000a_        &quot;IsHidden&quot;, 'Calculation Items'[IsHidden],_x000d__x000a_        &quot;Description&quot;, 'Calculation Items'[Description]_x000d__x000a_    )_x000d__x000a_)_x000d__x000a_ORDER BY_x000d__x000a_    [Table],_x000d__x000a_    [Name],_x000d__x000a_    [Type]_x000d__x000a_" commandType="4"/>
    <extLst>
      <ext xmlns:x15="http://schemas.microsoft.com/office/spreadsheetml/2010/11/main" uri="{DE250136-89BD-433C-8126-D09CA5730AF9}">
        <x15:connection id="" model="1"/>
      </ext>
    </extLst>
  </connection>
  <connection id="2" xr16:uid="{CACDA00E-8D35-4E5B-9816-905A84036554}" name="Query - Calculation Items" description="Connection to the 'Calculation Items' query in the workbook." type="100" refreshedVersion="7" minRefreshableVersion="5">
    <extLst>
      <ext xmlns:x15="http://schemas.microsoft.com/office/spreadsheetml/2010/11/main" uri="{DE250136-89BD-433C-8126-D09CA5730AF9}">
        <x15:connection id="16c069a3-68bc-44a0-9941-31a420710291"/>
      </ext>
    </extLst>
  </connection>
  <connection id="3" xr16:uid="{6DF0B764-3B50-43A6-A24D-5FAB2707F709}" name="Query - Columns" description="Connection to the 'Columns' query in the workbook." type="100" refreshedVersion="7" minRefreshableVersion="5">
    <extLst>
      <ext xmlns:x15="http://schemas.microsoft.com/office/spreadsheetml/2010/11/main" uri="{DE250136-89BD-433C-8126-D09CA5730AF9}">
        <x15:connection id="d042fa65-175e-435e-8013-2def2ea798e8"/>
      </ext>
    </extLst>
  </connection>
  <connection id="4" xr16:uid="{CA2EDE2F-37F7-4233-8F90-439C03F2D148}" name="Query - Columns Hierarchies" description="Connection to the 'Columns Hierarchies' query in the workbook." type="100" refreshedVersion="7" minRefreshableVersion="5">
    <extLst>
      <ext xmlns:x15="http://schemas.microsoft.com/office/spreadsheetml/2010/11/main" uri="{DE250136-89BD-433C-8126-D09CA5730AF9}">
        <x15:connection id="1311a2f0-8efe-467f-a5bc-f3c86ed5ea73"/>
      </ext>
    </extLst>
  </connection>
  <connection id="5" xr16:uid="{67182389-748F-4B0B-B8DF-1D12D29DD792}" name="Query - Columns Segments" description="Connection to the 'Columns Segments' query in the workbook." type="100" refreshedVersion="7" minRefreshableVersion="5">
    <extLst>
      <ext xmlns:x15="http://schemas.microsoft.com/office/spreadsheetml/2010/11/main" uri="{DE250136-89BD-433C-8126-D09CA5730AF9}">
        <x15:connection id="88b74c07-b58e-45bd-b548-baa2d20e0814"/>
      </ext>
    </extLst>
  </connection>
  <connection id="6" xr16:uid="{C3D4FD51-5F37-4F53-B63B-E147D6C6DA1A}" keepAlive="1" name="Query - ContentVPA" description="Connection to the 'ContentVPA' query in the workbook." type="5" refreshedVersion="0" background="1">
    <dbPr connection="Provider=Microsoft.Mashup.OleDb.1;Data Source=$Workbook$;Location=ContentVPA;Extended Properties=&quot;&quot;" command="SELECT * FROM [ContentVPA]"/>
  </connection>
  <connection id="7" xr16:uid="{4A3EB9C7-BE6A-48EF-AF6F-12FADD5758E4}" name="Query - Measures List" description="Connection to the 'Measures List' query in the workbook." type="100" refreshedVersion="7" minRefreshableVersion="5">
    <extLst>
      <ext xmlns:x15="http://schemas.microsoft.com/office/spreadsheetml/2010/11/main" uri="{DE250136-89BD-433C-8126-D09CA5730AF9}">
        <x15:connection id="e3ea29f5-4c4d-4e12-8dfd-73167872462d"/>
      </ext>
    </extLst>
  </connection>
  <connection id="8" xr16:uid="{D33F9D73-E419-46E8-8E31-9F7124DE9AC9}" keepAlive="1" name="Query - OpenZipFile" description="Connection to the 'OpenZipFile' query in the workbook." type="5" refreshedVersion="0" background="1">
    <dbPr connection="Provider=Microsoft.Mashup.OleDb.1;Data Source=$Workbook$;Location=OpenZipFile;Extended Properties=&quot;&quot;" command="SELECT * FROM [OpenZipFile]"/>
  </connection>
  <connection id="9" xr16:uid="{1ECCF99B-A3C3-43BF-9A4E-ED9A037A3552}" name="Query - Relationships" description="Connection to the 'Relationships' query in the workbook." type="100" refreshedVersion="7" minRefreshableVersion="5">
    <extLst>
      <ext xmlns:x15="http://schemas.microsoft.com/office/spreadsheetml/2010/11/main" uri="{DE250136-89BD-433C-8126-D09CA5730AF9}">
        <x15:connection id="dfab46a9-e1d6-4cb0-8acc-f348bd21dff5"/>
      </ext>
    </extLst>
  </connection>
  <connection id="10" xr16:uid="{E2540339-BADF-43F9-9AF0-9C2C67909A7F}" name="Query - Roles Expressions" description="Connection to the 'Roles Expressions' query in the workbook." type="100" refreshedVersion="7" minRefreshableVersion="5">
    <extLst>
      <ext xmlns:x15="http://schemas.microsoft.com/office/spreadsheetml/2010/11/main" uri="{DE250136-89BD-433C-8126-D09CA5730AF9}">
        <x15:connection id="5c6b1245-0c22-4a09-a22c-d1d96fe12630"/>
      </ext>
    </extLst>
  </connection>
  <connection id="11" xr16:uid="{41D5946C-34E2-44B4-A10C-F34345B8F7CE}" name="Query - Tables" description="Connection to the 'Tables' query in the workbook." type="100" refreshedVersion="7" minRefreshableVersion="5">
    <extLst>
      <ext xmlns:x15="http://schemas.microsoft.com/office/spreadsheetml/2010/11/main" uri="{DE250136-89BD-433C-8126-D09CA5730AF9}">
        <x15:connection id="fc66a520-7e6c-48bc-9deb-ca796aa058a4"/>
      </ext>
    </extLst>
  </connection>
  <connection id="12" xr16:uid="{40DB2054-0785-4875-AF58-D2B887BDC1CD}" name="Query - User Hierarchies" description="Connection to the 'User Hierarchies' query in the workbook." type="100" refreshedVersion="7" minRefreshableVersion="5">
    <extLst>
      <ext xmlns:x15="http://schemas.microsoft.com/office/spreadsheetml/2010/11/main" uri="{DE250136-89BD-433C-8126-D09CA5730AF9}">
        <x15:connection id="bb9ea7e7-7282-4c58-a18d-f4dd100ea4a4"/>
      </ext>
    </extLst>
  </connection>
  <connection id="13" xr16:uid="{557E088E-8009-463A-86AF-B7119CF9B3D2}"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4" xr16:uid="{F6C5927F-C0D2-48CF-9041-134EABC5A156}" name="WorksheetConnection_VertiPaq Analyzer 2.0 Preview 2.xlsm!DaxExpressions" type="102" refreshedVersion="7" minRefreshableVersion="5">
    <extLst>
      <ext xmlns:x15="http://schemas.microsoft.com/office/spreadsheetml/2010/11/main" uri="{DE250136-89BD-433C-8126-D09CA5730AF9}">
        <x15:connection id="DaxExpressions">
          <x15:rangePr sourceName="_xlcn.WorksheetConnection_VertiPaqAnalyzer2.0Preview2.xlsmDaxExpressions"/>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6">
    <s v="ThisWorkbookDataModel"/>
    <s v="{[Columns].[IsRowNumber].&amp;[False]}"/>
    <s v="{[Relationships].[Cardinality (Filter)].[All]}"/>
    <s v="[Measures].[Table Size]"/>
    <s v="#,0"/>
    <s v="[Measures].[Tables #]"/>
    <s v="[Measures].[Columns #]"/>
    <s v="[Measures].[Last Refresh]"/>
    <s v="yyyy-MM-dd HH:mm:ss"/>
    <s v="[Measures].[Partitions #]"/>
    <s v="[Measures].[Segments #]"/>
    <s v="[Measures].[Measures #]"/>
    <s v="[Measures].[Calculated tables #]"/>
    <s v="[Measures].[Calculated columns #]"/>
    <s v="[Measures].[Calculation items #]"/>
    <s v="[Measures].[Roles #]"/>
  </metadataStrings>
  <mdxMetadata count="13">
    <mdx n="0" f="s">
      <ms ns="1" c="0"/>
    </mdx>
    <mdx n="0" f="s">
      <ms ns="2" c="0"/>
    </mdx>
    <mdx n="0" f="v">
      <t c="1" si="4">
        <n x="3"/>
      </t>
    </mdx>
    <mdx n="0" f="v">
      <t c="1" si="4">
        <n x="5"/>
      </t>
    </mdx>
    <mdx n="0" f="v">
      <t c="1" si="4">
        <n x="6"/>
      </t>
    </mdx>
    <mdx n="0" f="v">
      <t c="1" si="8">
        <n x="7"/>
      </t>
    </mdx>
    <mdx n="0" f="v">
      <t c="1" si="4">
        <n x="9"/>
      </t>
    </mdx>
    <mdx n="0" f="v">
      <t c="1" si="4">
        <n x="10"/>
      </t>
    </mdx>
    <mdx n="0" f="v">
      <t c="1" si="4">
        <n x="11"/>
      </t>
    </mdx>
    <mdx n="0" f="v">
      <t c="1" si="4">
        <n x="12"/>
      </t>
    </mdx>
    <mdx n="0" f="v">
      <t c="1" si="4">
        <n x="13"/>
      </t>
    </mdx>
    <mdx n="0" f="v">
      <t c="1" si="4">
        <n x="14"/>
      </t>
    </mdx>
    <mdx n="0" f="v">
      <t c="1" si="4">
        <n x="15"/>
      </t>
    </mdx>
  </mdxMetadata>
  <valueMetadata count="13">
    <bk>
      <rc t="1" v="0"/>
    </bk>
    <bk>
      <rc t="1" v="1"/>
    </bk>
    <bk>
      <rc t="1" v="2"/>
    </bk>
    <bk>
      <rc t="1" v="3"/>
    </bk>
    <bk>
      <rc t="1" v="4"/>
    </bk>
    <bk>
      <rc t="1" v="5"/>
    </bk>
    <bk>
      <rc t="1" v="6"/>
    </bk>
    <bk>
      <rc t="1" v="7"/>
    </bk>
    <bk>
      <rc t="1" v="8"/>
    </bk>
    <bk>
      <rc t="1" v="9"/>
    </bk>
    <bk>
      <rc t="1" v="10"/>
    </bk>
    <bk>
      <rc t="1" v="11"/>
    </bk>
    <bk>
      <rc t="1" v="12"/>
    </bk>
  </valueMetadata>
</metadata>
</file>

<file path=xl/sharedStrings.xml><?xml version="1.0" encoding="utf-8"?>
<sst xmlns="http://schemas.openxmlformats.org/spreadsheetml/2006/main" count="3416" uniqueCount="1043">
  <si>
    <t xml:space="preserve"> Many</t>
  </si>
  <si>
    <t>Data Size</t>
  </si>
  <si>
    <t>Encoding_</t>
  </si>
  <si>
    <t>HASH</t>
  </si>
  <si>
    <t>HASH (All)</t>
  </si>
  <si>
    <t>User Hierarchies Size</t>
  </si>
  <si>
    <t>Relationships Size</t>
  </si>
  <si>
    <t>Database Size %</t>
  </si>
  <si>
    <t>Segments #</t>
  </si>
  <si>
    <t>Partitions #</t>
  </si>
  <si>
    <t>IsRowNumber</t>
  </si>
  <si>
    <t>FALSE</t>
  </si>
  <si>
    <t>VALUE</t>
  </si>
  <si>
    <t>Rows</t>
  </si>
  <si>
    <t>Max From Cardinality</t>
  </si>
  <si>
    <t>Max To Cardinality</t>
  </si>
  <si>
    <t>NOSPLIT</t>
  </si>
  <si>
    <t>String</t>
  </si>
  <si>
    <t>DateTime</t>
  </si>
  <si>
    <t>VALUE (All)</t>
  </si>
  <si>
    <t>Int64</t>
  </si>
  <si>
    <t>Double</t>
  </si>
  <si>
    <t>IsHidden</t>
  </si>
  <si>
    <t>FormatString</t>
  </si>
  <si>
    <t>Table</t>
  </si>
  <si>
    <t>Type</t>
  </si>
  <si>
    <t>DAX Expression</t>
  </si>
  <si>
    <t>Description</t>
  </si>
  <si>
    <t>DisplayFolder</t>
  </si>
  <si>
    <t>Name</t>
  </si>
  <si>
    <t>FileNameRange:</t>
  </si>
  <si>
    <t>Cardinality</t>
  </si>
  <si>
    <t>Table Size</t>
  </si>
  <si>
    <t>Columns Total Size</t>
  </si>
  <si>
    <t>Dictionary Size</t>
  </si>
  <si>
    <t>Columns Hierarchies Size</t>
  </si>
  <si>
    <t>Table Size %</t>
  </si>
  <si>
    <t>Columns #</t>
  </si>
  <si>
    <t>RI Violations #</t>
  </si>
  <si>
    <t>Sales</t>
  </si>
  <si>
    <t>Measure</t>
  </si>
  <si>
    <t/>
  </si>
  <si>
    <t>0.00%;-0.00%;0.00%</t>
  </si>
  <si>
    <t>Missing Keys</t>
  </si>
  <si>
    <t>Invalid Rows</t>
  </si>
  <si>
    <t>Bid. Filters</t>
  </si>
  <si>
    <t>MMR</t>
  </si>
  <si>
    <t>Relationship Type</t>
  </si>
  <si>
    <t>M:1</t>
  </si>
  <si>
    <t>Cardinality (Filter)</t>
  </si>
  <si>
    <t>All</t>
  </si>
  <si>
    <t>INSTRUCTIONS</t>
  </si>
  <si>
    <t>1) Switch to VertiPaq Analyzer ribbon</t>
  </si>
  <si>
    <t>2) Click Open VPAX and choose the file to load</t>
  </si>
  <si>
    <t>Useful links:</t>
  </si>
  <si>
    <t>https://daxstudio.org/</t>
  </si>
  <si>
    <t xml:space="preserve">https://www.sqlbi.com/learn/dax-tools-video-course/ </t>
  </si>
  <si>
    <t>Download the latest version of DAX Studio!</t>
  </si>
  <si>
    <t>FREE video course about VertiPaq Analyzer and DAX Studio</t>
  </si>
  <si>
    <t>1:M Ratio %</t>
  </si>
  <si>
    <t xml:space="preserve">  </t>
  </si>
  <si>
    <r>
      <t xml:space="preserve">NOTE 2: </t>
    </r>
    <r>
      <rPr>
        <b/>
        <sz val="11"/>
        <rFont val="Calibri"/>
        <family val="2"/>
        <scheme val="minor"/>
      </rPr>
      <t>Compatible only with Windows Desktop</t>
    </r>
    <r>
      <rPr>
        <sz val="11"/>
        <rFont val="Calibri"/>
        <family val="2"/>
        <scheme val="minor"/>
      </rPr>
      <t xml:space="preserve"> versions of Excel 2016 or later versions, because it uses Power Query and Power Pivot for Excel.</t>
    </r>
  </si>
  <si>
    <r>
      <t xml:space="preserve">NOTE 1: </t>
    </r>
    <r>
      <rPr>
        <sz val="11"/>
        <rFont val="Calibri"/>
        <family val="2"/>
        <scheme val="minor"/>
      </rPr>
      <t xml:space="preserve">VPAX files must be created using the </t>
    </r>
    <r>
      <rPr>
        <b/>
        <sz val="11"/>
        <rFont val="Calibri"/>
        <family val="2"/>
        <scheme val="minor"/>
      </rPr>
      <t>Export Metrics feature in DAX Studio</t>
    </r>
    <r>
      <rPr>
        <sz val="11"/>
        <rFont val="Calibri"/>
        <family val="2"/>
        <scheme val="minor"/>
      </rPr>
      <t xml:space="preserve"> 2.13.1 or later, but they are compatible since DAX Studio 2.9.4.</t>
    </r>
  </si>
  <si>
    <t>Follow these steps:</t>
  </si>
  <si>
    <t>VertiPaq Analyzer Summary</t>
  </si>
  <si>
    <t>Total Size</t>
  </si>
  <si>
    <t>Tables</t>
  </si>
  <si>
    <t>Columns</t>
  </si>
  <si>
    <t>Last Refresh</t>
  </si>
  <si>
    <t>Partitions</t>
  </si>
  <si>
    <t>Segments</t>
  </si>
  <si>
    <t>Auto Date Tables</t>
  </si>
  <si>
    <t>Column</t>
  </si>
  <si>
    <t>#,0</t>
  </si>
  <si>
    <t>Boolean</t>
  </si>
  <si>
    <t>Decimal</t>
  </si>
  <si>
    <t>Filename</t>
  </si>
  <si>
    <t>Measures</t>
  </si>
  <si>
    <t>Calc tables</t>
  </si>
  <si>
    <t>Calc columns</t>
  </si>
  <si>
    <t>Roles</t>
  </si>
  <si>
    <t>Calc items</t>
  </si>
  <si>
    <t>Total Segments #</t>
  </si>
  <si>
    <t>Pageable Segments #</t>
  </si>
  <si>
    <t>Resident Segments #</t>
  </si>
  <si>
    <t>Average Temperature</t>
  </si>
  <si>
    <t>Last Accessed</t>
  </si>
  <si>
    <t>\\berta.corp\system$\Redirect\nmozol\Desktop\TemaBI_commerce.vpax</t>
  </si>
  <si>
    <t>_ABC_Classes</t>
  </si>
  <si>
    <t>=
DATATABLE(
	"ABC", STRING,
	"LowerBoundary", CURRENCY,
	"UpperBoundary", CURRENCY,
	{
		{"A",  0.0, 0.8},
		{"B",  0.8, 0.95},
		{"C", 0.95, 1.0}
	}
)</t>
  </si>
  <si>
    <t>_ABC_SalesAmount</t>
  </si>
  <si>
    <t>=
var SalesByProduct =
	ADDCOLUMNS(
		ALLSELECTED('Products'),
		"@ProdSales", [Сума продаж (без ПДВ)]
	)
var AllSales = 
	CALCULATE(
		 [Сума продаж (без ПДВ)],
		ALLSELECTED('Products')
	)
var CumulatedPctByProduct = 
	ADDCOLUMNS(
		SalesByProduct,
		"@CumulatedPct",
		var CurrentSalesAmt = [@ProdSales]
		var CumulatedSales = 
			FILTER(
				SalesByProduct,
				[@ProdSales] &gt;= CurrentSalesAmt
			)
		var CumulatedSalesAmount = 
			SUMX(
				CumulatedSales,
				[@ProdSales]
			)
		return
			DIVIDE(
				CumulatedSalesAmount,
				AllSales
			)
	)
var ProductInClass =
	FILTER(
		CROSSJOIN(
			CumulatedPctByProduct,
			'_ABC_Classes'
		),
		AND(
			[@CumulatedPct] &gt; '_ABC_Classes'[LowerBoundary],
			[@CumulatedPct] &lt;= '_ABC_Classes'[UpperBoundary]
		)
	)
var Result =
	CALCULATE(
		 [Сума продаж (без ПДВ)]
,
		KEEPFILTERS(ProductInClass)
	)
return
Result</t>
  </si>
  <si>
    <t>_ABC_StocksAmount</t>
  </si>
  <si>
    <t>=
var SalesByProduct =
	ADDCOLUMNS(
		ALLSELECTED('Products'),
		"@ProdSales", [Сума продаж (без ПДВ)]
	)
var AllSales = 
	CALCULATE(
		 [Сума продаж (без ПДВ)],
		ALLSELECTED('Products')
	)
var CumulatedPctByProduct = 
	ADDCOLUMNS(
		SalesByProduct,
		"@CumulatedPct",
		var CurrentSalesAmt = [@ProdSales]
		var CumulatedSales = 
			FILTER(
				SalesByProduct,
				[@ProdSales] &gt;= CurrentSalesAmt
			)
		var CumulatedSalesAmount = 
			SUMX(
				CumulatedSales,
				[@ProdSales]
			)
		return
			DIVIDE(
				CumulatedSalesAmount,
				AllSales
			)
	)
var ProductInClass =
	FILTER(
		CROSSJOIN(
			CumulatedPctByProduct,
			'_ABC_Classes'
		),
		AND(
			[@CumulatedPct] &gt; '_ABC_Classes'[LowerBoundary],
			[@CumulatedPct] &lt;= '_ABC_Classes'[UpperBoundary]
		)
	)
var Result =
	CALCULATE(
		 [Залишки на кін періоду]
,
		KEEPFILTERS(ProductInClass)
	)
return
Result</t>
  </si>
  <si>
    <t>_ABC_StocksRotation</t>
  </si>
  <si>
    <t>=
var SalesByProduct =
	ADDCOLUMNS(
		ALLSELECTED('Products'),
		"@ProdSales", [Сума продаж (без ПДВ)]
	)
var AllSales = 
	CALCULATE(
		 [Сума продаж (без ПДВ)],
		ALLSELECTED('Products')
	)
var CumulatedPctByProduct = 
	ADDCOLUMNS(
		SalesByProduct,
		"@CumulatedPct",
		var CurrentSalesAmt = [@ProdSales]
		var CumulatedSales = 
			FILTER(
				SalesByProduct,
				[@ProdSales] &gt;= CurrentSalesAmt
			)
		var CumulatedSalesAmount = 
			SUMX(
				CumulatedSales,
				[@ProdSales]
			)
		return
			DIVIDE(
				CumulatedSalesAmount,
				AllSales
			)
	)
var ProductInClass =
	FILTER(
		CROSSJOIN(
			CumulatedPctByProduct,
			'_ABC_Classes'
		),
		AND(
			[@CumulatedPct] &gt; '_ABC_Classes'[LowerBoundary],
			[@CumulatedPct] &lt;= '_ABC_Classes'[UpperBoundary]
		)
	)
var Result =
	CALCULATE(
		 [Обертовість залишків кін. періоду (дні)]
,
		KEEPFILTERS(ProductInClass)
	)
return
Result</t>
  </si>
  <si>
    <t>Credits</t>
  </si>
  <si>
    <t>DateNormal</t>
  </si>
  <si>
    <t>=FORMAT([Date],"dd-mm-yyyy")</t>
  </si>
  <si>
    <t>General Date</t>
  </si>
  <si>
    <t>MonthPart</t>
  </si>
  <si>
    <t>=RELATED(DimDates[Місяць])</t>
  </si>
  <si>
    <t>QuarterPart</t>
  </si>
  <si>
    <t>=RELATED(DimDates[Квартал])</t>
  </si>
  <si>
    <t>YearsPart</t>
  </si>
  <si>
    <t>=RELATED(DimDates[Рік])</t>
  </si>
  <si>
    <t>Кредиторка загальна</t>
  </si>
  <si>
    <t>=SUM([Credit])</t>
  </si>
  <si>
    <t>#,0 "";-#,0 "";#,0 ""</t>
  </si>
  <si>
    <t>К-ть днів (для кредиторки)</t>
  </si>
  <si>
    <t>=DISTINCTCOUNT(Credits[DateNormal])</t>
  </si>
  <si>
    <t>Середньоденна сума кредиторки</t>
  </si>
  <si>
    <t>=[Кредиторка загальна]/[К-ть днів (для кредиторки)]</t>
  </si>
  <si>
    <t>Debts</t>
  </si>
  <si>
    <t>DateDocMonth</t>
  </si>
  <si>
    <t>=FORMAT([DateDoc],"MMMM")</t>
  </si>
  <si>
    <t>DateDocYear</t>
  </si>
  <si>
    <t>=FORMAT([DateDoc],"YYYY")</t>
  </si>
  <si>
    <t>=FORMAT(Debts[Date],"dd-mm-yyyy")</t>
  </si>
  <si>
    <t>Short Date</t>
  </si>
  <si>
    <t>Month№</t>
  </si>
  <si>
    <t>=FORMAT([DateDoc],"MM")</t>
  </si>
  <si>
    <t>Дебіторка загальна</t>
  </si>
  <si>
    <t>=SUM([Дебіторка])</t>
  </si>
  <si>
    <t>Дебіторка загальна (Стиль)</t>
  </si>
  <si>
    <t>=
IF(
	HASONEVALUE(Organizations[code]),
	IF(
		VALUES(Organizations[code]) = "000000003",
		CALCULATE(
			SUM(Debts[Дебіторка]),
			USERELATIONSHIP(
				Agents[TeritoriCode],
				Teritories[codeTeritory]
			),
			USERELATIONSHIP(
				Agents[code],
				Debts[AgentCode]
			)
		),
		[Дебіторка загальна]
	),
	[Дебіторка загальна]
)</t>
  </si>
  <si>
    <t>К-ть днів (від дати оплати)</t>
  </si>
  <si>
    <t>=TODAY()-[DateOfpayment]</t>
  </si>
  <si>
    <t>К-ть днів (дебіторки)</t>
  </si>
  <si>
    <t>=TODAY()-[DateDoc]</t>
  </si>
  <si>
    <t>К-ть днів (для дебіторки)</t>
  </si>
  <si>
    <t>=DISTINCTCOUNT(Debts[DateNormal])</t>
  </si>
  <si>
    <t>Середні продажі за останні 30 календарних днів</t>
  </si>
  <si>
    <t>=
VAR ldate = 
MAX(DimDates[DateNormal])
VAR fdate = 
ldate - 30
VAR average30DaysSales = 
CALCULATE(
    DIVIDE(
        [Сума продаж (з ПДВ)],
        30
    ),
    DATESBETWEEN(
        DimDates[DateNormal],
        fdate,
        ldate
    )
)
RETURN
average30DaysSales</t>
  </si>
  <si>
    <t>Середньоденна сума дебіторки</t>
  </si>
  <si>
    <t>=[Дебіторка загальна]/[К-ть днів (для дебіторки)]</t>
  </si>
  <si>
    <t>DimDates</t>
  </si>
  <si>
    <t>SaleRate, %</t>
  </si>
  <si>
    <t>= 
DIVIDE(
	CALCULATE(
		[WorkDays],
		DimDates[DateNormal] &lt;= TODAY()
	),
	[WorkDays]
)
/*
SUMX(
	'DimDates';
	IF(
		DimDates[WorkingDays] =TRUE()  &amp;&amp; DimDates[DateNormal] &lt;= TODAY();
		1;
		0
	)
)
/
[WorkDays]
*/</t>
  </si>
  <si>
    <t>WorkDays</t>
  </si>
  <si>
    <t>= 
CALCULATE(
	COUNTROWS(DimDates),
	DimDates[WorkingDays] = TRUE()
)
/*
SUMX(
	'DimDates';
	IF(
		DimDates[WorkingDays] = TRUE();
		1;
		0
	)
)*/</t>
  </si>
  <si>
    <t>WorkingDays</t>
  </si>
  <si>
    <t>=IF(
	([DayNumberOfWeek] = 1 &amp;&amp;
	(DimDates[DateNormal] &lt;&gt; DATE(2019,8,26)
	)           /* Це понеділки, в які будуть падати продажі торгових*/
	) ||
	DimDates[DayNumberOfWeek] = 7 || 
	DimDates[DateNormal] = DATE(2019,8,24) ||          /* Це вівторок-субота, в які не будуть падати продажі торгових*/
	DimDates[DateNormal] = DATE(2019,5,1) ||
	DimDates[DateNormal] = DATE(2019,6,17) ||
	DimDates[DateNormal] = DATE(2020,1,1) ||
	DimDates[DateNormal] = DATE(2020,1,2) ||
	DimDates[DateNormal] = DATE(2020,1,7) ||
	DimDates[DateNormal] = DATE(2020,1,8) ||
	DimDates[DateNormal] = DATE(2020,1,9) ||
	DimDates[DateNormal] = DATE(2020,6,09)||
	DimDates[DateNormal] = DATE(2020,12,30)||
	DimDates[DateNormal] = DATE(2021,1,1)||
	DimDates[DateNormal] = DATE(2021,1,2)||
	DimDates[DateNormal] = DATE(2021,1,9)||
	DimDates[DateNormal] = DATE(2021,1,7)||
	DimDates[DateNormal] = DATE(2021,1,8)||
	DimDates[DateNormal] = DATE(2021,1,16)||
	DimDates[DateNormal] = DATE(2021,1,20) ||
	DimDates[DateNormal] = DATE(2021,5,4)
	,
	0,
	1
)</t>
  </si>
  <si>
    <t>"TRUE";"TRUE";"FALSE"</t>
  </si>
  <si>
    <t>К-сть робочих днів у періоді пройшло</t>
  </si>
  <si>
    <t>=
CALCULATE(
    [WorkDays],
    VALUES(DimDates[DateNormal]),
    DimDates[DateNormal] &lt;= TODAY()
)</t>
  </si>
  <si>
    <t>К-ть_днів</t>
  </si>
  <si>
    <t>=DISTINCTCOUNT(DimDates[DateNormal])</t>
  </si>
  <si>
    <t>Майбутній період в місяці (дні)</t>
  </si>
  <si>
    <t>=
CALCULATE(
	[WorkDays],
	VALUES(DimDates[DateNormal]),
	DimDates[DateNormal] &gt; TODAY()
)
/*
SUMX(
	'DimDates';
	IF(
		DimDates[WorkingDays] = TRUE() &amp;&amp; DimDates[DateNormal] &gt; TODAY();
		1;
		0
	)
)
*/</t>
  </si>
  <si>
    <t>Майбутній період в році (дні)</t>
  </si>
  <si>
    <t>=CALCULATE(COUNTROWS('DimDates'),DimDates[DayNumberOfWeek]&lt;6,VALUE(DimDates[DateNormal])&gt;=DATE(YEAR(TODAY()),1,1),VALUE(DimDates[DateNormal])&lt;=DATE(YEAR(TODAY())+1,1,-1)+1,VALUE('DimDates'[DateNormal])&gt;=TODAY())</t>
  </si>
  <si>
    <t>Минулий період в місяці (дні)</t>
  </si>
  <si>
    <t>=
CALCULATE(
	[WorkDays],
	VALUES(DimDates[DateNormal]),
	DimDates[DateNormal] &lt;= TODAY()
)
/*
SUMX(
	'DimDates';
	IF(
		DimDates[WorkingDays] =TRUE()  &amp;&amp; DimDates[DateNormal] &lt;= TODAY();
		1;
		0
	)
) кількість робочих днів в періоді, який пройшов */</t>
  </si>
  <si>
    <t>Минулий період в році (дні)</t>
  </si>
  <si>
    <t>=CALCULATE(COUNTROWS('DimDates'),DimDates[DayNumberOfWeek]&lt;6,VALUE(DimDates[DateNormal])&gt;=DATE(YEAR(TODAY()),1,1),VALUE(DimDates[DateNormal])&lt;=DATE(YEAR(TODAY())+1,1,-1)+1,VALUE('DimDates'[DateNormal])&lt;TODAY())</t>
  </si>
  <si>
    <t>Період</t>
  </si>
  <si>
    <t>='DimDates'[Рік]&amp; "."&amp; 'DimDates'[Місяць №]</t>
  </si>
  <si>
    <t>Поточна дата</t>
  </si>
  <si>
    <t>=TODAY()</t>
  </si>
  <si>
    <t>Початкова дата</t>
  </si>
  <si>
    <t>=FIRSTDATE(DimDates[DateNormal])</t>
  </si>
  <si>
    <t>Organizations</t>
  </si>
  <si>
    <t>Role</t>
  </si>
  <si>
    <t>Organizations_Tema</t>
  </si>
  <si>
    <t>=Organizations[code]="000000001"</t>
  </si>
  <si>
    <t>Organizations_Tema_Styl</t>
  </si>
  <si>
    <t>=Organizations[code]="000000003"</t>
  </si>
  <si>
    <t>Organizations_Tema_Zakhid</t>
  </si>
  <si>
    <t>=Organizations[code]="000000002"</t>
  </si>
  <si>
    <t>PlaneOfIn</t>
  </si>
  <si>
    <t>DataNormal</t>
  </si>
  <si>
    <t>=FORMAT(PlaneOfIn[date],"dd-mm-yyyy")</t>
  </si>
  <si>
    <t>Сума план закупки (без ПДВ)</t>
  </si>
  <si>
    <t>=SUM([sum])</t>
  </si>
  <si>
    <t>PlaneOfSales</t>
  </si>
  <si>
    <t>=FORMAT(PlaneOfSales[date],"dd-mm-yyyy")</t>
  </si>
  <si>
    <t>План дня (з ПДВ)</t>
  </si>
  <si>
    <t>=[Сума план продажу (з ПДВ)]/'DimDates'[WorkDays]</t>
  </si>
  <si>
    <t>План продажу, шт</t>
  </si>
  <si>
    <t>=SUM([count])</t>
  </si>
  <si>
    <t>Сума план продажу (без ПДВ)</t>
  </si>
  <si>
    <t>=SUM([sum])/1.2</t>
  </si>
  <si>
    <t>Сума план продажу (з ПДВ)</t>
  </si>
  <si>
    <t>Сума план продажу в собівартості (без ПДВ)</t>
  </si>
  <si>
    <t>=SUM([sum])/1.2/1.6</t>
  </si>
  <si>
    <t>для проекту бонусів ( мінус 16%). для Нестле. Кахнич Оксана</t>
  </si>
  <si>
    <t>Сума план продажу, з ПДВ (Стиль)</t>
  </si>
  <si>
    <t>=
IF(
	HASONEVALUE(Organizations[code]),
	IF(
		VALUES(Organizations[code]) = "000000003",
		CALCULATE(
			SUM(PlaneOfSales[sum]),
			USERELATIONSHIP(
				Agents[TeritoriCode],
				Teritories[codeTeritory]
			),
			USERELATIONSHIP(
				Agents[code],
				PlaneOfSales[agentcode]
			)
		),
		[Сума план продажу (з ПДВ)]
	),
	[Сума план продажу (з ПДВ)]
)</t>
  </si>
  <si>
    <t>PlanZak</t>
  </si>
  <si>
    <t>=FORMAT([Місяць],"dd-mm-yyyy")</t>
  </si>
  <si>
    <t>Projects</t>
  </si>
  <si>
    <t>Contract</t>
  </si>
  <si>
    <t>=SWITCH(
	'Projects'[Контракт],
	"Біосфера HG", "Біосфера",
	"Біосфера HH", "Біосфера",
	"Шварцкопф", "Шварцкопф",
	"Лореаль", "Лореаль",
	"Хенкель", "Хенкель",
	"Стиль", "Стиль",
	"Ельфа", "Ельфа",
	"Белла", "Белла",
	"Нестле", "Нестле",		
	"MIX"
)</t>
  </si>
  <si>
    <t>ContractNon</t>
  </si>
  <si>
    <t>=SWITCH(
	'Projects'[Контракт],
	"Біосфера HG", "Biosphere",
	"Біосфера HH", "Biosphere",
	"Шварцкопф", "Schwarzkopf",
	"Лореаль", "L'Oreal",
	"Лореаль професійний", "L'Oreal",
	"Матрікс", "L'Oreal",
	"Віші", "L'Oreal",
	"Лярош Позе", "L'Oreal",
	"Хенкель", "Henkel",
	"Фікосота", "Ficosota",
	"Ельфа", "Elfa",
	"Нестле", "Nestle",
	"Бенкізер HC", "Benckiser",
	"Бенкізер HH", "Benckiser",
	"MIX"
)</t>
  </si>
  <si>
    <t>Projects_Biosphere</t>
  </si>
  <si>
    <t>=Projects[code]="0c528b77-ca70-11e1-875d-f04da2a64a4e" || Projects[code]="0c528b7c-ca70-11e1-875d-f04da2a64a4e" || Projects[code]="0c528bb1-ca70-11e1-875d-f04da2a64a4e" || Projects[code]="449ed8fd-a9a1-11e1-92ee-f04da2a64a4e" || Projects[code]="8b03d3b9-d74e-11e2-8da1-0026558684f5" || Projects[code]="b46a0091-4dfa-11e4-95c8-005056c00008" || Projects[code]="db3562df-dc2a-11e7-80ed-00155d02c900"</t>
  </si>
  <si>
    <t>Projects_Henkel</t>
  </si>
  <si>
    <t>=Projects[code]="000000010" || Projects[code]="0c528bb3-ca70-11e1-875d-f04da2a64a4e" || Projects[code]="3afba636-a97d-11e1-92ee-f04da2a64a4e" || Projects[code]="efcc0722-1e9f-11e3-84d1-441ea1573f91"</t>
  </si>
  <si>
    <t>Projects_Loreal_MAS</t>
  </si>
  <si>
    <t>=Projects[code]="000000043" || Projects[code]="0c528b90-ca70-11e1-875d-f04da2a64a4e" || Projects[code]="0c528b91-ca70-11e1-875d-f04da2a64a4e" || Projects[code]="0c528b98-ca70-11e1-875d-f04da2a64a4e" || Projects[code]="449ed90f-a9a1-11e1-92ee-f04da2a64a4e" || Projects[code]="449ed910-a9a1-11e1-92ee-f04da2a64a4e" || Projects[code]="449ed917-a9a1-11e1-92ee-f04da2a64a4e"</t>
  </si>
  <si>
    <t>Projects_Loreal_prof</t>
  </si>
  <si>
    <t>=Projects[code]="449ed8f3-a9a1-11e1-92ee-f04da2a64a4e"</t>
  </si>
  <si>
    <t>Projects_Matrix</t>
  </si>
  <si>
    <t>=Projects[code]="0708599e-0820-11e8-81c9-441ea1573f91" || Projects[code]="449ed8f5-a9a1-11e1-92ee-f04da2a64a4e" || Projects[code]="626ce668-0503-11e8-80f1-00155d02c900" || Projects[code]="8ce04f80-a34a-11e5-9db8-441ea1573f91"</t>
  </si>
  <si>
    <t>Projects_Nestle</t>
  </si>
  <si>
    <t>=Projects[code]="6a30a7be-ec3d-11e5-80c8-441ea1573f91" || Projects[code]="df8f19af-007c-11e6-80c7-00155d02c900"</t>
  </si>
  <si>
    <t>Projects_RB</t>
  </si>
  <si>
    <t>=Projects[code]="0c528b75-ca70-11e1-875d-f04da2a64a4e" || Projects[code]="57478469-01c4-11e4-b0e0-001517aced41" || Projects[code]="942d49a9-4f3c-11e2-a209-001517aced41" || Projects[code]="95501dc3-037c-11e4-8043-005056c00008" || Projects[code]="e3640123-636d-11e4-8dc2-001517aced41"</t>
  </si>
  <si>
    <t>Projects_Schwarzkopf</t>
  </si>
  <si>
    <t>=Projects[code]="000000011" || Projects[code]="0c528bb4-ca70-11e1-875d-f04da2a64a4e" || Projects[code]="449ed92c-a9a1-11e1-92ee-f04da2a64a4e"</t>
  </si>
  <si>
    <t>Projects_VichyLP</t>
  </si>
  <si>
    <t>=Projects[code]="000000009" || Projects[code]="449ed8f4-a9a1-11e1-92ee-f04da2a64a4e" || Projects[code]="449ed8f7-a9a1-11e1-92ee-f04da2a64a4e"</t>
  </si>
  <si>
    <t>Бенкізер НН</t>
  </si>
  <si>
    <t>=Projects[code]="0c528b75-ca70-11e1-875d-f04da2a64a4e"</t>
  </si>
  <si>
    <t>Бенкізер_1</t>
  </si>
  <si>
    <t>=Projects[code]="942d49a9-4f3c-11e2-a209-001517aced41"</t>
  </si>
  <si>
    <t>=FORMAT(Sales[Дата Продажу],"dd-mm-yyyy")</t>
  </si>
  <si>
    <t>dd.MM.yyyy HH:mm:ss</t>
  </si>
  <si>
    <t>DOT</t>
  </si>
  <si>
    <t>=(HOUR(Sales[Дата Рейса])-HOUR((Sales[Дата Заявки]))*-1)</t>
  </si>
  <si>
    <t>DOT_norma</t>
  </si>
  <si>
    <t>= IF(Sales[DOT]&gt;24,0,1)</t>
  </si>
  <si>
    <t>Кількість накладних</t>
  </si>
  <si>
    <t>=DISTINCTCOUNT(Sales[number])</t>
  </si>
  <si>
    <t>К-ть днів від заявки до рейсу</t>
  </si>
  <si>
    <t>=IF(
    HASONEVALUE(Sales[Номер Рейса]),
    IF(
         VALUES(Sales[Номер Рейса]) &lt;&gt; BLANK(),
         ROUNDDOWN(MIN(Sales[Дата Рейса]) - MIN(Sales[Дата Заявки]),0)
    )
) *1</t>
  </si>
  <si>
    <t>К-ть днів продажу</t>
  </si>
  <si>
    <t>=DISTINCTCOUNT(Sales[DateNormal])</t>
  </si>
  <si>
    <t>К-ть місяців продажу</t>
  </si>
  <si>
    <t>=DISTINCTCOUNT(DimDates[Період])</t>
  </si>
  <si>
    <t>К-ть проданого товару (ост 90 днів)</t>
  </si>
  <si>
    <t>=
CALCULATE(
	SUMX(
		RELATEDTABLE(SalesDet),
		SalesDet[count]
	),
	DimDates[DateNormal] &gt;= TODAY() - 90 &amp;&amp; DimDates[DateNormal] &lt;= TODAY()
)</t>
  </si>
  <si>
    <t>Продажі (ост 30 днів)</t>
  </si>
  <si>
    <t>=
CALCULATE(
	[Сума продаж (з ПДВ)],
	DimDates[DateNormal] &gt;= TODAY() - 30 &amp;&amp; DimDates[DateNormal] &lt;= TODAY()
)
/*
CALCULATE(
	SUMX(
		Sales;
		IF(
			Sales[DateNormal] &lt;= MAX(Sales[DateNormal]) &amp;&amp; [DateNormal] &gt; MAX(Sales[DateNormal]) - 30;
			SUMX(
				RELATEDTABLE(SalesDet);
				SalesDet[sum]
			);
			0
		)
	);
	ALL(DimDates)
)
*/</t>
  </si>
  <si>
    <t>Продажі (ост 30 днів) (Стиль)</t>
  </si>
  <si>
    <t>=
CALCULATE(
	[Сума продаж, з ПДВ (Стиль)],
	DimDates[DateNormal] &gt;= TODAY() - 30 &amp;&amp; DimDates[DateNormal] &lt;= TODAY()
)</t>
  </si>
  <si>
    <t>Продажі по с/в без ПДВ (ост 30 днів)</t>
  </si>
  <si>
    <t>=
CALCULATE(
	SUMX(
		RELATEDTABLE(SalesDet),
		SalesDet[CostSum]
	),
	DimDates[DateNormal] &gt;= TODAY() -30 &amp;&amp; DimDates[DateNormal] &lt;= TODAY()
)</t>
  </si>
  <si>
    <t>Продажі по с/в без ПДВ (ост 90 днів)</t>
  </si>
  <si>
    <t>=
CALCULATE(
	SUMX(
		RELATEDTABLE(SalesDet),
		SalesDet[CostSum]
	),
	DimDates[DateNormal] &gt;= TODAY() -90 &amp;&amp; DimDates[DateNormal] &lt;= TODAY()
)</t>
  </si>
  <si>
    <t>Ф1/Ф2</t>
  </si>
  <si>
    <t>=
SWITCH(
	[IsFin],
	TRUE(),"Ф1",
	"Ф2"
)</t>
  </si>
  <si>
    <t>SalesDet</t>
  </si>
  <si>
    <t>% виконання плану продажу</t>
  </si>
  <si>
    <t>=
IFERROR([Сума продаж (з ПДВ)]/[Сума план продажу (з ПДВ)],0)</t>
  </si>
  <si>
    <t>% виконання плану продажу на основі прогнозу місяця</t>
  </si>
  <si>
    <t>=
IFERROR([Прогноз продажу в поточному місяці]/[Сума план продажу (з ПДВ)],0)</t>
  </si>
  <si>
    <t>% знижки</t>
  </si>
  <si>
    <t>=[Сума знижки (з ПДВ)]/[Сума продаж в баз.цінах (з ПДВ)]</t>
  </si>
  <si>
    <t>% маржі</t>
  </si>
  <si>
    <t>=[Сума націнки (без ПДВ)]/[Сума продаж (без ПДВ)]</t>
  </si>
  <si>
    <t>% маржі плановий</t>
  </si>
  <si>
    <t>=
VAR t1 =
ADDCOLUMNS(
	SUMMARIZE(
		Projects,
		Projects[Contract]
	),
	"Планова маржа",
	SWITCH(
		[Contract],
		"Лореаль", 0.063,
		"Хенкель", 0.23,
		"Шварцкопф", 0.183,
		"Нестле", 0.142,
		"Біосфера", 0.22,
		"Ельфа", 0.315,
		"Белла", 0.158,
		"Стиль", 0.26,
		"MIX", 0.16
	),
	"Маржа",
	[Сума націнки (без ПДВ)]
)
Return
IF(
	HASONEVALUE(Projects[Contract]),
	SWITCH(
		VALUES(Projects[Contract]),
		"Лореаль", 0.063,
		"Хенкель", 0.23,
		"Шварцкопф", 0.183,
		"Нестле", 0.142,
		"Біосфера", 0.22,
		"Ельфа", 0.315,
		"Белла", 0.158,
		"Стиль", 0.26,
		"MIX", 0.16
	),
	DIVIDE(
		SUMX(
			t1,
			[Планова маржа] * [Маржа]
		),
		SUMX(
			t1,
			[Маржа]
		)
	)	
)</t>
  </si>
  <si>
    <t>% націнки</t>
  </si>
  <si>
    <t>=[Сума націнки (без ПДВ)]/[Сума продаж по с/в (без ПДВ)]</t>
  </si>
  <si>
    <t>Cod адреси</t>
  </si>
  <si>
    <t>=RELATED(DeliveryAddresses[code])</t>
  </si>
  <si>
    <t>Period</t>
  </si>
  <si>
    <t>=
	"Продажі за період: " &amp; 
	FORMAT(TODAY()-30,"DD:MM:YYYY") &amp; "-" &amp; FORMAT(TODAY(),"DD:MM:YYYY")</t>
  </si>
  <si>
    <t>SKU (к-ть проданих позицій товару)</t>
  </si>
  <si>
    <t>=DISTINCTCOUNT(SalesDet[ProductCode])</t>
  </si>
  <si>
    <t>К-ть проданого товару, шт</t>
  </si>
  <si>
    <t>=SUM(SalesDet[count])</t>
  </si>
  <si>
    <t>Планове покриття АТТ</t>
  </si>
  <si>
    <t>=
DIVIDE(
	CALCULATE(
		[Покриття АТТ],
		DimDates[DateNormal] &gt;= TODAY() - 90 &amp;&amp; DimDates[DateNormal] &lt; TODAY() - 60
	)
	+
	CALCULATE(
		[Покриття АТТ],
		DimDates[DateNormal] &gt;= TODAY() - 60 &amp;&amp; DimDates[DateNormal] &lt; TODAY() - 30
	)
	+
	CALCULATE(
		[Покриття АТТ],
		DimDates[DateNormal] &gt;= TODAY() - 30 &amp;&amp; DimDates[DateNormal] &lt;= TODAY() 
	),
	3
)</t>
  </si>
  <si>
    <t>Покриття АТТ</t>
  </si>
  <si>
    <t>=DISTINCTCOUNT([Cod адреси])</t>
  </si>
  <si>
    <t>Прогноз продажу (Стиль)</t>
  </si>
  <si>
    <t>=[Сума продаж, з ПДВ (Стиль)]+[Сума продаж, з ПДВ (Стиль)]/[Минулий період в місяці (дні)]*[Майбутній період в місяці (дні)]</t>
  </si>
  <si>
    <t>Прогноз продажу в поточному місяці</t>
  </si>
  <si>
    <t>=[Сума продаж (з ПДВ)]+[Сума продаж (з ПДВ)]/[Минулий період в місяці (дні)]*[Майбутній період в місяці (дні)]</t>
  </si>
  <si>
    <t>Прогноз продажу в поточному році</t>
  </si>
  <si>
    <t>=[Сума продаж (з ПДВ)]+[Сума продаж (з ПДВ)]/[Минулий період в році (дні)]*[Майбутній період в році (дні)]</t>
  </si>
  <si>
    <t>Прогноз продажу по с/в, без ПДВ</t>
  </si>
  <si>
    <t>=[Сума продаж по с/в (без ПДВ)]+[Сума продаж по с/в (без ПДВ)]/[Минулий період в місяці (дні)]*[Майбутній період в місяці (дні)]</t>
  </si>
  <si>
    <t>Сума знижки (з ПДВ)</t>
  </si>
  <si>
    <t>=SUM([Discount])</t>
  </si>
  <si>
    <t>Сума знижки, з ПДВ (Стиль)</t>
  </si>
  <si>
    <t>=
IF(
	HASONEVALUE(Organizations[code]),
	IF(
		VALUES(Organizations[code]) = "000000003",
		CALCULATE(
			SUM(SalesDet[Discount]),
			USERELATIONSHIP(
				Agents[TeritoriCode],
				Teritories[codeTeritory]
			),
			USERELATIONSHIP(
				Agents[code],
				Sales[AgentCode]
			)
		),
		[Сума знижки (з ПДВ)]
	),
	[Сума знижки (з ПДВ)]
)</t>
  </si>
  <si>
    <t>Сума націнки (без ПДВ)</t>
  </si>
  <si>
    <t>=SUM([Margin])</t>
  </si>
  <si>
    <t>МАРЖА</t>
  </si>
  <si>
    <t>Сума націнки, без ПДВ (Стиль)</t>
  </si>
  <si>
    <t>=
IF(
	HASONEVALUE(Organizations[code]),
	IF(
		VALUES(Organizations[code]) = "000000003",
		CALCULATE(
			SUM(SalesDet[Margin]),
			USERELATIONSHIP(
				Agents[TeritoriCode],
				Teritories[codeTeritory]
			),
			USERELATIONSHIP(
				Agents[code],
				Sales[AgentCode]
			)
		),
		[Сума націнки (без ПДВ)]
	),
	[Сума націнки (без ПДВ)]
)</t>
  </si>
  <si>
    <t>Сума продаж (без ПДВ)</t>
  </si>
  <si>
    <t>=[Сума продаж (з ПДВ)]/1.2</t>
  </si>
  <si>
    <t>Сума продаж (з ПДВ)</t>
  </si>
  <si>
    <t>Сума продаж (з ПДВ)_2018</t>
  </si>
  <si>
    <t>=CALCULATE([Сума продаж (з ПДВ)],DimDates[Рік]=2018)</t>
  </si>
  <si>
    <t>Сума продаж (з ПДВ)_2019</t>
  </si>
  <si>
    <t>=CALCULATE([Сума продаж (з ПДВ)],DimDates[Рік]=2019)</t>
  </si>
  <si>
    <t>Сума продаж в баз.цінах (з ПДВ)</t>
  </si>
  <si>
    <t>=SUM([BaseSum])</t>
  </si>
  <si>
    <t>Сума продаж в баз.цінах, з ПДВ (Стиль)</t>
  </si>
  <si>
    <t>=
IF(
	HASONEVALUE(Organizations[code]),
	IF(
		VALUES(Organizations[code]) = "000000003",
		CALCULATE(
			SUM(SalesDet[BaseSum]),
			USERELATIONSHIP(
				Agents[TeritoriCode],
				Teritories[codeTeritory]
			),
			USERELATIONSHIP(
				Agents[code],
				Sales[AgentCode]
			)
		),
		[Сума продаж в баз.цінах (з ПДВ)]
	),
	[Сума продаж в баз.цінах (з ПДВ)]
)</t>
  </si>
  <si>
    <t>Сума продаж по с/в (без ПДВ)</t>
  </si>
  <si>
    <t>=SUM([CostSum])</t>
  </si>
  <si>
    <t>Сума продаж по с/в, без ПДВ (Стиль)</t>
  </si>
  <si>
    <t>=
IF(
	HASONEVALUE(Organizations[code]),
	IF(
		VALUES(Organizations[code]) = "000000003",
		CALCULATE(
			SUM(SalesDet[CostSum]),
			USERELATIONSHIP(
				Agents[TeritoriCode],
				Teritories[codeTeritory]
			),
			USERELATIONSHIP(
				Agents[code],
				Sales[AgentCode]
			)
		),
		[Сума продаж по с/в (без ПДВ)]
	),
	[Сума продаж по с/в (без ПДВ)]
)</t>
  </si>
  <si>
    <t>Сума продаж, з ПДВ (Стиль)</t>
  </si>
  <si>
    <t>=
IF(
	HASONEVALUE(Organizations[code]),
	IF(
		VALUES(Organizations[code]) = "000000003",
		CALCULATE(
			SUM(SalesDet[sum]),
			USERELATIONSHIP(
				Agents[TeritoriCode],
				Teritories[codeTeritory]
			),
			USERELATIONSHIP(
				Agents[code],
				Sales[AgentCode]
			)
		),
		[Сума продаж (з ПДВ)]
	),
	[Сума продаж (з ПДВ)]
)</t>
  </si>
  <si>
    <t>Stocks</t>
  </si>
  <si>
    <t>Залишки на кін періоду</t>
  </si>
  <si>
    <t>=
CALCULATE(
	Stocks[Сума залишків (грн без ПДВ)],
		LASTDATE(Stocks[DateNormal]) 
)</t>
  </si>
  <si>
    <t>грн</t>
  </si>
  <si>
    <t>Залишки на кін періоду (к-ть)</t>
  </si>
  <si>
    <t>=
CALCULATE(
	Stocks[К-ть залишків],
		LASTDATE(Stocks[DateNormal]) 
)</t>
  </si>
  <si>
    <t>Залишки на поч періоду</t>
  </si>
  <si>
    <t>=
CALCULATE(
	Stocks[Сума залишків (грн без ПДВ)],
		FIRSTDATE(Stocks[DateNormal]) 
)</t>
  </si>
  <si>
    <t>Кількість SKU</t>
  </si>
  <si>
    <t>= CALCULATE( DISTINCTCOUNT(Stocks[ProductCode]))</t>
  </si>
  <si>
    <t>К-ть днів (для залишків)</t>
  </si>
  <si>
    <t>=DISTINCTCOUNT(Stocks[DateNormal])</t>
  </si>
  <si>
    <t>К-ть залишків</t>
  </si>
  <si>
    <t>Обертовість залишків (дні)</t>
  </si>
  <si>
    <t>=
IFERROR([Сума залишків (грн без ПДВ)]/[Продажі по с/в без ПДВ (ост 30 днів)]*30,0)</t>
  </si>
  <si>
    <t>Обертовість залишків кін. періоду (дні)</t>
  </si>
  <si>
    <t>=
IFERROR([Залишки на кін періоду]/[Продажі по с/в без ПДВ (ост 30 днів)]*30,0)</t>
  </si>
  <si>
    <t>Прогноз залишку на кінець місяця</t>
  </si>
  <si>
    <t>=[Залишки на поч періоду]+[Сума закупки (без ПДВ)]+[Прогноз закупки в поточному місяці (без ПДВ)]-[Сума продаж по с/в (без ПДВ)]-[Прогноз продажу по с/в, без ПДВ]</t>
  </si>
  <si>
    <t>Середньоденна сума залишків</t>
  </si>
  <si>
    <t>=[Сума залишків (грн без ПДВ)]/[К-ть днів (для залишків)]</t>
  </si>
  <si>
    <t>Сума залишків (грн без ПДВ)</t>
  </si>
  <si>
    <t>Сума залишків (грн з ПДВ)</t>
  </si>
  <si>
    <t>=SUM([BaseSum])*1.2</t>
  </si>
  <si>
    <t>Сума залишків, без ПДВ (Стиль)</t>
  </si>
  <si>
    <t>=
IF(
	HASONEVALUE(Organizations[code]),
	IF(
		VALUES(Organizations[code]) = "000000003",
		CALCULATE(
			SUM(Stocks[BaseSum]),
			USERELATIONSHIP(
				Agents[TeritoriCode],
				Teritories[codeTeritory]
			),
			USERELATIONSHIP(
				Agents[code],
				Sales[AgentCode]
			)
		),
		[Сума залишків (грн без ПДВ)]
	),
	[Сума залишків (грн без ПДВ)]
)</t>
  </si>
  <si>
    <t>Teritories</t>
  </si>
  <si>
    <t>Chernivtsi</t>
  </si>
  <si>
    <t>=Teritories[codeTeritory]="000000053"</t>
  </si>
  <si>
    <t>Frankivsk</t>
  </si>
  <si>
    <t>=Teritories[codeTeritory]="000000048"</t>
  </si>
  <si>
    <t>Khmelnytskyi</t>
  </si>
  <si>
    <t>=Teritories[codeTeritory]="000000050"</t>
  </si>
  <si>
    <t>Lviv</t>
  </si>
  <si>
    <t>=Teritories[codeTeritory]="000000045"</t>
  </si>
  <si>
    <t>Lytsk</t>
  </si>
  <si>
    <t>=Teritories[codeTeritory]="000000054"</t>
  </si>
  <si>
    <t>Rivne</t>
  </si>
  <si>
    <t>=Teritories[codeTeritory]="000000049"</t>
  </si>
  <si>
    <t>Teritories_Chernivtsi</t>
  </si>
  <si>
    <t>Teritories_Ivano-Frankivsk</t>
  </si>
  <si>
    <t>Teritories_Khmelnytskyi</t>
  </si>
  <si>
    <t>Teritories_Lutsk</t>
  </si>
  <si>
    <t>Teritories_Lviv</t>
  </si>
  <si>
    <t>Teritories_Lviv_Styl</t>
  </si>
  <si>
    <t>=Teritories[codeTeritory]="000000055"</t>
  </si>
  <si>
    <t>Teritories_Mukachevo</t>
  </si>
  <si>
    <t>=Teritories[codeTeritory]="000000051"</t>
  </si>
  <si>
    <t>Teritories_Rivne</t>
  </si>
  <si>
    <t>Teritories_Ternopil</t>
  </si>
  <si>
    <t>=Teritories[codeTeritory]="000000052"</t>
  </si>
  <si>
    <t>Teritories_Vinnytsia</t>
  </si>
  <si>
    <t>=Teritories[codeTeritory]="000000057"</t>
  </si>
  <si>
    <t>Teritories_Zhytomyr</t>
  </si>
  <si>
    <t>=Teritories[codeTeritory]="000000056"</t>
  </si>
  <si>
    <t>Ternopil</t>
  </si>
  <si>
    <t>Vinnytsia</t>
  </si>
  <si>
    <t>=Teritories[Підрозділи]="Вінниця"</t>
  </si>
  <si>
    <t>Zakarpattya</t>
  </si>
  <si>
    <t>Zgytomir</t>
  </si>
  <si>
    <t>Територія</t>
  </si>
  <si>
    <t>=IF(Teritories[codeTeritory]="000000045", "Львів",[Підрозділи])</t>
  </si>
  <si>
    <t>Warehouses</t>
  </si>
  <si>
    <t>Склад Неліквід, Бій, Брак (в грн. з ПДВ)</t>
  </si>
  <si>
    <t>=
CALCULATE(
	[Сума залишків (грн з ПДВ)],
	KEEPFILTERS(Warehouses[Типи Складів (для закупки+залишки)] = "_НЕЛІКВІД, БІЙ, БРАК_")
)</t>
  </si>
  <si>
    <t>Склад повернення постачальнику (в грн. з ПДВ)</t>
  </si>
  <si>
    <t>=
CALCULATE(
	[Сума залишків (грн з ПДВ)],
	KEEPFILTERS(Warehouses[Типи Складів (для закупки+залишки)] = "_ПОВЕРНЕННЯ_")
)</t>
  </si>
  <si>
    <t>Склад Протерміновки (в грн. з ПДВ)</t>
  </si>
  <si>
    <t>=
CALCULATE(
	[Сума залишків (грн з ПДВ)],
	KEEPFILTERS(Warehouses[Типи Складів (для закупки+залишки)] = "_ПРОТЕРМІНОВКА_")
)</t>
  </si>
  <si>
    <t>Типи Складів (для закупки+залишки)</t>
  </si>
  <si>
    <t>=IF(CONTAINSSTRING([Склади],"повернення"),"_ПОВЕРНЕННЯ_",
IF(CONTAINSSTRING([Склади],"протерміновк"),"_ПРОТЕРМІНОВКА_",
IF(CONTAINSSTRING([Склади],"неліквід"),"_НЕЛІКВІД, БІЙ, БРАК_",
Warehouses[Склади])))</t>
  </si>
  <si>
    <t>Zakupki</t>
  </si>
  <si>
    <t>=FORMAT(Zakupki[date],"dd-mm-yyyy")</t>
  </si>
  <si>
    <t>ZakupkiDet</t>
  </si>
  <si>
    <t>% виконання плану закупки</t>
  </si>
  <si>
    <t>=
IFERROR([Сума закупки (без ПДВ)]/PlaneOfIn[Сума план закупки (без ПДВ)],0)</t>
  </si>
  <si>
    <t>Прогноз закупки в поточному місяці (без ПДВ)</t>
  </si>
  <si>
    <t>=[Сума закупки (без ПДВ)]+[Сума закупки (без ПДВ)]/[Минулий період в місяці (дні)]*[Майбутній період в місяці (дні)]</t>
  </si>
  <si>
    <t>Прогноз закупки в поточному місяці в базових прих.цінах (без ПДВ)</t>
  </si>
  <si>
    <t>=[Сума закупок в базових прихідних цінах, без ПДВ]+[Сума закупок в базових прихідних цінах, без ПДВ]/[Минулий період в місяці (дні)]*[Майбутній період в місяці (дні)]</t>
  </si>
  <si>
    <t>Середньоденна закупка</t>
  </si>
  <si>
    <t>=[Сума закупки (без ПДВ)]/Sales[К-ть днів продажу]</t>
  </si>
  <si>
    <t>Сума закупки (без ПДВ)</t>
  </si>
  <si>
    <t>Сума закупок в собівартості без ПДВ</t>
  </si>
  <si>
    <t>Сума закупок в базових прихідних цінах, без ПДВ</t>
  </si>
  <si>
    <t>=SUM(ZakupkiDet[СуммаБазовая])</t>
  </si>
  <si>
    <t>Саша казав, що ціни з ПДВ ( але не знімаю, бо Оксана Кахнич казала, що вони вже включают ПДВ). перевірити треба</t>
  </si>
  <si>
    <t>Оплати</t>
  </si>
  <si>
    <t>=FORMAT('Оплати'[Date],"dd-mm-yyyy")</t>
  </si>
  <si>
    <t>Сума оплати</t>
  </si>
  <si>
    <t>=SUM([СумаОплати])</t>
  </si>
  <si>
    <t>Позначки рядків</t>
  </si>
  <si>
    <t>Clients</t>
  </si>
  <si>
    <t>ClientHierarchy</t>
  </si>
  <si>
    <t>DateHierarchy</t>
  </si>
  <si>
    <t>DateHiararchy</t>
  </si>
  <si>
    <t>Products</t>
  </si>
  <si>
    <t>Hierarchy_Products</t>
  </si>
  <si>
    <t>Загальний підсумок</t>
  </si>
  <si>
    <t>Agents</t>
  </si>
  <si>
    <t>'Agents'[cmdcode] ∞←1 'Comands'[code]</t>
  </si>
  <si>
    <t>'Agents'[TeritoriCode] ∞←1 'Teritories'[codeTeritory]</t>
  </si>
  <si>
    <t>BrandsBI</t>
  </si>
  <si>
    <t>'BrandsBI'[ProductGroupCode] ∞←1 'ProductGroup'[Code]</t>
  </si>
  <si>
    <t>'Credits'[ClientCode] ∞←1 'Clients'[code]</t>
  </si>
  <si>
    <t>'Credits'[DateNormal] ∞←1 'DimDates'[DateNormal]</t>
  </si>
  <si>
    <t>'Credits'[OrgCode] ∞←1 'Organizations'[code]</t>
  </si>
  <si>
    <t>'Credits'[ProjectCode] ∞←1 'Projects'[code]</t>
  </si>
  <si>
    <t>'Credits'[TeritoriCode] ∞←1 'Teritories'[codeTeritory]</t>
  </si>
  <si>
    <t>'Credits'[WarehouseCode] ∞←1 'Warehouses'[code]</t>
  </si>
  <si>
    <t>'Debts'[AgentCode] ∞←1 'Agents'[code]</t>
  </si>
  <si>
    <t>'Debts'[ClientCode] ∞←1 'Clients'[code]</t>
  </si>
  <si>
    <t>'Debts'[DateNormal] ∞←1 'DimDates'[DateNormal]</t>
  </si>
  <si>
    <t>'Debts'[DeliveryCode] ∞←1 'DeliveryAddresses'[code]</t>
  </si>
  <si>
    <t>'Debts'[OrgCode] ∞←1 'Organizations'[code]</t>
  </si>
  <si>
    <t>'Debts'[ProjectCode] ∞←1 'Projects'[code]</t>
  </si>
  <si>
    <t>'Debts'[TeritoriCode] ∞←1 'Teritories'[codeTeritory]</t>
  </si>
  <si>
    <t>'Debts'[WarehouseCode] ∞←1 'Warehouses'[code]</t>
  </si>
  <si>
    <t>'Debts'[WeekDayDateOfPayment] ∞←1 'WeekDayDateOfPayment'[WeekdayNumber]</t>
  </si>
  <si>
    <t>'Debts'[Фінансова накладна] ∞←1 'ДовідникТипівОплат'[Code]</t>
  </si>
  <si>
    <t>DeliveryAddresses</t>
  </si>
  <si>
    <t>'DeliveryAddresses'[Вид ТТ] ∞←1 'TypeOfDeliveryAddresses'[code]</t>
  </si>
  <si>
    <t>'DeliveryAddresses'[Канал збуту] ∞←1 'Kanals'[code]</t>
  </si>
  <si>
    <t>'DeliveryAddresses'[Населений пункт] ∞←1 'Locality'[code]</t>
  </si>
  <si>
    <t>History</t>
  </si>
  <si>
    <t>'History'[projectcode] ∞←1 'Projects'[code]</t>
  </si>
  <si>
    <t>'PlaneOfIn'[agentcode] ∞←1 'Agents'[code]</t>
  </si>
  <si>
    <t>'PlaneOfIn'[DataNormal] ∞←1 'DimDates'[DateNormal]</t>
  </si>
  <si>
    <t>'PlaneOfIn'[projectcode] ∞←1 'Projects'[code]</t>
  </si>
  <si>
    <t>'PlaneOfIn'[teritoricode] ∞←1 'Teritories'[codeTeritory]</t>
  </si>
  <si>
    <t>'PlaneOfSales'[agentcode] ∞←1 'Agents'[code]</t>
  </si>
  <si>
    <t>'PlaneOfSales'[DateNormal] ∞←1 'DimDates'[DateNormal]</t>
  </si>
  <si>
    <t>'PlaneOfSales'[orgcode] ∞←1 'Organizations'[code]</t>
  </si>
  <si>
    <t>'PlaneOfSales'[projectcode] ∞←1 'Projects'[code]</t>
  </si>
  <si>
    <t>'PlaneOfSales'[teritoricode] ∞←1 'Teritories'[codeTeritory]</t>
  </si>
  <si>
    <t>'PlanZak'[code projects] ∞←1 'Projects'[code]</t>
  </si>
  <si>
    <t>'PlanZak'[code teritories] ∞←1 'Teritories'[codeTeritory]</t>
  </si>
  <si>
    <t>'PlanZak'[DateNormal] ∞←1 'DimDates'[DateNormal]</t>
  </si>
  <si>
    <t>Prices</t>
  </si>
  <si>
    <t>'Prices'[projcode] ∞←1 'Projects'[code]</t>
  </si>
  <si>
    <t>'Prices'[typecode] ∞←1 'TypeOfPrices'[code]</t>
  </si>
  <si>
    <t>ProductGroup</t>
  </si>
  <si>
    <t>'ProductGroup'[projectcod] ∞←1 'Projects'[code]</t>
  </si>
  <si>
    <t>'Products'[ProductGroupCode] ∞←1 'ProductGroup'[Code]</t>
  </si>
  <si>
    <t>'Products'[projectcod] ∞←1 'Projects'[code]</t>
  </si>
  <si>
    <t>'Projects'[Контракт] ∞←1 'ProjectsStatus'[Бренд]</t>
  </si>
  <si>
    <t>'Sales'[AgentCode] ∞←1 'Agents'[code]</t>
  </si>
  <si>
    <t>'Sales'[ClientCode] ∞←1 'Clients'[code]</t>
  </si>
  <si>
    <t>'Sales'[DateNormal] ∞←1 'DimDates'[DateNormal]</t>
  </si>
  <si>
    <t>'Sales'[DeliveryCode] ∞←1 'DeliveryAddresses'[code]</t>
  </si>
  <si>
    <t>'Sales'[IsFin] ∞←1 'ДовідникТипівОплат'[Code]</t>
  </si>
  <si>
    <t>'Sales'[OrgCode] ∞←1 'Organizations'[code]</t>
  </si>
  <si>
    <t>'Sales'[PriceCode] ∞←1 'TypeOfPrices'[code]</t>
  </si>
  <si>
    <t>'Sales'[TeritoriCode] ∞←1 'Teritories'[codeTeritory]</t>
  </si>
  <si>
    <t>'Sales'[WarehouseCode] ∞←1 'Warehouses'[code]</t>
  </si>
  <si>
    <t>'SalesDet'[Id] ∞←1 'Sales'[Id]</t>
  </si>
  <si>
    <t>'SalesDet'[ProductCode] ∞←1 'Products'[code]</t>
  </si>
  <si>
    <t>'SalesDet'[ProductGroupCode] ∞←1 'ProductGroup'[Code]</t>
  </si>
  <si>
    <t>'Stocks'[DateNormal] ∞←1 'DimDates'[DateNormal]</t>
  </si>
  <si>
    <t>'Stocks'[OrgCode] ∞←1 'Organizations'[code]</t>
  </si>
  <si>
    <t>'Stocks'[ProductCode] ∞←1 'Products'[code]</t>
  </si>
  <si>
    <t>'Stocks'[TeritoriCode] ∞←1 'Teritories'[codeTeritory]</t>
  </si>
  <si>
    <t>'Stocks'[WarehouseCode] ∞←1 'Warehouses'[code]</t>
  </si>
  <si>
    <t>'Zakupki'[AgentCode] ∞←1 'Agents'[code]</t>
  </si>
  <si>
    <t>'Zakupki'[ClientCode] ∞←1 'Clients'[code]</t>
  </si>
  <si>
    <t>'Zakupki'[DateNormal] ∞←1 'DimDates'[DateNormal]</t>
  </si>
  <si>
    <t>'Zakupki'[DeliveryCode] ∞←1 'DeliveryAddresses'[code]</t>
  </si>
  <si>
    <t>'Zakupki'[OrgCode] ∞←1 'Organizations'[code]</t>
  </si>
  <si>
    <t>'Zakupki'[TeritoriCode] ∞←1 'Teritories'[codeTeritory]</t>
  </si>
  <si>
    <t>'Zakupki'[WarehouseCode] ∞←1 'Warehouses'[code]</t>
  </si>
  <si>
    <t>'ZakupkiDet'[Id] ∞←1 'Zakupki'[Id]</t>
  </si>
  <si>
    <t>'ZakupkiDet'[ProductCode] ∞←1 'Products'[code]</t>
  </si>
  <si>
    <t>'Оплати'[AgentCode] ∞←1 'Agents'[code]</t>
  </si>
  <si>
    <t>'Оплати'[AgreementCode] ∞←1 'Agreements'[Code]</t>
  </si>
  <si>
    <t>'Оплати'[ClientCode] ∞←1 'Clients'[code]</t>
  </si>
  <si>
    <t>'Оплати'[DateNormal] ∞←1 'DimDates'[DateNormal]</t>
  </si>
  <si>
    <t>'Оплати'[DeliveryCode] ∞←1 'DeliveryAddresses'[code]</t>
  </si>
  <si>
    <t>'Оплати'[OrgCode] ∞←1 'Organizations'[code]</t>
  </si>
  <si>
    <t>'Оплати'[ProjectCode] ∞←1 'Projects'[code]</t>
  </si>
  <si>
    <t>'Оплати'[TeritoriCode] ∞←1 'Teritories'[codeTeritory]</t>
  </si>
  <si>
    <t>'Credits'[Credit]</t>
  </si>
  <si>
    <t>'Debts'[Дебіторка]</t>
  </si>
  <si>
    <t>'Debts'[К-ть днів (від дати оплати)]</t>
  </si>
  <si>
    <t>'Debts'[К-ть днів (дебіторки)]</t>
  </si>
  <si>
    <t>'DimDates'[DayNumberOfWeek]</t>
  </si>
  <si>
    <t>'DimDates'[YearMonthNumber]</t>
  </si>
  <si>
    <t>'PlaneOfIn'[sum]</t>
  </si>
  <si>
    <t>'PlaneOfSales'[count]</t>
  </si>
  <si>
    <t>'PlaneOfSales'[sum]</t>
  </si>
  <si>
    <t>'PlanZak'[code teritories]</t>
  </si>
  <si>
    <t>'PlanZak'[План закупки (без ПДВ)]</t>
  </si>
  <si>
    <t>'SalesDet'[BaseSum]</t>
  </si>
  <si>
    <t>'SalesDet'[CostSum]</t>
  </si>
  <si>
    <t>'SalesDet'[count]</t>
  </si>
  <si>
    <t>'SalesDet'[Discount]</t>
  </si>
  <si>
    <t>'SalesDet'[Margin]</t>
  </si>
  <si>
    <t>'SalesDet'[sum]</t>
  </si>
  <si>
    <t>'Stocks'[BaseSum]</t>
  </si>
  <si>
    <t>'Stocks'[Count]</t>
  </si>
  <si>
    <t>'ZakupkiDet'[count]</t>
  </si>
  <si>
    <t>'ZakupkiDet'[sum]</t>
  </si>
  <si>
    <t>'ZakupkiDet'[СуммаБазовая]</t>
  </si>
  <si>
    <t>'Оплати'[СумаОплати]</t>
  </si>
  <si>
    <t>CalculatedTable 1</t>
  </si>
  <si>
    <t>Agreements</t>
  </si>
  <si>
    <t>Аркуш1</t>
  </si>
  <si>
    <t>Comands</t>
  </si>
  <si>
    <t>Credits_MIDDLE</t>
  </si>
  <si>
    <t>Credits_NEW</t>
  </si>
  <si>
    <t>Credits_OLD</t>
  </si>
  <si>
    <t>DebtsLAST</t>
  </si>
  <si>
    <t>DebtsMIDDLE</t>
  </si>
  <si>
    <t>DebtsNOW</t>
  </si>
  <si>
    <t>Kanals</t>
  </si>
  <si>
    <t>Locality</t>
  </si>
  <si>
    <t>ProjectsStatus</t>
  </si>
  <si>
    <t>SalesLAST</t>
  </si>
  <si>
    <t>SalesMIDDLE</t>
  </si>
  <si>
    <t>SalesNOW</t>
  </si>
  <si>
    <t>SalesDetLAST</t>
  </si>
  <si>
    <t>SalesDetMIDDLE</t>
  </si>
  <si>
    <t>SalesDetNOW</t>
  </si>
  <si>
    <t>StocksLAST</t>
  </si>
  <si>
    <t>StocksMIDDLE</t>
  </si>
  <si>
    <t>StocksNOW</t>
  </si>
  <si>
    <t>TypeOfDeliveryAddresses</t>
  </si>
  <si>
    <t>TypeOfPrices</t>
  </si>
  <si>
    <t>WeekDayDateOfPayment</t>
  </si>
  <si>
    <t>ZakupkiDet_MIDDLE</t>
  </si>
  <si>
    <t>ZakupkiDet_NEW</t>
  </si>
  <si>
    <t>ZakupkiDet_OLD</t>
  </si>
  <si>
    <t>ДовідникТипівОплат</t>
  </si>
  <si>
    <t>Оплати_MIDDLE</t>
  </si>
  <si>
    <t>Оплати_NEW</t>
  </si>
  <si>
    <t>Оплати_OLD</t>
  </si>
  <si>
    <t>'SalesDet'[Id]</t>
  </si>
  <si>
    <t>'Sales'[Id]</t>
  </si>
  <si>
    <t>'Debts'[Дні протермінування]</t>
  </si>
  <si>
    <t>'Debts'[DateDoc]</t>
  </si>
  <si>
    <t>'Debts'[DateOfpayment]</t>
  </si>
  <si>
    <t>'Debts'[DeliveryCode]</t>
  </si>
  <si>
    <t>'Stocks'[ProductCode]</t>
  </si>
  <si>
    <t>'Debts'[Date]</t>
  </si>
  <si>
    <t>'Debts'[DateNormal]</t>
  </si>
  <si>
    <t>'Debts'[ClientCode]</t>
  </si>
  <si>
    <t>'Sales'[number]</t>
  </si>
  <si>
    <t>'Stocks'[Date]</t>
  </si>
  <si>
    <t>'Stocks'[DateNormal]</t>
  </si>
  <si>
    <t>'SalesDet'[ProductCode]</t>
  </si>
  <si>
    <t>'SalesDet'[Cod адреси]</t>
  </si>
  <si>
    <t>'Debts'[DateDocMonth]</t>
  </si>
  <si>
    <t>'Debts'[Month№]</t>
  </si>
  <si>
    <t>'Sales'[Дата Продажу]</t>
  </si>
  <si>
    <t>'Sales'[Дата Заявки]</t>
  </si>
  <si>
    <t>'SalesDet'[ProductGroupCode]</t>
  </si>
  <si>
    <t>'Debts'[WeekDayDateOfPayment]</t>
  </si>
  <si>
    <t>'Debts'[AgentCode]</t>
  </si>
  <si>
    <t>'Sales'[Дата Рейса]</t>
  </si>
  <si>
    <t>'Debts'[ProjectCode]</t>
  </si>
  <si>
    <t>'Debts'[MonthPart]</t>
  </si>
  <si>
    <t>'Stocks'[MonthPart]</t>
  </si>
  <si>
    <t>'Sales'[DeliveryCode]</t>
  </si>
  <si>
    <t>'Debts'[DateDocYear]</t>
  </si>
  <si>
    <t>'Sales'[Номер Рейса]</t>
  </si>
  <si>
    <t>'Credits'[Date]</t>
  </si>
  <si>
    <t>'Credits'[DateNormal]</t>
  </si>
  <si>
    <t>'Sales'[ClientCode]</t>
  </si>
  <si>
    <t>'Оплати'[DeliveryCode]</t>
  </si>
  <si>
    <t>'Sales'[DateNormal]</t>
  </si>
  <si>
    <t>'ZakupkiDet'[ProductCode]</t>
  </si>
  <si>
    <t>'Оплати'[AgreementCode]</t>
  </si>
  <si>
    <t>'ZakupkiDet'[Id]</t>
  </si>
  <si>
    <t>'Products'[Товари]</t>
  </si>
  <si>
    <t>'Оплати'[DateOfpayment]</t>
  </si>
  <si>
    <t>'Оплати'[ClientCode]</t>
  </si>
  <si>
    <t>'Products'[code]</t>
  </si>
  <si>
    <t>'Оплати'[Date]</t>
  </si>
  <si>
    <t>'Оплати'[DateNormal]</t>
  </si>
  <si>
    <t>'Debts'[DayDelay]</t>
  </si>
  <si>
    <t>'DeliveryAddresses'[Адреси доставки]</t>
  </si>
  <si>
    <t>'Stocks'[QuarterPart]</t>
  </si>
  <si>
    <t>'Debts'[WarehouseCode]</t>
  </si>
  <si>
    <t>'Credits'[MonthPart]</t>
  </si>
  <si>
    <t>'Sales'[MonthPart]</t>
  </si>
  <si>
    <t>'Zakupki'[Id]</t>
  </si>
  <si>
    <t>'Debts'[Action]</t>
  </si>
  <si>
    <t>'Debts'[QuarterPart]</t>
  </si>
  <si>
    <t>'Agreements'[Code]</t>
  </si>
  <si>
    <t>'Products'[Артикул]</t>
  </si>
  <si>
    <t>'DeliveryAddresses'[code]</t>
  </si>
  <si>
    <t>'Sales'[DOT]</t>
  </si>
  <si>
    <t>'Clients'[code]</t>
  </si>
  <si>
    <t>'Clients'[Клієнти]</t>
  </si>
  <si>
    <t>'Sales'[AgentCode]</t>
  </si>
  <si>
    <t>'Debts'[Фінансова накладна]</t>
  </si>
  <si>
    <t>'Stocks'[WarehouseCode]</t>
  </si>
  <si>
    <t>'Sales'[QuarterPart]</t>
  </si>
  <si>
    <t>'Debts'[TeritoriCode]</t>
  </si>
  <si>
    <t>'Debts'[YearsPart]</t>
  </si>
  <si>
    <t>'Sales'[Ф1/Ф2]</t>
  </si>
  <si>
    <t>'PlaneOfSales'[MonthPart]</t>
  </si>
  <si>
    <t>'Zakupki'[MonthPart]</t>
  </si>
  <si>
    <t>'Warehouses'[Типи Складів (для закупки+залишки)]</t>
  </si>
  <si>
    <t>'PlaneOfIn'[MonthPart]</t>
  </si>
  <si>
    <t>'Projects'[ContractNon]</t>
  </si>
  <si>
    <t>'Projects'[Contract]</t>
  </si>
  <si>
    <t>'Teritories'[Територія]</t>
  </si>
  <si>
    <t>'Sales'[YearsPart]</t>
  </si>
  <si>
    <t>'Stocks'[YearsPart]</t>
  </si>
  <si>
    <t>'Products'[ProductGroupCode]</t>
  </si>
  <si>
    <t>'ProductGroup'[Група товару]</t>
  </si>
  <si>
    <t>'Оплати'[AgentCode]</t>
  </si>
  <si>
    <t>'ProductGroup'[Code]</t>
  </si>
  <si>
    <t>'Stocks'[TeritoriCode]</t>
  </si>
  <si>
    <t>'Debts'[OrgCode]</t>
  </si>
  <si>
    <t>'Credits'[QuarterPart]</t>
  </si>
  <si>
    <t>'Оплати'[ProjectCode]</t>
  </si>
  <si>
    <t>'Sales'[WarehouseCode]</t>
  </si>
  <si>
    <t>'Zakupki'[date]</t>
  </si>
  <si>
    <t>'Zakupki'[DateNormal]</t>
  </si>
  <si>
    <t>'DeliveryAddresses'[Населений пункт]</t>
  </si>
  <si>
    <t>'DimDates'[DateNormal]</t>
  </si>
  <si>
    <t>'PlaneOfSales'[agentcode]</t>
  </si>
  <si>
    <t>'Products'[ParentCode3]</t>
  </si>
  <si>
    <t>'Products'[ParentCode2]</t>
  </si>
  <si>
    <t>'Agents'[Торгові представники]</t>
  </si>
  <si>
    <t>'Agreements'[Назва договору]</t>
  </si>
  <si>
    <t>'Products'[ParentCode4]</t>
  </si>
  <si>
    <t>'Agents'[code]</t>
  </si>
  <si>
    <t>'Warehouses'[Склади]</t>
  </si>
  <si>
    <t>'Sales'[DOT_norma]</t>
  </si>
  <si>
    <t>'Sales'[Акція]</t>
  </si>
  <si>
    <t>'Sales'[IsFin]</t>
  </si>
  <si>
    <t>'Sales'[TeritoriCode]</t>
  </si>
  <si>
    <t>'Credits'[YearsPart]</t>
  </si>
  <si>
    <t>'PlaneOfSales'[projectcode]</t>
  </si>
  <si>
    <t>'Warehouses'[code]</t>
  </si>
  <si>
    <t>'Credits'[ClientCode]</t>
  </si>
  <si>
    <t>'Products'[ParentCode1]</t>
  </si>
  <si>
    <t>'PlaneOfSales'[date]</t>
  </si>
  <si>
    <t>'PlaneOfSales'[DateNormal]</t>
  </si>
  <si>
    <t>'Products'[Category3]</t>
  </si>
  <si>
    <t>'Clients'[ClientGroup1]</t>
  </si>
  <si>
    <t>'Projects'[code]</t>
  </si>
  <si>
    <t>'Products'[projectcod]</t>
  </si>
  <si>
    <t>'Zakupki'[ClientCode]</t>
  </si>
  <si>
    <t>'BrandsBI'[Посилання]</t>
  </si>
  <si>
    <t>'Оплати'[IsFin]</t>
  </si>
  <si>
    <t>'Оплати'[TeritoriCode]</t>
  </si>
  <si>
    <t>'Credits'[WarehouseCode]</t>
  </si>
  <si>
    <t>'Sales'[OrgCode]</t>
  </si>
  <si>
    <t>'Stocks'[OrgCode]</t>
  </si>
  <si>
    <t>'Comands'[code]</t>
  </si>
  <si>
    <t>'Agents'[cmdcode]</t>
  </si>
  <si>
    <t>'Sales'[PriceCode]</t>
  </si>
  <si>
    <t>'Prices'[projcode]</t>
  </si>
  <si>
    <t>'Products'[ParentCode5]</t>
  </si>
  <si>
    <t>'Zakupki'[WarehouseCode]</t>
  </si>
  <si>
    <t>'Products'[Category2]</t>
  </si>
  <si>
    <t>'TypeOfPrices'[code]</t>
  </si>
  <si>
    <t>'Comands'[Команди]</t>
  </si>
  <si>
    <t>'ProductGroup'[projectcod]</t>
  </si>
  <si>
    <t>'BrandsBI'[ProductGroupCode]</t>
  </si>
  <si>
    <t>'PlaneOfSales'[teritoricode]</t>
  </si>
  <si>
    <t>'Zakupki'[YearsPart]</t>
  </si>
  <si>
    <t>'Projects'[Бренди]</t>
  </si>
  <si>
    <t>'PlaneOfIn'[projectcode]</t>
  </si>
  <si>
    <t>'Credits'[TeritoriCode]</t>
  </si>
  <si>
    <t>'Products'[ParentCode0]</t>
  </si>
  <si>
    <t>'Clients'[ClientGroup2]</t>
  </si>
  <si>
    <t>'Zakupki'[TeritoriCode]</t>
  </si>
  <si>
    <t>'Products'[Category1]</t>
  </si>
  <si>
    <t>'Zakupki'[QuarterPart]</t>
  </si>
  <si>
    <t>'DimDates'[Період]</t>
  </si>
  <si>
    <t>'DeliveryAddresses'[Вид ТТ]</t>
  </si>
  <si>
    <t>'Projects'[Контракт]</t>
  </si>
  <si>
    <t>'Locality'[code]</t>
  </si>
  <si>
    <t>'History'[projectcode]</t>
  </si>
  <si>
    <t>'Prices'[typecode]</t>
  </si>
  <si>
    <t>'Clients'[ClientGroup3]</t>
  </si>
  <si>
    <t>'ProjectsStatus'[Бренд]</t>
  </si>
  <si>
    <t>'DeliveryAddresses'[Канал збуту]</t>
  </si>
  <si>
    <t>'BrandsBI'[назва бренда]</t>
  </si>
  <si>
    <t>'PlaneOfIn'[date]</t>
  </si>
  <si>
    <t>'PlaneOfIn'[DataNormal]</t>
  </si>
  <si>
    <t>'PlanZak'[code projects]</t>
  </si>
  <si>
    <t>'Kanals'[code]</t>
  </si>
  <si>
    <t>'PlaneOfSales'[QuarterPart]</t>
  </si>
  <si>
    <t>'History'[Контракт]</t>
  </si>
  <si>
    <t>'Clients'[ClientGroup4]</t>
  </si>
  <si>
    <t>'TypeOfDeliveryAddresses'[code]</t>
  </si>
  <si>
    <t>'Credits'[OrgCode]</t>
  </si>
  <si>
    <t>'PlaneOfSales'[orgcode]</t>
  </si>
  <si>
    <t>'Оплати'[OrgCode]</t>
  </si>
  <si>
    <t>'Agents'[TeritoriCode]</t>
  </si>
  <si>
    <t>'Teritories'[codeTeritory]</t>
  </si>
  <si>
    <t>'DimDates'[Місяць]</t>
  </si>
  <si>
    <t>'Teritories'[Підрозділи]</t>
  </si>
  <si>
    <t>'PlaneOfIn'[teritoricode]</t>
  </si>
  <si>
    <t>'Zakupki'[OrgCode]</t>
  </si>
  <si>
    <t>'ProjectsStatus'[Відтермінування оплат]</t>
  </si>
  <si>
    <t>'Clients'[ClientGroup5]</t>
  </si>
  <si>
    <t>'ProjectsStatus'[Менеджер]</t>
  </si>
  <si>
    <t>'Organizations'[Організації]</t>
  </si>
  <si>
    <t>'Zakupki'[ТипПриходу]</t>
  </si>
  <si>
    <t>'Organizations'[code]</t>
  </si>
  <si>
    <t>'ProjectsStatus'[РМ]</t>
  </si>
  <si>
    <t>'_ABC_Classes'[ABC]</t>
  </si>
  <si>
    <t>'ProjectsStatus'[Блокування оплат]</t>
  </si>
  <si>
    <t>'ProjectsStatus'[Блокування закупок Темою]</t>
  </si>
  <si>
    <t>'ProjectsStatus'[Переміщення між підрозділами]</t>
  </si>
  <si>
    <t>'Credits'[ProjectCode]</t>
  </si>
  <si>
    <t>'ProjectsStatus'[Обмеження в закупках зі сторони постачальника]</t>
  </si>
  <si>
    <t>'Zakupki'[AgentCode]</t>
  </si>
  <si>
    <t>'Zakupki'[DeliveryCode]</t>
  </si>
  <si>
    <t>'Products'[ParentCode7]</t>
  </si>
  <si>
    <t>'Products'[ParentCode6]</t>
  </si>
  <si>
    <t>'Products'[ParentCode8]</t>
  </si>
  <si>
    <t>'Products'[ParentCode9]</t>
  </si>
  <si>
    <t>'PlaneOfIn'[agentcode]</t>
  </si>
  <si>
    <t>'PlaneOfSales'[YearsPart]</t>
  </si>
  <si>
    <t>'PlaneOfIn'[YearsPart]</t>
  </si>
  <si>
    <t>'PlaneOfIn'[QuarterPart]</t>
  </si>
  <si>
    <t>'Agreements'[DayDelay]</t>
  </si>
  <si>
    <t>'PlanZak'[Місяць]</t>
  </si>
  <si>
    <t>'PlanZak'[DateNormal]</t>
  </si>
  <si>
    <t>'DimDates'[Рік]</t>
  </si>
  <si>
    <t>'DimDates'[WorkingDays]</t>
  </si>
  <si>
    <t>'DimDates'[Місяць №]</t>
  </si>
  <si>
    <t>'WeekDayDateOfPayment'[WeekdayNumber]</t>
  </si>
  <si>
    <t>'DimDates'[Квартал]</t>
  </si>
  <si>
    <t>'ДовідникТипівОплат'[Code]</t>
  </si>
  <si>
    <t>'_ABC_Classes'[LowerBoundary]</t>
  </si>
  <si>
    <t>'_ABC_Classes'[UpperBoundary]</t>
  </si>
  <si>
    <t>Сер дні відтермінування</t>
  </si>
  <si>
    <t>=AVERAGE([DayDelay])</t>
  </si>
  <si>
    <t>К-ть клієнтів</t>
  </si>
  <si>
    <t>=DISTINCTCOUNT(Clients[code])</t>
  </si>
  <si>
    <t>Кредиторка в днях (міс)</t>
  </si>
  <si>
    <t>=[Кредиторка загальна]/[Сума продаж (з ПДВ)]*30</t>
  </si>
  <si>
    <t>Кредиторка в днях (на поточну дату)</t>
  </si>
  <si>
    <t>=[Кредиторка загальна]/[Сума продаж (з ПДВ)]*DimDates[К-ть_днів]</t>
  </si>
  <si>
    <t>Оборотність кредиторки</t>
  </si>
  <si>
    <t>= [Сума продаж (з ПДВ)]/[Середньоденна сума кредиторки]</t>
  </si>
  <si>
    <t>% дебіторки від обороту</t>
  </si>
  <si>
    <t>=[Дебіторка загальна]/[Продажі (ост 30 днів)]</t>
  </si>
  <si>
    <t>0.0%;-0.0%;0.0%</t>
  </si>
  <si>
    <t>% дебіторки від обороту (Стиль)</t>
  </si>
  <si>
    <t>=[Дебіторка загальна (Стиль)]/[Продажі (ост 30 днів) (Стиль)]</t>
  </si>
  <si>
    <t>DebtLastDay</t>
  </si>
  <si>
    <t>=
SUMX(
	Debts,
	IF(
		Debts[DateNormal] =  MAX(Debts[DateNormal]),
		Debts[Дебіторка],
		0
	)
)</t>
  </si>
  <si>
    <t>LastDateOfPayment</t>
  </si>
  <si>
    <t>=
MAX([DateOfpayment])</t>
  </si>
  <si>
    <t>Max дні_протермінування</t>
  </si>
  <si>
    <t>=MAX([Дні протермінування])</t>
  </si>
  <si>
    <t>Дебіторка в днях (на поточну дату)</t>
  </si>
  <si>
    <t>=[Дебіторка загальна]/[Продажі (ост 30 днів)]*[К-ть днів (для дебіторки)]</t>
  </si>
  <si>
    <t>Обертовість дебіторки (дні)</t>
  </si>
  <si>
    <t>=
IFERROR([Дебіторка загальна]/[Продажі (ост 30 днів)]*30,0)</t>
  </si>
  <si>
    <t>Обертовість дебіторки в днях</t>
  </si>
  <si>
    <t>=
IF(
	ISINSCOPE(dimdates[datenormal]),
	DIVIDE(
		Debts[Дебіторка загальна],
		[Середні продажі за останні 30 календарних днів]
	),
	AVERAGEX(
		VALUES(DimDates[DateNormal]),
		CALCULATE(
			DIVIDE(
				Debts[Дебіторка загальна],
				[Середні продажі за останні 30 календарних днів]
			)
		)
	)
)</t>
  </si>
  <si>
    <t>Обертовість дебіторки, дні (Стиль)</t>
  </si>
  <si>
    <t>=
IFERROR([Дебіторка загальна (Стиль)]/[Продажі (ост 30 днів) (Стиль)]*30,0)</t>
  </si>
  <si>
    <t>Оборотність дебіторки</t>
  </si>
  <si>
    <t>= [Сума продаж (з ПДВ)]/[Середньоденна сума дебіторки]</t>
  </si>
  <si>
    <t>Сер. дні відтермінування</t>
  </si>
  <si>
    <t>Середня к-ть днів (дебіторки)</t>
  </si>
  <si>
    <t>=AVERAGE([К-ть днів (дебіторки)])</t>
  </si>
  <si>
    <t>Середня к-ть днів (протерміновки)</t>
  </si>
  <si>
    <t>=AVERAGE([К-ть днів (від дати оплати)])</t>
  </si>
  <si>
    <t>date</t>
  </si>
  <si>
    <t>=FORMAT(DimDates[DateNormal],"DD.MM.YYYY")</t>
  </si>
  <si>
    <t>SaleRate (UAH VAT inc)</t>
  </si>
  <si>
    <t>= 
DIVIDE(
	DIVIDE(
		SalesDet[Сума продаж (без ПДВ)],
		[SaleRate, %]
	),
	[WorkDays]
)
/*
'SalesDet'[Сума продаж (з ПДВ)]
/
(SUMX(
	'DimDates';
	IF(
		DimDates[WorkingDays] = TRUE()  &amp;&amp; DimDates[DateNormal] &lt;= TODAY();
		1;
		0
	)
)
/
[WorkDays] *10
) * 10
*/</t>
  </si>
  <si>
    <t>#,0.00 "";-#,0.00 "";#,0.00 ""</t>
  </si>
  <si>
    <t>YearsForSelection</t>
  </si>
  <si>
    <t>=YEAR(DimDates[DateNormal]) &gt;= 2018 &amp;&amp; YEAR(DimDates[DateNormal]) &lt;= YEAR(TODAY())</t>
  </si>
  <si>
    <t>К-ть днів минуло</t>
  </si>
  <si>
    <t>=DATEDIFF([Початкова дата],[Поточна дата]-2,DAY)</t>
  </si>
  <si>
    <t>К-ть місяців минуло</t>
  </si>
  <si>
    <t>=DATEDIFF([Початкова дата],[Поточна дата],MONTH)</t>
  </si>
  <si>
    <t>Поточний місяць</t>
  </si>
  <si>
    <t>=MONTH(TODAY())</t>
  </si>
  <si>
    <t>Сьогодні</t>
  </si>
  <si>
    <t>=NOW()</t>
  </si>
  <si>
    <t>dd.MM.yyyy</t>
  </si>
  <si>
    <t>% виконання плану продажу дня</t>
  </si>
  <si>
    <t>='SalesDet'[Сума продаж (з ПДВ)]/[План дня (з ПДВ)]</t>
  </si>
  <si>
    <t>План продажу (з ПДВ), тис.</t>
  </si>
  <si>
    <t>=
	[Сума план продажу (з ПДВ)] / 1000</t>
  </si>
  <si>
    <t>#,0.0 "";-#,0.0 "";#,0.0 ""</t>
  </si>
  <si>
    <t>Прогноз % виконання плану продажу в собівартості, без ПДВ</t>
  </si>
  <si>
    <t>=DIVIDE([Прогноз продажу по с/в, без ПДВ],[Сума план продажу в собівартості (без ПДВ)])</t>
  </si>
  <si>
    <t>Сума плану закупки (без ПДВ)</t>
  </si>
  <si>
    <t>=SUM([План закупки (без ПДВ)])</t>
  </si>
  <si>
    <t>Блокування закупок Темою(міра)</t>
  </si>
  <si>
    <t>=
CALCULATE(
    LASTNONBLANK(
        ProjectsStatus[Блокування закупок Темою],
        ProjectsStatus[Блокування закупок Темою]
    ),
    ALL(Projects[Контракт]),
    ALL(ProjectsStatus[Бренд]),
    TREATAS(
        VALUES(Projects[Контракт]),
        ProjectsStatus[Бренд]
    )
)</t>
  </si>
  <si>
    <t>Блокування оплат(міра)</t>
  </si>
  <si>
    <t>=
CALCULATE(
    LASTNONBLANK(
        ProjectsStatus[Блокування оплат],
        ProjectsStatus[Блокування оплат]
    ),
    ALL(Projects[Контракт]),
    ALL(ProjectsStatus[Бренд]),
    TREATAS(
        VALUES(Projects[Контракт]),
        ProjectsStatus[Бренд]
    )
)</t>
  </si>
  <si>
    <t>БлокуванняЗакупок</t>
  </si>
  <si>
    <t>=LASTNONBLANK(ProjectsStatus[Блокування закупок Темою],[Блокування закупок Темою])</t>
  </si>
  <si>
    <t>БлокуванняОплат</t>
  </si>
  <si>
    <t>=LASTNONBLANK(ProjectsStatus[Блокування оплат],[Блокування оплат])</t>
  </si>
  <si>
    <t>Відтермінування оплат(міра)</t>
  </si>
  <si>
    <t>=
CALCULATE(
    LASTNONBLANK(
        ProjectsStatus[Відтермінування оплат],
        ProjectsStatus[Відтермінування оплат]
    ),
    ALL(Projects[Контракт]),
    ALL(ProjectsStatus[Бренд]),
    TREATAS(
        VALUES(Projects[Контракт]),
        ProjectsStatus[Бренд]
    )
)</t>
  </si>
  <si>
    <t>МенеджерПроекту</t>
  </si>
  <si>
    <t>=LASTNONBLANK(ProjectsStatus[Менеджер],[Менеджер])</t>
  </si>
  <si>
    <t>Обмеження в закупках зі сторони постачальника(міра)</t>
  </si>
  <si>
    <t>=
CALCULATE(
    LASTNONBLANK(
        ProjectsStatus[Обмеження в закупках зі сторони постачальника],
        ProjectsStatus[Обмеження в закупках зі сторони постачальника]
    ),
    ALL(Projects[Контракт]),
    ALL(ProjectsStatus[Бренд]),
    TREATAS(
        VALUES(Projects[Контракт]),
        ProjectsStatus[Бренд]
    )
)</t>
  </si>
  <si>
    <t>ОбмеженняВЗакупках</t>
  </si>
  <si>
    <t>=LASTNONBLANK(ProjectsStatus[Обмеження в закупках зі сторони постачальника],[Обмеження в закупках зі сторони постачальника])</t>
  </si>
  <si>
    <t>Переміщення між підрозділами(міра)</t>
  </si>
  <si>
    <t>=
CALCULATE(
    LASTNONBLANK(
        ProjectsStatus[Переміщення між підрозділами],
        ProjectsStatus[Переміщення між підрозділами]
    ),
    ALL(Projects[Контракт]),
    ALL(ProjectsStatus[Бренд]),
    TREATAS(
        VALUES(Projects[Контракт]),
        ProjectsStatus[Бренд]
    )
)</t>
  </si>
  <si>
    <t>ПереміщенняМіжПідрозділами</t>
  </si>
  <si>
    <t>=LASTNONBLANK(ProjectsStatus[Переміщення між підрозділами],[Переміщення між підрозділами])</t>
  </si>
  <si>
    <t>РегіональнийМенеджерПроекту</t>
  </si>
  <si>
    <t>=LASTNONBLANK(ProjectsStatus[РМ],[РМ])</t>
  </si>
  <si>
    <t>% акційних продаж</t>
  </si>
  <si>
    <t>=
DIVIDE(
	CALCULATE(
		[Сума продаж (з ПДВ)],
		Sales[Акція] = TRUE
	),
	[Сума продаж (з ПДВ)]
)</t>
  </si>
  <si>
    <t>% вчасних накладних</t>
  </si>
  <si>
    <t>=
DIVIDE(
	CALCULATE(
		[Кількість накладних],
		Sales[DOT_norma] = 0
	),
	[Кількість накладних]
)</t>
  </si>
  <si>
    <t>% зриву</t>
  </si>
  <si>
    <t>Sales(Last30DaysFromToday)</t>
  </si>
  <si>
    <t>=
CALCULATE(
	SalesDet[Сума продаж (з ПДВ)],
		Sales[DateNormal] &gt;= TODAY() - 30
)</t>
  </si>
  <si>
    <t>vs.Продажі по с\в без пдв (-30)</t>
  </si>
  <si>
    <t>= 
CALCULATE(
	SUMX(
		RELATEDTABLE(SalesDet),
		SalesDet[CostSum]
	),DATESINPERIOD(
        DimDates[DateNormal],
        MAX(Sales[DateNormal]),
        -30,
        DAY)
)</t>
  </si>
  <si>
    <t>Кількість клієнтів</t>
  </si>
  <si>
    <t>=DISTINCTCOUNT(Sales[ClientCode])</t>
  </si>
  <si>
    <t>К-сть ТТ від 100 грн</t>
  </si>
  <si>
    <t>=
SUMX(
	SUMMARIZE(
		Sales,
		Clients[code],
		DeliveryAddresses[code]
	),
	([Сума продаж (без ПДВ)] &gt;= 100) * 1
)</t>
  </si>
  <si>
    <t>К-ть вчасних накладних</t>
  </si>
  <si>
    <t>=
	IF(
		'Sales'[К-ть днів від заявки до рейсу]&gt;= 2,
		CALCULATE(
			'Sales'[Кількість накладних]),
			0)</t>
  </si>
  <si>
    <t>К-ть днів від реалізації до рейсу</t>
  </si>
  <si>
    <t>=IF(
    HASONEVALUE(Sales[Номер Рейса]),
    IF(
         VALUES(Sales[Номер Рейса]) &lt;&gt; BLANK(),
         ROUNDDOWN(MIN(Sales[Дата Рейса]) - MIN(Sales[DateNormal]),0)
    )
) * 1</t>
  </si>
  <si>
    <t>Остання дата продажу</t>
  </si>
  <si>
    <t>=LASTDATE(Sales[DateNormal])</t>
  </si>
  <si>
    <t>Перша дата продажу</t>
  </si>
  <si>
    <t>=FIRSTDATE(Sales[DateNormal])</t>
  </si>
  <si>
    <t>Продажі по с/в без ПДВ (ост 30 днів) (Стиль)</t>
  </si>
  <si>
    <t>=
CALCULATE(
	[Сума продаж по с/в, без ПДВ (Стиль)],
	DimDates[DateNormal] &gt;= TODAY() - 30 &amp;&amp; DimDates[DateNormal] &lt;= TODAY()
)</t>
  </si>
  <si>
    <t>% виконання плану покриття АТТ</t>
  </si>
  <si>
    <t>=[Покриття АТТ]/[Планове покриття АТТ]</t>
  </si>
  <si>
    <t>% виконання плану продажу (без ПДВ)</t>
  </si>
  <si>
    <t>=
IFERROR([Сума продаж (без ПДВ)]/[Сума план продажу (без ПДВ)],0)</t>
  </si>
  <si>
    <t>% виконання плану продажу (Стиль)</t>
  </si>
  <si>
    <t>=
IFERROR([Сума продаж, з ПДВ (Стиль)]/[Сума план продажу, з ПДВ (Стиль)],0)</t>
  </si>
  <si>
    <t>% виконання плану продажу на основі прогнозу (Стиль)</t>
  </si>
  <si>
    <t>=
IFERROR([Прогноз продажу (Стиль)]/[Сума план продажу, з ПДВ (Стиль)],0)</t>
  </si>
  <si>
    <t>% виконання плану продажу на основі прогнозу року</t>
  </si>
  <si>
    <t>=
IFERROR([Прогноз продажу в поточному році]/[Сума план продажу (з ПДВ)],0)</t>
  </si>
  <si>
    <t>% виконання плану продажу темп+факт</t>
  </si>
  <si>
    <t>=
(SalesDet[Сума продаж (з ПДВ)] /
PlaneOfSales[Сума план продажу (з ПДВ)])
/ [SaleRate, %]
/*IF(DimDates[Поточна дата]=TODAY();'SalesDet'[Прогноз продажу в поточному місяці]/'PlaneOfSales'[Сума план продажу (з ПДВ)];IF(DimDates[Поточний місяць]&lt;=TODAY();'SalesDet'[Сума продаж (з ПДВ)]/'PlaneOfSales'[Сума план продажу (з ПДВ)]))
*/</t>
  </si>
  <si>
    <t>% виконання плану продажу, шт</t>
  </si>
  <si>
    <t>=
IFERROR([К-ть проданого товару, шт]/[План продажу, шт],0)</t>
  </si>
  <si>
    <t>% знижки (Стиль)</t>
  </si>
  <si>
    <t>=[Сума знижки, з ПДВ (Стиль)]/[Сума продаж в баз.цінах, з ПДВ (Стиль)]</t>
  </si>
  <si>
    <t>% маржі факт/план</t>
  </si>
  <si>
    <t>=[% маржі]/[% маржі плановий]</t>
  </si>
  <si>
    <t>% націнки (Стиль)</t>
  </si>
  <si>
    <t>=[Сума націнки, без ПДВ (Стиль)]/[Сума продаж по с/в, без ПДВ (Стиль)]</t>
  </si>
  <si>
    <t>% росту 2019/2018</t>
  </si>
  <si>
    <t>=[Сума продаж (з ПДВ)_2019]/[Сума продаж (з ПДВ)_2018]-1</t>
  </si>
  <si>
    <t>Кількість проданого товару (ост 30 днів)</t>
  </si>
  <si>
    <t>=
CALCULATE(
	SUMX(
		Sales,
		IF(
			Sales[DateNormal] &lt;= MAX(Sales[DateNormal]) &amp;&amp; [DateNormal] &gt; MAX(Sales[DateNormal]) - 30,
			SUMX(
				RELATEDTABLE(SalesDet),
				SalesDet[SKU (к-ть проданих позицій товару)]
			),
			0
		)
	),
	ALL(DimDates)
)</t>
  </si>
  <si>
    <t>Кількість проданого товару (ост 90 днів)</t>
  </si>
  <si>
    <t>=
CALCULATE(
	SUMX(
		Sales,
		IF(
			Sales[DateNormal] &lt;= MAX(Sales[DateNormal]) &amp;&amp; [DateNormal] &gt; MAX(Sales[DateNormal]) - 90,
			SUMX(
				RELATEDTABLE(SalesDet),
				SalesDet[SKU (к-ть проданих позицій товару)]
			),
			0
		)
	),
	ALL(DimDates)
)</t>
  </si>
  <si>
    <t>Повернення (без ПДВ)</t>
  </si>
  <si>
    <t>=CALCULATE(SUM(SalesDet[sum]),SalesDet[sum]&lt;0)/1.2</t>
  </si>
  <si>
    <t>Покриття АТТ (Стиль)</t>
  </si>
  <si>
    <t>=
IF(
	HASONEVALUE(Organizations[code]),
	IF(
		VALUES(Organizations[code]) = "000000003",
		CALCULATE(
			DISTINCTCOUNT(SalesDet[Cod адреси]),
			USERELATIONSHIP(
				Agents[TeritoriCode],
				Teritories[codeTeritory]
			),
			USERELATIONSHIP(
				Agents[code],
				Sales[AgentCode]
			)
		),
		[Покриття АТТ]
	),
	[Покриття АТТ]
)</t>
  </si>
  <si>
    <t>Прогноз продажу (з ПДВ), тис.</t>
  </si>
  <si>
    <t>=
	[Прогноз продажу в поточному місяці] / 1000</t>
  </si>
  <si>
    <t>Різниця планового і прогнозованого продажу (з ПДВ)</t>
  </si>
  <si>
    <t>=[Прогноз продажу в поточному місяці]-[Сума план продажу (з ПДВ)]</t>
  </si>
  <si>
    <t>Різниця планового і фактичного продажу (з ПДВ)</t>
  </si>
  <si>
    <t>=[Сума продаж (з ПДВ)]-[Сума план продажу (з ПДВ)]</t>
  </si>
  <si>
    <t>Середній чек</t>
  </si>
  <si>
    <t>='SalesDet'[Сума продаж (з ПДВ)]/'Sales'[Кількість накладних]</t>
  </si>
  <si>
    <t>Середньоденний продаж</t>
  </si>
  <si>
    <t>=[Сума продаж (з ПДВ)]/Sales[К-ть днів продажу]</t>
  </si>
  <si>
    <t>Середньоденний продаж на основі прогнозу місяця</t>
  </si>
  <si>
    <t>=[Прогноз продажу в поточному місяці]/Sales[К-ть днів продажу]</t>
  </si>
  <si>
    <t>Середньомісячний продаж</t>
  </si>
  <si>
    <t>=[Сума продаж (з ПДВ)]/Sales[К-ть місяців продажу]</t>
  </si>
  <si>
    <t>СКЮ</t>
  </si>
  <si>
    <t>=DISTINCTCOUNT(Products[code])</t>
  </si>
  <si>
    <t>Сума знижки (без ПДВ)</t>
  </si>
  <si>
    <t>=SUM([Discount])/1.2</t>
  </si>
  <si>
    <t>Сума націнки (з ПДВ)</t>
  </si>
  <si>
    <t>=SUM([Margin])*1.2</t>
  </si>
  <si>
    <t>Сума продажу (з ПДВ), тис.</t>
  </si>
  <si>
    <t>=
	[Сума продаж (з ПДВ)] / 1000</t>
  </si>
  <si>
    <t>Темп на кінець місяця (без ПДВ), грн.</t>
  </si>
  <si>
    <t>= 
VAR workdayspassed = 
CALCULATE(
    [WorkDays],
    VALUES(DimDates[DateNormal]),
    DimDates[DateNormal] &lt;= TODAY()
)
RETURN
DIVIDE(
    [Сума продаж (без ПДВ)],
    DIVIDE(
        workdayspassed,
        [WorkDays]
    )
)</t>
  </si>
  <si>
    <t>Темп на кінець періоду ( без ПДВ), %</t>
  </si>
  <si>
    <t>= 
DIVIDE(
    DIVIDE(
	[Сума продаж (з ПДВ)],
	[Сума план продажу (з ПДВ)]
    ),
    DIVIDE(
        [К-сть робочих днів у періоді пройшло],
        [WorkDays]
    )
)</t>
  </si>
  <si>
    <t>Темп на кінець періоду, %</t>
  </si>
  <si>
    <t>Темп на кінець періоду, шт %</t>
  </si>
  <si>
    <t>= 
DIVIDE(
    DIVIDE(
	[К-ть проданого товару, шт],
	[План продажу, шт]
    ),
    DIVIDE(
        [К-сть робочих днів у періоді пройшло],
        [WorkDays]
    )
)</t>
  </si>
  <si>
    <t>Залишки (дні)</t>
  </si>
  <si>
    <t>=
IFERROR([Сума залишків (грн без ПДВ)]/[Продажі по с/в без ПДВ (ост 90 днів)]*90,0)</t>
  </si>
  <si>
    <t>Залишки в днях (міс)</t>
  </si>
  <si>
    <t>=[Сума залишків (грн без ПДВ)]/[Сума продаж по с/в (без ПДВ)]*30</t>
  </si>
  <si>
    <t>Залишки в днях (на поточну дату)</t>
  </si>
  <si>
    <t>=sumx(VALUES(Products[code]), if((SUM(SalesDet[CostSum])*[К-ть_днів]) &lt;&gt;0, SUM(Stocks[BaseSum])/(SUM(SalesDet[CostSum])*[К-ть_днів]), 0))</t>
  </si>
  <si>
    <t>Залишки на останню дату</t>
  </si>
  <si>
    <t>Залишки на поч періоду (к-ть)</t>
  </si>
  <si>
    <t>=
CALCULATE(
	Stocks[К-ть залишків],
		FIRSTDATE(Stocks[DateNormal]) 
)</t>
  </si>
  <si>
    <t>Залишки по к-ті (дні)</t>
  </si>
  <si>
    <t>=
IFERROR([К-ть залишків]/[К-ть проданого товару (ост 90 днів)]*90,0)</t>
  </si>
  <si>
    <t>Обертовість залишків (дні) Стиль</t>
  </si>
  <si>
    <t>=
IFERROR([Сума залишків, без ПДВ (Стиль)]/[Продажі по с/в без ПДВ (ост 30 днів)]*30,0)</t>
  </si>
  <si>
    <t>Обертовість залишків (по шт), дні</t>
  </si>
  <si>
    <t>=
DIVIDE(
	[Залишки на кін періоду (к-ть)],
	DIVIDE(
		[К-ть проданого товару, шт],
		[К-ть_днів]
	)
)</t>
  </si>
  <si>
    <t>0.00</t>
  </si>
  <si>
    <t>Оборотність залишків</t>
  </si>
  <si>
    <t>= (SUM(SalesDet[CostSum])/SUM(Stocks[BaseSum]))</t>
  </si>
  <si>
    <t>Прогноз залишку на кінець місяця (дні)</t>
  </si>
  <si>
    <t>=[Прогноз залишку на кінець місяця]/([Сума продаж по с/в (без ПДВ)]+[Прогноз продажу по с/в, без ПДВ])*31</t>
  </si>
  <si>
    <t>Загальна сума  неліквідного, протермінованого товару (в грн. з ПДВ)</t>
  </si>
  <si>
    <t>=
[Склад Протерміновки (в грн. з ПДВ)] + [Склад Неліквід, Бій, Брак (в грн. з ПДВ)] + [Склад повернення постачальнику (в грн. з ПДВ)]</t>
  </si>
  <si>
    <t>%  виконання плану закупок в базових прихідних цінах</t>
  </si>
  <si>
    <t>=DIVIDE([Сума закупок в базових прихідних цінах, без ПДВ],[Сума план закупки (без ПДВ)])</t>
  </si>
  <si>
    <t>% виконання плану закупки (прогноз)</t>
  </si>
  <si>
    <t>=
IFERROR([Прогноз закупки в поточному місяці (без ПДВ)]/PlaneOfIn[Сума план закупки (без ПДВ)],0)</t>
  </si>
  <si>
    <t>% виконання плану закупки в базових прих. цінах (прогноз)</t>
  </si>
  <si>
    <t>=
DIVIDE([Прогноз закупки в поточному місяці в базових прих.цінах (без ПДВ)],[Сума план закупки (без ПДВ)])</t>
  </si>
  <si>
    <t>% виконання плану по платіжках</t>
  </si>
  <si>
    <t>=BLANK()</t>
  </si>
  <si>
    <t>К-ть од.закупки</t>
  </si>
  <si>
    <t>Різниця планової і фактичної закупки (без ПДВ)</t>
  </si>
  <si>
    <t>=[Сума закупки (без ПДВ)]-PlaneOfIn[Сума план закупки (без ПДВ)]</t>
  </si>
  <si>
    <t>Сума закупки (з ПДВ)</t>
  </si>
  <si>
    <t>Сума оплат (платіжки), грн без ПДВ</t>
  </si>
  <si>
    <t>= BLANK()</t>
  </si>
  <si>
    <t>Сума, яку потрібно купити для виконання плану закупок, грн без ПДВ</t>
  </si>
  <si>
    <t>=[Сума план закупки (без ПДВ)]-[Сума закупок в базових прихідних цінах, без ПДВ]</t>
  </si>
  <si>
    <t>Оплата/продаж</t>
  </si>
  <si>
    <t>=[Сума оплати]/'SalesDet'[Сума продаж (з ПДВ)]</t>
  </si>
  <si>
    <t>Остання дата оплати</t>
  </si>
  <si>
    <t>=LASTDATE('Оплати'[DateNormal])</t>
  </si>
  <si>
    <t>Планова дата оплати</t>
  </si>
  <si>
    <t>=LASTDATE('Оплати'[DateOfpayment])</t>
  </si>
  <si>
    <t>'Debts'[Номер документа]</t>
  </si>
  <si>
    <t>'Sales'[СчетId]</t>
  </si>
  <si>
    <t>'Debts'[AgreementCode]</t>
  </si>
  <si>
    <t>'Оплати'[number]</t>
  </si>
  <si>
    <t>'Debts'[Коментар]</t>
  </si>
  <si>
    <t>'SalesDet'[nds]</t>
  </si>
  <si>
    <t>'SalesDet'[price]</t>
  </si>
  <si>
    <t>'Оплати'[Comment]</t>
  </si>
  <si>
    <t>'Sales'[Комментарий]</t>
  </si>
  <si>
    <t>'ZakupkiDet'[nds]</t>
  </si>
  <si>
    <t>'Debts'[ComandCode]</t>
  </si>
  <si>
    <t>'Оплати'[DateDoc]</t>
  </si>
  <si>
    <t>'ZakupkiDet'[price]</t>
  </si>
  <si>
    <t>'Credits'[number]</t>
  </si>
  <si>
    <t>'Credits'[Comment]</t>
  </si>
  <si>
    <t>'Products'[Штрихкод]</t>
  </si>
  <si>
    <t>'Credits'[ProlongedCredit]</t>
  </si>
  <si>
    <t>'SalesDet'[ProjectCode]</t>
  </si>
  <si>
    <t>'Prices'[prodcode]</t>
  </si>
  <si>
    <t>'Zakupki'[number]</t>
  </si>
  <si>
    <t>'Credits'[DateDoc]</t>
  </si>
  <si>
    <t>'Prices'[price]</t>
  </si>
  <si>
    <t>'DeliveryAddresses'[clcode]</t>
  </si>
  <si>
    <t>'Agreements'[ClientCode]</t>
  </si>
  <si>
    <t>'Оплати'[ComandCode]</t>
  </si>
  <si>
    <t>'ZakupkiDet'[ProjectCode]</t>
  </si>
  <si>
    <t>'Оплати'[WarehouseCode]</t>
  </si>
  <si>
    <t>'Оплати'[ВидОплати]</t>
  </si>
  <si>
    <t>'Оплати'[Ф1/Ф2]</t>
  </si>
  <si>
    <t>'ZakupkiDet'[type]</t>
  </si>
  <si>
    <t>'Оплати'[DeliveryType]</t>
  </si>
  <si>
    <t>'Credits'[AgreementCode]</t>
  </si>
  <si>
    <t>'Оплати'[KanalCode]</t>
  </si>
  <si>
    <t>'Sales'[ComandCode]</t>
  </si>
  <si>
    <t>'Zakupki'[IdЗаказПоставщику]</t>
  </si>
  <si>
    <t>'Debts'[Обмін товарів]</t>
  </si>
  <si>
    <t>'Prices'[date]</t>
  </si>
  <si>
    <t>'Оплати'[DayDelay]</t>
  </si>
  <si>
    <t>'Sales'[KanalCode]</t>
  </si>
  <si>
    <t>'DeliveryAddresses'[Length]</t>
  </si>
  <si>
    <t>'DeliveryAddresses'[Width]</t>
  </si>
  <si>
    <t>'Agreements'[DateStart]</t>
  </si>
  <si>
    <t>'ProductGroup'[ParentCode]</t>
  </si>
  <si>
    <t>'Оплати'[Action]</t>
  </si>
  <si>
    <t>'PlaneOfSales'[comandcode]</t>
  </si>
  <si>
    <t>'Debts'[Спосіб доставки]</t>
  </si>
  <si>
    <t>'Sales'[NotLoaded]</t>
  </si>
  <si>
    <t>'Agreements'[DateEnd]</t>
  </si>
  <si>
    <t>'Sales'[Obmin]</t>
  </si>
  <si>
    <t>'Zakupki'[ProjectCode]</t>
  </si>
  <si>
    <t>'DeliveryAddresses'[Oblast]</t>
  </si>
  <si>
    <t>'BrandsBI'[назва групи товару]</t>
  </si>
  <si>
    <t>'Sales'[DeliveryType]</t>
  </si>
  <si>
    <t>'DeliveryAddresses'[Признак мережі]</t>
  </si>
  <si>
    <t>'Locality'[name]</t>
  </si>
  <si>
    <t>'TypeOfPrices'[name]</t>
  </si>
  <si>
    <t>'DimDates'[DateNumber]</t>
  </si>
  <si>
    <t>'BrandsBI'[projectcode]</t>
  </si>
  <si>
    <t>'History'[Історія]</t>
  </si>
  <si>
    <t>'Zakupki'[PriceCode]</t>
  </si>
  <si>
    <t>'BrandsBI'[Команда]</t>
  </si>
  <si>
    <t>'History'[Бренди]</t>
  </si>
  <si>
    <t>'DimDates'[DayName]</t>
  </si>
  <si>
    <t>'Comands'[ClassificationName]</t>
  </si>
  <si>
    <t>'DimDates'[DayShortName]</t>
  </si>
  <si>
    <t>'BrandsBI'[СВ]</t>
  </si>
  <si>
    <t>'TypeOfDeliveryAddresses'[name]</t>
  </si>
  <si>
    <t>'History'[ContractNon]</t>
  </si>
  <si>
    <t>'Kanals'[Канали збуту]</t>
  </si>
  <si>
    <t>'Debts'[KanalCode]</t>
  </si>
  <si>
    <t>'WeekDayDateOfPayment'[WeekdayName]</t>
  </si>
  <si>
    <t>'History'[Contract]</t>
  </si>
  <si>
    <t>'Agreements'[AgreementType]</t>
  </si>
  <si>
    <t>'PlaneOfIn'[orgcode]</t>
  </si>
  <si>
    <t>'ДовідникТипівОплат'[Тип]</t>
  </si>
  <si>
    <t>'DeliveryAddresses'[Country]</t>
  </si>
  <si>
    <t>'Zakupki'[ComandCode]</t>
  </si>
  <si>
    <t>'PlaneOfIn'[comandcode]</t>
  </si>
  <si>
    <t>'DimDates'[Date]</t>
  </si>
  <si>
    <t>'Credits'[DayDelay]</t>
  </si>
  <si>
    <t>'DimDates'[DayNumberOfQuarter]</t>
  </si>
  <si>
    <t>'Credits'[IsFin]</t>
  </si>
  <si>
    <t>'DimDates'[WeekNumber]</t>
  </si>
  <si>
    <t>'DimDates'[DayNumberOfYear]</t>
  </si>
  <si>
    <t>'DimDates'[YearQuarterNumber]</t>
  </si>
  <si>
    <t>'DimDates'[DayNumberOfMonth]</t>
  </si>
  <si>
    <t>'PlaneOfIn'[count]</t>
  </si>
  <si>
    <t>'Оплати'[ProlongedDebt]</t>
  </si>
  <si>
    <t>'History'[№]</t>
  </si>
  <si>
    <t>'BrandsBI'[biCode]</t>
  </si>
  <si>
    <t>'DimDates'[YearsForSelection]</t>
  </si>
  <si>
    <t>'Оплати'[Obmin]</t>
  </si>
  <si>
    <t>'Оплати'[DaysExpedited]</t>
  </si>
  <si>
    <t>'Prices'[basein]</t>
  </si>
  <si>
    <t>'Zakupki'[Action]</t>
  </si>
  <si>
    <t>'Prices'[baseout]</t>
  </si>
  <si>
    <t>'History'[biCode]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</si>
</sst>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
    <numFmt numFmtId="165" formatCode="[Color42]#,###"/>
    <numFmt numFmtId="166" formatCode="[Magenta]#,###"/>
    <numFmt numFmtId="167" formatCode="[Red]#,###"/>
    <numFmt numFmtId="168" formatCode="yyyy\-mm\-dd\ hh:mm:ss"/>
  </numFmts>
  <fonts count="16" x14ac:knownFonts="1">
    <font>
      <sz val="11"/>
      <color theme="1"/>
      <name val="Calibri"/>
      <family val="2"/>
      <scheme val="minor"/>
    </font>
    <font>
      <sz val="8"/>
      <name val="Calibri"/>
      <family val="2"/>
      <scheme val="minor"/>
    </font>
    <font>
      <sz val="11"/>
      <color rgb="FF000000"/>
      <name val="Calibri"/>
      <family val="2"/>
      <scheme val="minor"/>
    </font>
    <font>
      <b/>
      <sz val="11"/>
      <color theme="1"/>
      <name val="Calibri"/>
      <family val="2"/>
      <scheme val="minor"/>
    </font>
    <font>
      <u/>
      <sz val="11"/>
      <color theme="10"/>
      <name val="Calibri"/>
      <family val="2"/>
      <scheme val="minor"/>
    </font>
    <font>
      <b/>
      <sz val="20"/>
      <color theme="1"/>
      <name val="Calibri"/>
      <family val="2"/>
      <scheme val="minor"/>
    </font>
    <font>
      <b/>
      <sz val="11"/>
      <color theme="4"/>
      <name val="Calibri"/>
      <family val="2"/>
      <scheme val="minor"/>
    </font>
    <font>
      <b/>
      <sz val="11"/>
      <color theme="5"/>
      <name val="Calibri"/>
      <family val="2"/>
      <scheme val="minor"/>
    </font>
    <font>
      <b/>
      <sz val="11"/>
      <name val="Calibri"/>
      <family val="2"/>
      <scheme val="minor"/>
    </font>
    <font>
      <sz val="11"/>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b/>
      <sz val="12"/>
      <color theme="4"/>
      <name val="Calibri"/>
      <family val="2"/>
      <scheme val="minor"/>
    </font>
    <font>
      <b/>
      <sz val="14"/>
      <color theme="4"/>
      <name val="Calibri"/>
      <family val="2"/>
      <scheme val="minor"/>
    </font>
    <font>
      <b/>
      <u/>
      <sz val="14"/>
      <color theme="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0" fontId="0" fillId="0" borderId="0" xfId="0" applyAlignment="1">
      <alignment horizontal="left" indent="1"/>
    </xf>
    <xf numFmtId="49" fontId="2" fillId="0" borderId="0" xfId="0" quotePrefix="1" applyNumberFormat="1" applyFont="1" applyAlignment="1">
      <alignment wrapText="1"/>
    </xf>
    <xf numFmtId="0" fontId="3" fillId="2" borderId="0" xfId="0" applyFont="1" applyFill="1"/>
    <xf numFmtId="0" fontId="0" fillId="3" borderId="0" xfId="0" applyFill="1" applyProtection="1">
      <protection locked="0"/>
    </xf>
    <xf numFmtId="0" fontId="0" fillId="2" borderId="0" xfId="0" applyFill="1"/>
    <xf numFmtId="165" fontId="0" fillId="0" borderId="0" xfId="0" applyNumberFormat="1"/>
    <xf numFmtId="166" fontId="0" fillId="0" borderId="0" xfId="0" applyNumberFormat="1"/>
    <xf numFmtId="167" fontId="0" fillId="0" borderId="0" xfId="0" applyNumberFormat="1"/>
    <xf numFmtId="0" fontId="4" fillId="0" borderId="0" xfId="1"/>
    <xf numFmtId="0" fontId="3" fillId="0" borderId="0" xfId="0" applyFont="1"/>
    <xf numFmtId="0" fontId="5" fillId="0" borderId="0" xfId="0" applyFont="1"/>
    <xf numFmtId="0" fontId="6" fillId="0" borderId="0" xfId="0" applyFont="1"/>
    <xf numFmtId="0" fontId="7" fillId="0" borderId="0" xfId="0" applyFont="1" applyAlignment="1">
      <alignment wrapText="1"/>
    </xf>
    <xf numFmtId="0" fontId="3" fillId="0" borderId="0" xfId="0" applyFont="1" applyAlignment="1">
      <alignment wrapText="1"/>
    </xf>
    <xf numFmtId="0" fontId="10" fillId="0" borderId="0" xfId="0" applyFont="1"/>
    <xf numFmtId="0" fontId="11" fillId="0" borderId="0" xfId="0" applyFont="1"/>
    <xf numFmtId="0" fontId="13" fillId="0" borderId="0" xfId="0" applyFont="1"/>
    <xf numFmtId="0" fontId="14" fillId="0" borderId="0" xfId="0" applyFont="1"/>
    <xf numFmtId="0" fontId="14" fillId="4" borderId="0" xfId="0" applyFont="1" applyFill="1"/>
    <xf numFmtId="0" fontId="11" fillId="4" borderId="0" xfId="0" applyFont="1" applyFill="1"/>
    <xf numFmtId="0" fontId="10" fillId="4" borderId="0" xfId="0" applyFont="1" applyFill="1"/>
    <xf numFmtId="0" fontId="15" fillId="0" borderId="0" xfId="1" applyFont="1"/>
    <xf numFmtId="0" fontId="15" fillId="4" borderId="0" xfId="1" applyFont="1" applyFill="1"/>
    <xf numFmtId="0" fontId="15" fillId="0" borderId="0" xfId="1" applyFont="1" applyFill="1"/>
    <xf numFmtId="0" fontId="12" fillId="0" borderId="0" xfId="0" applyFont="1"/>
    <xf numFmtId="4" fontId="0" fillId="0" borderId="0" xfId="0" applyNumberFormat="1"/>
    <xf numFmtId="168" fontId="0" fillId="0" borderId="0" xfId="0" applyNumberFormat="1"/>
    <xf numFmtId="49" fontId="2" fillId="0" borderId="0" xfId="0" applyNumberFormat="1" applyFont="1" applyAlignment="1">
      <alignment wrapText="1"/>
    </xf>
    <xf numFmtId="0" fontId="12" fillId="0" borderId="0" xfId="0" applyFont="1"/>
    <xf numFmtId="0" fontId="0" fillId="0" borderId="0" xfId="0" applyNumberFormat="1"/>
  </cellXfs>
  <cellStyles count="2">
    <cellStyle name="Гіперпосилання" xfId="1" builtinId="8"/>
    <cellStyle name="Звичайний" xfId="0" builtinId="0"/>
  </cellStyles>
  <dxfs count="2">
    <dxf>
      <font>
        <b val="0"/>
        <i val="0"/>
        <strike val="0"/>
        <condense val="0"/>
        <extend val="0"/>
        <outline val="0"/>
        <shadow val="0"/>
        <u val="none"/>
        <vertAlign val="baseline"/>
        <sz val="11"/>
        <color rgb="FF000000"/>
        <name val="Calibri"/>
        <family val="2"/>
        <scheme val="minor"/>
      </font>
      <numFmt numFmtId="30" formatCode="@"/>
      <alignment horizontal="general"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B4" s="17"/>
        <tr r="B4" s="17"/>
        <tr r="B7" s="17"/>
        <tr r="B7" s="17"/>
        <tr r="B13" s="17"/>
        <tr r="B13" s="17"/>
        <tr r="B8" s="17"/>
        <tr r="B8" s="17"/>
        <tr r="B11" s="17"/>
        <tr r="B11" s="17"/>
        <tr r="B12" s="17"/>
        <tr r="B12" s="17"/>
        <tr r="B6" s="17"/>
        <tr r="B6" s="17"/>
        <tr r="B10" s="17"/>
        <tr r="B10" s="17"/>
        <tr r="B9" s="17"/>
        <tr r="B9" s="17"/>
        <tr r="B5" s="17"/>
        <tr r="B5" s="17"/>
        <tr r="B15" s="17"/>
        <tr r="B15" s="17"/>
        <tr r="B14" s="17"/>
      </tp>
    </main>
  </volType>
</volTypes>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sheetMetadata" Target="metadata.xml"/><Relationship Id="rId39" Type="http://schemas.openxmlformats.org/officeDocument/2006/relationships/customXml" Target="../customXml/item11.xml"/><Relationship Id="rId21" Type="http://schemas.openxmlformats.org/officeDocument/2006/relationships/pivotCacheDefinition" Target="pivotCache/pivotCacheDefinition9.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63" Type="http://schemas.openxmlformats.org/officeDocument/2006/relationships/customXml" Target="../customXml/item35.xml"/><Relationship Id="rId68" Type="http://schemas.openxmlformats.org/officeDocument/2006/relationships/customXml" Target="../customXml/item4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8" Type="http://schemas.openxmlformats.org/officeDocument/2006/relationships/customXml" Target="../customXml/item30.xml"/><Relationship Id="rId66" Type="http://schemas.openxmlformats.org/officeDocument/2006/relationships/customXml" Target="../customXml/item38.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onnections" Target="connections.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57" Type="http://schemas.openxmlformats.org/officeDocument/2006/relationships/customXml" Target="../customXml/item29.xml"/><Relationship Id="rId61" Type="http://schemas.openxmlformats.org/officeDocument/2006/relationships/customXml" Target="../customXml/item33.xml"/><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60" Type="http://schemas.openxmlformats.org/officeDocument/2006/relationships/customXml" Target="../customXml/item32.xml"/><Relationship Id="rId65" Type="http://schemas.openxmlformats.org/officeDocument/2006/relationships/customXml" Target="../customXml/item3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theme" Target="theme/theme1.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64" Type="http://schemas.openxmlformats.org/officeDocument/2006/relationships/customXml" Target="../customXml/item36.xml"/><Relationship Id="rId69" Type="http://schemas.openxmlformats.org/officeDocument/2006/relationships/volatileDependencies" Target="volatileDependencies.xml"/><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sharedStrings" Target="sharedString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59" Type="http://schemas.openxmlformats.org/officeDocument/2006/relationships/customXml" Target="../customXml/item31.xml"/><Relationship Id="rId67" Type="http://schemas.openxmlformats.org/officeDocument/2006/relationships/customXml" Target="../customXml/item39.xml"/><Relationship Id="rId20" Type="http://schemas.openxmlformats.org/officeDocument/2006/relationships/pivotCacheDefinition" Target="pivotCache/pivotCacheDefinition8.xml"/><Relationship Id="rId41" Type="http://schemas.openxmlformats.org/officeDocument/2006/relationships/customXml" Target="../customXml/item13.xml"/><Relationship Id="rId54" Type="http://schemas.openxmlformats.org/officeDocument/2006/relationships/customXml" Target="../customXml/item26.xml"/><Relationship Id="rId62" Type="http://schemas.openxmlformats.org/officeDocument/2006/relationships/customXml" Target="../customXml/item34.xml"/><Relationship Id="rId70" Type="http://schemas.microsoft.com/office/2006/relationships/vbaProject" Target="vbaProject.bin"/></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85.745730902781" createdVersion="5" refreshedVersion="7" minRefreshableVersion="3" recordCount="0" supportSubquery="1" supportAdvancedDrill="1" xr:uid="{13584FF9-9D93-4826-A06A-45BF70111A62}">
  <cacheSource type="external" connectionId="13"/>
  <cacheFields count="25">
    <cacheField name="[Columns].[Tables-Columns].[Table]" caption="Table" numFmtId="0" hierarchy="30" level="1">
      <sharedItems count="34">
        <s v="_ABC_Classes"/>
        <s v="Agents"/>
        <s v="Agreements"/>
        <s v="BrandsBI"/>
        <s v="Clients"/>
        <s v="Comands"/>
        <s v="Credits"/>
        <s v="Debts"/>
        <s v="DeliveryAddresses"/>
        <s v="DimDates"/>
        <s v="History"/>
        <s v="Kanals"/>
        <s v="Locality"/>
        <s v="Organizations"/>
        <s v="PlaneOfIn"/>
        <s v="PlaneOfSales"/>
        <s v="PlanZak"/>
        <s v="Prices"/>
        <s v="ProductGroup"/>
        <s v="Products"/>
        <s v="Projects"/>
        <s v="ProjectsStatus"/>
        <s v="Sales"/>
        <s v="SalesDet"/>
        <s v="Stocks"/>
        <s v="Teritories"/>
        <s v="TypeOfDeliveryAddresses"/>
        <s v="TypeOfPrices"/>
        <s v="Warehouses"/>
        <s v="WeekDayDateOfPayment"/>
        <s v="Zakupki"/>
        <s v="ZakupkiDet"/>
        <s v="ДовідникТипівОплат"/>
        <s v="Оплати"/>
      </sharedItems>
      <extLst>
        <ext xmlns:x15="http://schemas.microsoft.com/office/spreadsheetml/2010/11/main" uri="{4F2E5C28-24EA-4eb8-9CBF-B6C8F9C3D259}">
          <x15:cachedUniqueNames>
            <x15:cachedUniqueName index="0" name="[Columns].[Tables-Columns].[Table].&amp;[_ABC_Classes]"/>
            <x15:cachedUniqueName index="1" name="[Columns].[Tables-Columns].[Table].&amp;[Agents]"/>
            <x15:cachedUniqueName index="2" name="[Columns].[Tables-Columns].[Table].&amp;[Agreements]"/>
            <x15:cachedUniqueName index="3" name="[Columns].[Tables-Columns].[Table].&amp;[BrandsBI]"/>
            <x15:cachedUniqueName index="4" name="[Columns].[Tables-Columns].[Table].&amp;[Clients]"/>
            <x15:cachedUniqueName index="5" name="[Columns].[Tables-Columns].[Table].&amp;[Comands]"/>
            <x15:cachedUniqueName index="6" name="[Columns].[Tables-Columns].[Table].&amp;[Credits]"/>
            <x15:cachedUniqueName index="7" name="[Columns].[Tables-Columns].[Table].&amp;[Debts]"/>
            <x15:cachedUniqueName index="8" name="[Columns].[Tables-Columns].[Table].&amp;[DeliveryAddresses]"/>
            <x15:cachedUniqueName index="9" name="[Columns].[Tables-Columns].[Table].&amp;[DimDates]"/>
            <x15:cachedUniqueName index="10" name="[Columns].[Tables-Columns].[Table].&amp;[History]"/>
            <x15:cachedUniqueName index="11" name="[Columns].[Tables-Columns].[Table].&amp;[Kanals]"/>
            <x15:cachedUniqueName index="12" name="[Columns].[Tables-Columns].[Table].&amp;[Locality]"/>
            <x15:cachedUniqueName index="13" name="[Columns].[Tables-Columns].[Table].&amp;[Organizations]"/>
            <x15:cachedUniqueName index="14" name="[Columns].[Tables-Columns].[Table].&amp;[PlaneOfIn]"/>
            <x15:cachedUniqueName index="15" name="[Columns].[Tables-Columns].[Table].&amp;[PlaneOfSales]"/>
            <x15:cachedUniqueName index="16" name="[Columns].[Tables-Columns].[Table].&amp;[PlanZak]"/>
            <x15:cachedUniqueName index="17" name="[Columns].[Tables-Columns].[Table].&amp;[Prices]"/>
            <x15:cachedUniqueName index="18" name="[Columns].[Tables-Columns].[Table].&amp;[ProductGroup]"/>
            <x15:cachedUniqueName index="19" name="[Columns].[Tables-Columns].[Table].&amp;[Products]"/>
            <x15:cachedUniqueName index="20" name="[Columns].[Tables-Columns].[Table].&amp;[Projects]"/>
            <x15:cachedUniqueName index="21" name="[Columns].[Tables-Columns].[Table].&amp;[ProjectsStatus]"/>
            <x15:cachedUniqueName index="22" name="[Columns].[Tables-Columns].[Table].&amp;[Sales]"/>
            <x15:cachedUniqueName index="23" name="[Columns].[Tables-Columns].[Table].&amp;[SalesDet]"/>
            <x15:cachedUniqueName index="24" name="[Columns].[Tables-Columns].[Table].&amp;[Stocks]"/>
            <x15:cachedUniqueName index="25" name="[Columns].[Tables-Columns].[Table].&amp;[Teritories]"/>
            <x15:cachedUniqueName index="26" name="[Columns].[Tables-Columns].[Table].&amp;[TypeOfDeliveryAddresses]"/>
            <x15:cachedUniqueName index="27" name="[Columns].[Tables-Columns].[Table].&amp;[TypeOfPrices]"/>
            <x15:cachedUniqueName index="28" name="[Columns].[Tables-Columns].[Table].&amp;[Warehouses]"/>
            <x15:cachedUniqueName index="29" name="[Columns].[Tables-Columns].[Table].&amp;[WeekDayDateOfPayment]"/>
            <x15:cachedUniqueName index="30" name="[Columns].[Tables-Columns].[Table].&amp;[Zakupki]"/>
            <x15:cachedUniqueName index="31" name="[Columns].[Tables-Columns].[Table].&amp;[ZakupkiDet]"/>
            <x15:cachedUniqueName index="32" name="[Columns].[Tables-Columns].[Table].&amp;[ДовідникТипівОплат]"/>
            <x15:cachedUniqueName index="33" name="[Columns].[Tables-Columns].[Table].&amp;[Оплати]"/>
          </x15:cachedUniqueNames>
        </ext>
      </extLst>
    </cacheField>
    <cacheField name="[Columns].[Tables-Columns].[Column]" caption="Column" numFmtId="0" hierarchy="30" level="2">
      <sharedItems containsSemiMixedTypes="0" containsNonDate="0" containsString="0"/>
    </cacheField>
    <cacheField name="[Columns].[IsRowNumber].[IsRowNumber]" caption="IsRowNumber" numFmtId="0" hierarchy="25" level="1">
      <sharedItems containsSemiMixedTypes="0" containsNonDate="0" containsString="0"/>
    </cacheField>
    <cacheField name="[Measures].[Cardinality]" caption="Cardinality" numFmtId="0" hierarchy="135" level="32767"/>
    <cacheField name="[Measures].[Table Size]" caption="Table Size" numFmtId="0" hierarchy="144" level="32767"/>
    <cacheField name="[Measures].[Columns Total Size]" caption="Columns Total Size" numFmtId="0" hierarchy="138" level="32767"/>
    <cacheField name="[Measures].[Data Size]" caption="Data Size" numFmtId="0" hierarchy="139" level="32767"/>
    <cacheField name="[Measures].[Dictionary Size]" caption="Dictionary Size" numFmtId="0" hierarchy="140" level="32767"/>
    <cacheField name="[Measures].[Columns Hierarchies Size]" caption="Columns Hierarchies Size" numFmtId="0" hierarchy="137" level="32767"/>
    <cacheField name="[Measures].[Encoding_]" caption="Encoding_" numFmtId="0" hierarchy="131" level="32767"/>
    <cacheField name="[Measures].[User Hierarchies Size]" caption="User Hierarchies Size" numFmtId="0" hierarchy="145" level="32767"/>
    <cacheField name="[Measures].[Relationships Size]" caption="Relationships Size" numFmtId="0" hierarchy="143" level="32767"/>
    <cacheField name="[Measures].[Table Size %]" caption="Table Size %" numFmtId="0" hierarchy="147" level="32767"/>
    <cacheField name="[Measures].[Database Size %]" caption="Database Size %" numFmtId="0" hierarchy="148" level="32767"/>
    <cacheField name="[Measures].[Segments #]" caption="Segments #" numFmtId="0" hierarchy="134" level="32767"/>
    <cacheField name="[Measures].[Partitions #]" caption="Partitions #" numFmtId="0" hierarchy="132" level="32767"/>
    <cacheField name="[Measures].[Columns #]" caption="Columns #" numFmtId="0" hierarchy="136" level="32767"/>
    <cacheField name="[Measures].[RI Violations #]" caption="RI Violations #" numFmtId="0" hierarchy="149" level="32767"/>
    <cacheField name="[Measures].[Bid. Filters]" caption="Bid. Filters" numFmtId="0" hierarchy="152" level="32767"/>
    <cacheField name="[Measures].[MMR]" caption="MMR" numFmtId="0" hierarchy="153" level="32767"/>
    <cacheField name="[Measures].[Total Segments #]" caption="Total Segments #" numFmtId="0" hierarchy="169" level="32767"/>
    <cacheField name="[Measures].[Pageable Segments #]" caption="Pageable Segments #" numFmtId="0" hierarchy="170" level="32767"/>
    <cacheField name="[Measures].[Resident Segments #]" caption="Resident Segments #" numFmtId="0" hierarchy="171" level="32767"/>
    <cacheField name="[Measures].[Average Temperature]" caption="Average Temperature" numFmtId="0" hierarchy="173" level="32767"/>
    <cacheField name="[Measures].[Last Accessed]" caption="Last Accessed" numFmtId="0" hierarchy="172"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9"/>
      </fieldsUsage>
    </cacheHierarchy>
    <cacheHierarchy uniqueName="[Measures].[Partitions #]" caption="Partitions #" measure="1" displayFolder="" measureGroup="Columns" count="0" oneField="1">
      <fieldsUsage count="1">
        <fieldUsage x="15"/>
      </fieldsUsage>
    </cacheHierarchy>
    <cacheHierarchy uniqueName="[Measures].[Rows]" caption="Rows" measure="1" displayFolder="" measureGroup="Columns" count="0"/>
    <cacheHierarchy uniqueName="[Measures].[Segments #]" caption="Segments #" measure="1" displayFolder="" measureGroup="Columns" count="0" oneField="1">
      <fieldsUsage count="1">
        <fieldUsage x="14"/>
      </fieldsUsage>
    </cacheHierarchy>
    <cacheHierarchy uniqueName="[Measures].[Cardinality]" caption="Cardinality" measure="1" displayFolder="" measureGroup="Columns" count="0" oneField="1">
      <fieldsUsage count="1">
        <fieldUsage x="3"/>
      </fieldsUsage>
    </cacheHierarchy>
    <cacheHierarchy uniqueName="[Measures].[Columns #]" caption="Columns #" measure="1" displayFolder="" measureGroup="Columns" count="0" oneField="1">
      <fieldsUsage count="1">
        <fieldUsage x="16"/>
      </fieldsUsage>
    </cacheHierarchy>
    <cacheHierarchy uniqueName="[Measures].[Columns Hierarchies Size]" caption="Columns Hierarchies Size" measure="1" displayFolder="" measureGroup="Columns" count="0" oneField="1">
      <fieldsUsage count="1">
        <fieldUsage x="8"/>
      </fieldsUsage>
    </cacheHierarchy>
    <cacheHierarchy uniqueName="[Measures].[Columns Total Size]" caption="Columns Total Size" measure="1" displayFolder="" measureGroup="Columns" count="0" oneField="1">
      <fieldsUsage count="1">
        <fieldUsage x="5"/>
      </fieldsUsage>
    </cacheHierarchy>
    <cacheHierarchy uniqueName="[Measures].[Data Size]" caption="Data Size" measure="1" displayFolder="" measureGroup="Columns" count="0" oneField="1">
      <fieldsUsage count="1">
        <fieldUsage x="6"/>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oneField="1">
      <fieldsUsage count="1">
        <fieldUsage x="11"/>
      </fieldsUsage>
    </cacheHierarchy>
    <cacheHierarchy uniqueName="[Measures].[Table Size]" caption="Table Size" measure="1" displayFolder="" measureGroup="Columns" count="0" oneField="1">
      <fieldsUsage count="1">
        <fieldUsage x="4"/>
      </fieldsUsage>
    </cacheHierarchy>
    <cacheHierarchy uniqueName="[Measures].[User Hierarchies Size]" caption="User Hierarchies Size" measure="1" displayFolder="" measureGroup="Columns" count="0" oneField="1">
      <fieldsUsage count="1">
        <fieldUsage x="10"/>
      </fieldsUsage>
    </cacheHierarchy>
    <cacheHierarchy uniqueName="[Measures].[Type Name]" caption="Type Name" measure="1" displayFolder="" measureGroup="Columns" count="0"/>
    <cacheHierarchy uniqueName="[Measures].[Table Size %]" caption="Table Size %" measure="1" displayFolder="" measureGroup="Columns" count="0" oneField="1">
      <fieldsUsage count="1">
        <fieldUsage x="12"/>
      </fieldsUsage>
    </cacheHierarchy>
    <cacheHierarchy uniqueName="[Measures].[Database Size %]" caption="Database Size %" measure="1" displayFolder="" measureGroup="Columns" count="0" oneField="1">
      <fieldsUsage count="1">
        <fieldUsage x="13"/>
      </fieldsUsage>
    </cacheHierarchy>
    <cacheHierarchy uniqueName="[Measures].[RI Violations #]" caption="RI Violations #" measure="1" displayFolder="" measureGroup="Columns" count="0" oneField="1">
      <fieldsUsage count="1">
        <fieldUsage x="17"/>
      </fieldsUsage>
    </cacheHierarchy>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oneField="1">
      <fieldsUsage count="1">
        <fieldUsage x="18"/>
      </fieldsUsage>
    </cacheHierarchy>
    <cacheHierarchy uniqueName="[Measures].[MMR]" caption="MMR" measure="1" displayFolder="" measureGroup="Columns" count="0" oneField="1">
      <fieldsUsage count="1">
        <fieldUsage x="19"/>
      </fieldsUsage>
    </cacheHierarchy>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20"/>
      </fieldsUsage>
    </cacheHierarchy>
    <cacheHierarchy uniqueName="[Measures].[Pageable Segments #]" caption="Pageable Segments #" measure="1" displayFolder="" measureGroup="Columns" count="0" oneField="1">
      <fieldsUsage count="1">
        <fieldUsage x="21"/>
      </fieldsUsage>
    </cacheHierarchy>
    <cacheHierarchy uniqueName="[Measures].[Resident Segments #]" caption="Resident Segments #" measure="1" displayFolder="" measureGroup="Columns" count="0" oneField="1">
      <fieldsUsage count="1">
        <fieldUsage x="22"/>
      </fieldsUsage>
    </cacheHierarchy>
    <cacheHierarchy uniqueName="[Measures].[Last Accessed]" caption="Last Accessed" measure="1" displayFolder="" measureGroup="Columns" count="0" oneField="1">
      <fieldsUsage count="1">
        <fieldUsage x="24"/>
      </fieldsUsage>
    </cacheHierarchy>
    <cacheHierarchy uniqueName="[Measures].[Average Temperature]" caption="Average Temperature" measure="1" displayFolder="" measureGroup="Columns" count="0" oneField="1">
      <fieldsUsage count="1">
        <fieldUsage x="23"/>
      </fieldsUsage>
    </cacheHierarchy>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85.745733101852" createdVersion="5" refreshedVersion="7" minRefreshableVersion="3" recordCount="0" supportSubquery="1" supportAdvancedDrill="1" xr:uid="{40739DD8-D3AA-4F64-84B1-A51EFB581A07}">
  <cacheSource type="external" connectionId="13"/>
  <cacheFields count="16">
    <cacheField name="[Columns].[IsRowNumber].[IsRowNumber]" caption="IsRowNumber" numFmtId="0" hierarchy="25" level="1">
      <sharedItems containsSemiMixedTypes="0" containsNonDate="0" containsString="0"/>
    </cacheField>
    <cacheField name="[Columns].[FullColumnName].[FullColumnName]" caption="FullColumnName" numFmtId="0" hierarchy="20" level="1">
      <sharedItems count="319">
        <s v="'_ABC_Classes'[ABC]"/>
        <s v="'_ABC_Classes'[LowerBoundary]"/>
        <s v="'_ABC_Classes'[UpperBoundary]"/>
        <s v="'Agents'[cmdcode]"/>
        <s v="'Agents'[code]"/>
        <s v="'Agents'[TeritoriCode]"/>
        <s v="'Agents'[Торгові представники]"/>
        <s v="'Agreements'[AgreementType]"/>
        <s v="'Agreements'[ClientCode]"/>
        <s v="'Agreements'[Code]"/>
        <s v="'Agreements'[DateEnd]"/>
        <s v="'Agreements'[DateStart]"/>
        <s v="'Agreements'[DayDelay]"/>
        <s v="'Agreements'[Назва договору]"/>
        <s v="'BrandsBI'[biCode]"/>
        <s v="'BrandsBI'[ProductGroupCode]"/>
        <s v="'BrandsBI'[projectcode]"/>
        <s v="'BrandsBI'[Команда]"/>
        <s v="'BrandsBI'[назва бренда]"/>
        <s v="'BrandsBI'[назва групи товару]"/>
        <s v="'BrandsBI'[Посилання]"/>
        <s v="'BrandsBI'[СВ]"/>
        <s v="'Clients'[ClientGroup1]"/>
        <s v="'Clients'[ClientGroup2]"/>
        <s v="'Clients'[ClientGroup3]"/>
        <s v="'Clients'[ClientGroup4]"/>
        <s v="'Clients'[ClientGroup5]"/>
        <s v="'Clients'[code]"/>
        <s v="'Clients'[Клієнти]"/>
        <s v="'Comands'[ClassificationName]"/>
        <s v="'Comands'[code]"/>
        <s v="'Comands'[Команди]"/>
        <s v="'Credits'[AgreementCode]"/>
        <s v="'Credits'[ClientCode]"/>
        <s v="'Credits'[Comment]"/>
        <s v="'Credits'[Credit]"/>
        <s v="'Credits'[Date]"/>
        <s v="'Credits'[DateDoc]"/>
        <s v="'Credits'[DateNormal]"/>
        <s v="'Credits'[DayDelay]"/>
        <s v="'Credits'[IsFin]"/>
        <s v="'Credits'[MonthPart]"/>
        <s v="'Credits'[number]"/>
        <s v="'Credits'[OrgCode]"/>
        <s v="'Credits'[ProjectCode]"/>
        <s v="'Credits'[ProlongedCredit]"/>
        <s v="'Credits'[QuarterPart]"/>
        <s v="'Credits'[TeritoriCode]"/>
        <s v="'Credits'[WarehouseCode]"/>
        <s v="'Credits'[YearsPart]"/>
        <s v="'Debts'[Action]"/>
        <s v="'Debts'[AgentCode]"/>
        <s v="'Debts'[AgreementCode]"/>
        <s v="'Debts'[ClientCode]"/>
        <s v="'Debts'[ComandCode]"/>
        <s v="'Debts'[Date]"/>
        <s v="'Debts'[DateDoc]"/>
        <s v="'Debts'[DateDocMonth]"/>
        <s v="'Debts'[DateDocYear]"/>
        <s v="'Debts'[DateNormal]"/>
        <s v="'Debts'[DateOfpayment]"/>
        <s v="'Debts'[DayDelay]"/>
        <s v="'Debts'[DeliveryCode]"/>
        <s v="'Debts'[KanalCode]"/>
        <s v="'Debts'[Month№]"/>
        <s v="'Debts'[MonthPart]"/>
        <s v="'Debts'[OrgCode]"/>
        <s v="'Debts'[ProjectCode]"/>
        <s v="'Debts'[QuarterPart]"/>
        <s v="'Debts'[TeritoriCode]"/>
        <s v="'Debts'[WarehouseCode]"/>
        <s v="'Debts'[WeekDayDateOfPayment]"/>
        <s v="'Debts'[YearsPart]"/>
        <s v="'Debts'[Дебіторка]"/>
        <s v="'Debts'[Дні протермінування]"/>
        <s v="'Debts'[Коментар]"/>
        <s v="'Debts'[К-ть днів (від дати оплати)]"/>
        <s v="'Debts'[К-ть днів (дебіторки)]"/>
        <s v="'Debts'[Номер документа]"/>
        <s v="'Debts'[Обмін товарів]"/>
        <s v="'Debts'[Спосіб доставки]"/>
        <s v="'Debts'[Фінансова накладна]"/>
        <s v="'DeliveryAddresses'[clcode]"/>
        <s v="'DeliveryAddresses'[code]"/>
        <s v="'DeliveryAddresses'[Country]"/>
        <s v="'DeliveryAddresses'[Length]"/>
        <s v="'DeliveryAddresses'[Oblast]"/>
        <s v="'DeliveryAddresses'[Width]"/>
        <s v="'DeliveryAddresses'[Адреси доставки]"/>
        <s v="'DeliveryAddresses'[Вид ТТ]"/>
        <s v="'DeliveryAddresses'[Канал збуту]"/>
        <s v="'DeliveryAddresses'[Населений пункт]"/>
        <s v="'DeliveryAddresses'[Признак мережі]"/>
        <s v="'DimDates'[Date]"/>
        <s v="'DimDates'[DateNormal]"/>
        <s v="'DimDates'[DateNumber]"/>
        <s v="'DimDates'[DayName]"/>
        <s v="'DimDates'[DayNumberOfMonth]"/>
        <s v="'DimDates'[DayNumberOfQuarter]"/>
        <s v="'DimDates'[DayNumberOfWeek]"/>
        <s v="'DimDates'[DayNumberOfYear]"/>
        <s v="'DimDates'[DayShortName]"/>
        <s v="'DimDates'[WeekNumber]"/>
        <s v="'DimDates'[WorkingDays]"/>
        <s v="'DimDates'[YearMonthNumber]"/>
        <s v="'DimDates'[YearQuarterNumber]"/>
        <s v="'DimDates'[YearsForSelection]"/>
        <s v="'DimDates'[Квартал]"/>
        <s v="'DimDates'[Місяць №]"/>
        <s v="'DimDates'[Місяць]"/>
        <s v="'DimDates'[Період]"/>
        <s v="'DimDates'[Рік]"/>
        <s v="'History'[biCode]"/>
        <s v="'History'[Contract]"/>
        <s v="'History'[ContractNon]"/>
        <s v="'History'[№]"/>
        <s v="'History'[projectcode]"/>
        <s v="'History'[Бренди]"/>
        <s v="'History'[Історія]"/>
        <s v="'History'[Контракт]"/>
        <s v="'Kanals'[code]"/>
        <s v="'Kanals'[Канали збуту]"/>
        <s v="'Locality'[code]"/>
        <s v="'Locality'[name]"/>
        <s v="'Organizations'[code]"/>
        <s v="'Organizations'[Організації]"/>
        <s v="'PlaneOfIn'[agentcode]"/>
        <s v="'PlaneOfIn'[comandcode]"/>
        <s v="'PlaneOfIn'[count]"/>
        <s v="'PlaneOfIn'[DataNormal]"/>
        <s v="'PlaneOfIn'[date]"/>
        <s v="'PlaneOfIn'[MonthPart]"/>
        <s v="'PlaneOfIn'[orgcode]"/>
        <s v="'PlaneOfIn'[projectcode]"/>
        <s v="'PlaneOfIn'[QuarterPart]"/>
        <s v="'PlaneOfIn'[sum]"/>
        <s v="'PlaneOfIn'[teritoricode]"/>
        <s v="'PlaneOfIn'[YearsPart]"/>
        <s v="'PlaneOfSales'[agentcode]"/>
        <s v="'PlaneOfSales'[comandcode]"/>
        <s v="'PlaneOfSales'[count]"/>
        <s v="'PlaneOfSales'[date]"/>
        <s v="'PlaneOfSales'[DateNormal]"/>
        <s v="'PlaneOfSales'[MonthPart]"/>
        <s v="'PlaneOfSales'[orgcode]"/>
        <s v="'PlaneOfSales'[projectcode]"/>
        <s v="'PlaneOfSales'[QuarterPart]"/>
        <s v="'PlaneOfSales'[sum]"/>
        <s v="'PlaneOfSales'[teritoricode]"/>
        <s v="'PlaneOfSales'[YearsPart]"/>
        <s v="'PlanZak'[code projects]"/>
        <s v="'PlanZak'[code teritories]"/>
        <s v="'PlanZak'[DateNormal]"/>
        <s v="'PlanZak'[Місяць]"/>
        <s v="'PlanZak'[План закупки (без ПДВ)]"/>
        <s v="'Prices'[basein]"/>
        <s v="'Prices'[baseout]"/>
        <s v="'Prices'[date]"/>
        <s v="'Prices'[price]"/>
        <s v="'Prices'[prodcode]"/>
        <s v="'Prices'[projcode]"/>
        <s v="'Prices'[typecode]"/>
        <s v="'ProductGroup'[Code]"/>
        <s v="'ProductGroup'[ParentCode]"/>
        <s v="'ProductGroup'[projectcod]"/>
        <s v="'ProductGroup'[Група товару]"/>
        <s v="'Products'[Category1]"/>
        <s v="'Products'[Category2]"/>
        <s v="'Products'[Category3]"/>
        <s v="'Products'[code]"/>
        <s v="'Products'[ParentCode0]"/>
        <s v="'Products'[ParentCode1]"/>
        <s v="'Products'[ParentCode2]"/>
        <s v="'Products'[ParentCode3]"/>
        <s v="'Products'[ParentCode4]"/>
        <s v="'Products'[ParentCode5]"/>
        <s v="'Products'[ParentCode6]"/>
        <s v="'Products'[ParentCode7]"/>
        <s v="'Products'[ParentCode8]"/>
        <s v="'Products'[ParentCode9]"/>
        <s v="'Products'[ProductGroupCode]"/>
        <s v="'Products'[projectcod]"/>
        <s v="'Products'[Артикул]"/>
        <s v="'Products'[Товари]"/>
        <s v="'Products'[Штрихкод]"/>
        <s v="'Projects'[code]"/>
        <s v="'Projects'[Contract]"/>
        <s v="'Projects'[ContractNon]"/>
        <s v="'Projects'[Бренди]"/>
        <s v="'Projects'[Контракт]"/>
        <s v="'ProjectsStatus'[Блокування закупок Темою]"/>
        <s v="'ProjectsStatus'[Блокування оплат]"/>
        <s v="'ProjectsStatus'[Бренд]"/>
        <s v="'ProjectsStatus'[Відтермінування оплат]"/>
        <s v="'ProjectsStatus'[Менеджер]"/>
        <s v="'ProjectsStatus'[Обмеження в закупках зі сторони постачальника]"/>
        <s v="'ProjectsStatus'[Переміщення між підрозділами]"/>
        <s v="'ProjectsStatus'[РМ]"/>
        <s v="'Sales'[AgentCode]"/>
        <s v="'Sales'[ClientCode]"/>
        <s v="'Sales'[ComandCode]"/>
        <s v="'Sales'[DateNormal]"/>
        <s v="'Sales'[DeliveryCode]"/>
        <s v="'Sales'[DeliveryType]"/>
        <s v="'Sales'[DOT]"/>
        <s v="'Sales'[DOT_norma]"/>
        <s v="'Sales'[Id]"/>
        <s v="'Sales'[IsFin]"/>
        <s v="'Sales'[KanalCode]"/>
        <s v="'Sales'[MonthPart]"/>
        <s v="'Sales'[NotLoaded]"/>
        <s v="'Sales'[number]"/>
        <s v="'Sales'[Obmin]"/>
        <s v="'Sales'[OrgCode]"/>
        <s v="'Sales'[PriceCode]"/>
        <s v="'Sales'[QuarterPart]"/>
        <s v="'Sales'[TeritoriCode]"/>
        <s v="'Sales'[WarehouseCode]"/>
        <s v="'Sales'[YearsPart]"/>
        <s v="'Sales'[Акція]"/>
        <s v="'Sales'[Дата Заявки]"/>
        <s v="'Sales'[Дата Продажу]"/>
        <s v="'Sales'[Дата Рейса]"/>
        <s v="'Sales'[Комментарий]"/>
        <s v="'Sales'[Номер Рейса]"/>
        <s v="'Sales'[СчетId]"/>
        <s v="'Sales'[Ф1/Ф2]"/>
        <s v="'SalesDet'[BaseSum]"/>
        <s v="'SalesDet'[Cod адреси]"/>
        <s v="'SalesDet'[CostSum]"/>
        <s v="'SalesDet'[count]"/>
        <s v="'SalesDet'[Discount]"/>
        <s v="'SalesDet'[Id]"/>
        <s v="'SalesDet'[Margin]"/>
        <s v="'SalesDet'[nds]"/>
        <s v="'SalesDet'[price]"/>
        <s v="'SalesDet'[ProductCode]"/>
        <s v="'SalesDet'[ProductGroupCode]"/>
        <s v="'SalesDet'[ProjectCode]"/>
        <s v="'SalesDet'[sum]"/>
        <s v="'Stocks'[BaseSum]"/>
        <s v="'Stocks'[Count]"/>
        <s v="'Stocks'[Date]"/>
        <s v="'Stocks'[DateNormal]"/>
        <s v="'Stocks'[MonthPart]"/>
        <s v="'Stocks'[OrgCode]"/>
        <s v="'Stocks'[ProductCode]"/>
        <s v="'Stocks'[QuarterPart]"/>
        <s v="'Stocks'[TeritoriCode]"/>
        <s v="'Stocks'[WarehouseCode]"/>
        <s v="'Stocks'[YearsPart]"/>
        <s v="'Teritories'[codeTeritory]"/>
        <s v="'Teritories'[Підрозділи]"/>
        <s v="'Teritories'[Територія]"/>
        <s v="'TypeOfDeliveryAddresses'[code]"/>
        <s v="'TypeOfDeliveryAddresses'[name]"/>
        <s v="'TypeOfPrices'[code]"/>
        <s v="'TypeOfPrices'[name]"/>
        <s v="'Warehouses'[code]"/>
        <s v="'Warehouses'[Склади]"/>
        <s v="'Warehouses'[Типи Складів (для закупки+залишки)]"/>
        <s v="'WeekDayDateOfPayment'[WeekdayName]"/>
        <s v="'WeekDayDateOfPayment'[WeekdayNumber]"/>
        <s v="'Zakupki'[Action]"/>
        <s v="'Zakupki'[AgentCode]"/>
        <s v="'Zakupki'[ClientCode]"/>
        <s v="'Zakupki'[ComandCode]"/>
        <s v="'Zakupki'[date]"/>
        <s v="'Zakupki'[DateNormal]"/>
        <s v="'Zakupki'[DeliveryCode]"/>
        <s v="'Zakupki'[Id]"/>
        <s v="'Zakupki'[IdЗаказПоставщику]"/>
        <s v="'Zakupki'[MonthPart]"/>
        <s v="'Zakupki'[number]"/>
        <s v="'Zakupki'[OrgCode]"/>
        <s v="'Zakupki'[PriceCode]"/>
        <s v="'Zakupki'[ProjectCode]"/>
        <s v="'Zakupki'[QuarterPart]"/>
        <s v="'Zakupki'[TeritoriCode]"/>
        <s v="'Zakupki'[WarehouseCode]"/>
        <s v="'Zakupki'[YearsPart]"/>
        <s v="'Zakupki'[ТипПриходу]"/>
        <s v="'ZakupkiDet'[count]"/>
        <s v="'ZakupkiDet'[Id]"/>
        <s v="'ZakupkiDet'[nds]"/>
        <s v="'ZakupkiDet'[price]"/>
        <s v="'ZakupkiDet'[ProductCode]"/>
        <s v="'ZakupkiDet'[ProjectCode]"/>
        <s v="'ZakupkiDet'[sum]"/>
        <s v="'ZakupkiDet'[type]"/>
        <s v="'ZakupkiDet'[СуммаБазовая]"/>
        <s v="'ДовідникТипівОплат'[Code]"/>
        <s v="'ДовідникТипівОплат'[Тип]"/>
        <s v="'Оплати'[Action]"/>
        <s v="'Оплати'[AgentCode]"/>
        <s v="'Оплати'[AgreementCode]"/>
        <s v="'Оплати'[ClientCode]"/>
        <s v="'Оплати'[ComandCode]"/>
        <s v="'Оплати'[Comment]"/>
        <s v="'Оплати'[Date]"/>
        <s v="'Оплати'[DateDoc]"/>
        <s v="'Оплати'[DateNormal]"/>
        <s v="'Оплати'[DateOfpayment]"/>
        <s v="'Оплати'[DayDelay]"/>
        <s v="'Оплати'[DaysExpedited]"/>
        <s v="'Оплати'[DeliveryCode]"/>
        <s v="'Оплати'[DeliveryType]"/>
        <s v="'Оплати'[IsFin]"/>
        <s v="'Оплати'[KanalCode]"/>
        <s v="'Оплати'[number]"/>
        <s v="'Оплати'[Obmin]"/>
        <s v="'Оплати'[OrgCode]"/>
        <s v="'Оплати'[ProjectCode]"/>
        <s v="'Оплати'[ProlongedDebt]"/>
        <s v="'Оплати'[TeritoriCode]"/>
        <s v="'Оплати'[WarehouseCode]"/>
        <s v="'Оплати'[ВидОплати]"/>
        <s v="'Оплати'[СумаОплати]"/>
        <s v="'Оплати'[Ф1/Ф2]"/>
      </sharedItems>
      <extLst>
        <ext xmlns:x15="http://schemas.microsoft.com/office/spreadsheetml/2010/11/main" uri="{4F2E5C28-24EA-4eb8-9CBF-B6C8F9C3D259}">
          <x15:cachedUniqueNames>
            <x15:cachedUniqueName index="0" name="[Columns].[FullColumnName].&amp;['_ABC_Classes'[ABC]]]"/>
            <x15:cachedUniqueName index="1" name="[Columns].[FullColumnName].&amp;['_ABC_Classes'[LowerBoundary]]]"/>
            <x15:cachedUniqueName index="2" name="[Columns].[FullColumnName].&amp;['_ABC_Classes'[UpperBoundary]]]"/>
            <x15:cachedUniqueName index="3" name="[Columns].[FullColumnName].&amp;['Agents'[cmdcode]]]"/>
            <x15:cachedUniqueName index="4" name="[Columns].[FullColumnName].&amp;['Agents'[code]]]"/>
            <x15:cachedUniqueName index="5" name="[Columns].[FullColumnName].&amp;['Agents'[TeritoriCode]]]"/>
            <x15:cachedUniqueName index="6" name="[Columns].[FullColumnName].&amp;['Agents'[Торгові представники]]]"/>
            <x15:cachedUniqueName index="7" name="[Columns].[FullColumnName].&amp;['Agreements'[AgreementType]]]"/>
            <x15:cachedUniqueName index="8" name="[Columns].[FullColumnName].&amp;['Agreements'[ClientCode]]]"/>
            <x15:cachedUniqueName index="9" name="[Columns].[FullColumnName].&amp;['Agreements'[Code]]]"/>
            <x15:cachedUniqueName index="10" name="[Columns].[FullColumnName].&amp;['Agreements'[DateEnd]]]"/>
            <x15:cachedUniqueName index="11" name="[Columns].[FullColumnName].&amp;['Agreements'[DateStart]]]"/>
            <x15:cachedUniqueName index="12" name="[Columns].[FullColumnName].&amp;['Agreements'[DayDelay]]]"/>
            <x15:cachedUniqueName index="13" name="[Columns].[FullColumnName].&amp;['Agreements'[Назва договору]]]"/>
            <x15:cachedUniqueName index="14" name="[Columns].[FullColumnName].&amp;['BrandsBI'[biCode]]]"/>
            <x15:cachedUniqueName index="15" name="[Columns].[FullColumnName].&amp;['BrandsBI'[ProductGroupCode]]]"/>
            <x15:cachedUniqueName index="16" name="[Columns].[FullColumnName].&amp;['BrandsBI'[projectcode]]]"/>
            <x15:cachedUniqueName index="17" name="[Columns].[FullColumnName].&amp;['BrandsBI'[Команда]]]"/>
            <x15:cachedUniqueName index="18" name="[Columns].[FullColumnName].&amp;['BrandsBI'[назва бренда]]]"/>
            <x15:cachedUniqueName index="19" name="[Columns].[FullColumnName].&amp;['BrandsBI'[назва групи товару]]]"/>
            <x15:cachedUniqueName index="20" name="[Columns].[FullColumnName].&amp;['BrandsBI'[Посилання]]]"/>
            <x15:cachedUniqueName index="21" name="[Columns].[FullColumnName].&amp;['BrandsBI'[СВ]]]"/>
            <x15:cachedUniqueName index="22" name="[Columns].[FullColumnName].&amp;['Clients'[ClientGroup1]]]"/>
            <x15:cachedUniqueName index="23" name="[Columns].[FullColumnName].&amp;['Clients'[ClientGroup2]]]"/>
            <x15:cachedUniqueName index="24" name="[Columns].[FullColumnName].&amp;['Clients'[ClientGroup3]]]"/>
            <x15:cachedUniqueName index="25" name="[Columns].[FullColumnName].&amp;['Clients'[ClientGroup4]]]"/>
            <x15:cachedUniqueName index="26" name="[Columns].[FullColumnName].&amp;['Clients'[ClientGroup5]]]"/>
            <x15:cachedUniqueName index="27" name="[Columns].[FullColumnName].&amp;['Clients'[code]]]"/>
            <x15:cachedUniqueName index="28" name="[Columns].[FullColumnName].&amp;['Clients'[Клієнти]]]"/>
            <x15:cachedUniqueName index="29" name="[Columns].[FullColumnName].&amp;['Comands'[ClassificationName]]]"/>
            <x15:cachedUniqueName index="30" name="[Columns].[FullColumnName].&amp;['Comands'[code]]]"/>
            <x15:cachedUniqueName index="31" name="[Columns].[FullColumnName].&amp;['Comands'[Команди]]]"/>
            <x15:cachedUniqueName index="32" name="[Columns].[FullColumnName].&amp;['Credits'[AgreementCode]]]"/>
            <x15:cachedUniqueName index="33" name="[Columns].[FullColumnName].&amp;['Credits'[ClientCode]]]"/>
            <x15:cachedUniqueName index="34" name="[Columns].[FullColumnName].&amp;['Credits'[Comment]]]"/>
            <x15:cachedUniqueName index="35" name="[Columns].[FullColumnName].&amp;['Credits'[Credit]]]"/>
            <x15:cachedUniqueName index="36" name="[Columns].[FullColumnName].&amp;['Credits'[Date]]]"/>
            <x15:cachedUniqueName index="37" name="[Columns].[FullColumnName].&amp;['Credits'[DateDoc]]]"/>
            <x15:cachedUniqueName index="38" name="[Columns].[FullColumnName].&amp;['Credits'[DateNormal]]]"/>
            <x15:cachedUniqueName index="39" name="[Columns].[FullColumnName].&amp;['Credits'[DayDelay]]]"/>
            <x15:cachedUniqueName index="40" name="[Columns].[FullColumnName].&amp;['Credits'[IsFin]]]"/>
            <x15:cachedUniqueName index="41" name="[Columns].[FullColumnName].&amp;['Credits'[MonthPart]]]"/>
            <x15:cachedUniqueName index="42" name="[Columns].[FullColumnName].&amp;['Credits'[number]]]"/>
            <x15:cachedUniqueName index="43" name="[Columns].[FullColumnName].&amp;['Credits'[OrgCode]]]"/>
            <x15:cachedUniqueName index="44" name="[Columns].[FullColumnName].&amp;['Credits'[ProjectCode]]]"/>
            <x15:cachedUniqueName index="45" name="[Columns].[FullColumnName].&amp;['Credits'[ProlongedCredit]]]"/>
            <x15:cachedUniqueName index="46" name="[Columns].[FullColumnName].&amp;['Credits'[QuarterPart]]]"/>
            <x15:cachedUniqueName index="47" name="[Columns].[FullColumnName].&amp;['Credits'[TeritoriCode]]]"/>
            <x15:cachedUniqueName index="48" name="[Columns].[FullColumnName].&amp;['Credits'[WarehouseCode]]]"/>
            <x15:cachedUniqueName index="49" name="[Columns].[FullColumnName].&amp;['Credits'[YearsPart]]]"/>
            <x15:cachedUniqueName index="50" name="[Columns].[FullColumnName].&amp;['Debts'[Action]]]"/>
            <x15:cachedUniqueName index="51" name="[Columns].[FullColumnName].&amp;['Debts'[AgentCode]]]"/>
            <x15:cachedUniqueName index="52" name="[Columns].[FullColumnName].&amp;['Debts'[AgreementCode]]]"/>
            <x15:cachedUniqueName index="53" name="[Columns].[FullColumnName].&amp;['Debts'[ClientCode]]]"/>
            <x15:cachedUniqueName index="54" name="[Columns].[FullColumnName].&amp;['Debts'[ComandCode]]]"/>
            <x15:cachedUniqueName index="55" name="[Columns].[FullColumnName].&amp;['Debts'[Date]]]"/>
            <x15:cachedUniqueName index="56" name="[Columns].[FullColumnName].&amp;['Debts'[DateDoc]]]"/>
            <x15:cachedUniqueName index="57" name="[Columns].[FullColumnName].&amp;['Debts'[DateDocMonth]]]"/>
            <x15:cachedUniqueName index="58" name="[Columns].[FullColumnName].&amp;['Debts'[DateDocYear]]]"/>
            <x15:cachedUniqueName index="59" name="[Columns].[FullColumnName].&amp;['Debts'[DateNormal]]]"/>
            <x15:cachedUniqueName index="60" name="[Columns].[FullColumnName].&amp;['Debts'[DateOfpayment]]]"/>
            <x15:cachedUniqueName index="61" name="[Columns].[FullColumnName].&amp;['Debts'[DayDelay]]]"/>
            <x15:cachedUniqueName index="62" name="[Columns].[FullColumnName].&amp;['Debts'[DeliveryCode]]]"/>
            <x15:cachedUniqueName index="63" name="[Columns].[FullColumnName].&amp;['Debts'[KanalCode]]]"/>
            <x15:cachedUniqueName index="64" name="[Columns].[FullColumnName].&amp;['Debts'[Month№]]]"/>
            <x15:cachedUniqueName index="65" name="[Columns].[FullColumnName].&amp;['Debts'[MonthPart]]]"/>
            <x15:cachedUniqueName index="66" name="[Columns].[FullColumnName].&amp;['Debts'[OrgCode]]]"/>
            <x15:cachedUniqueName index="67" name="[Columns].[FullColumnName].&amp;['Debts'[ProjectCode]]]"/>
            <x15:cachedUniqueName index="68" name="[Columns].[FullColumnName].&amp;['Debts'[QuarterPart]]]"/>
            <x15:cachedUniqueName index="69" name="[Columns].[FullColumnName].&amp;['Debts'[TeritoriCode]]]"/>
            <x15:cachedUniqueName index="70" name="[Columns].[FullColumnName].&amp;['Debts'[WarehouseCode]]]"/>
            <x15:cachedUniqueName index="71" name="[Columns].[FullColumnName].&amp;['Debts'[WeekDayDateOfPayment]]]"/>
            <x15:cachedUniqueName index="72" name="[Columns].[FullColumnName].&amp;['Debts'[YearsPart]]]"/>
            <x15:cachedUniqueName index="73" name="[Columns].[FullColumnName].&amp;['Debts'[Дебіторка]]]"/>
            <x15:cachedUniqueName index="74" name="[Columns].[FullColumnName].&amp;['Debts'[Дні протермінування]]]"/>
            <x15:cachedUniqueName index="75" name="[Columns].[FullColumnName].&amp;['Debts'[Коментар]]]"/>
            <x15:cachedUniqueName index="76" name="[Columns].[FullColumnName].&amp;['Debts'[К-ть днів (від дати оплати)]]]"/>
            <x15:cachedUniqueName index="77" name="[Columns].[FullColumnName].&amp;['Debts'[К-ть днів (дебіторки)]]]"/>
            <x15:cachedUniqueName index="78" name="[Columns].[FullColumnName].&amp;['Debts'[Номер документа]]]"/>
            <x15:cachedUniqueName index="79" name="[Columns].[FullColumnName].&amp;['Debts'[Обмін товарів]]]"/>
            <x15:cachedUniqueName index="80" name="[Columns].[FullColumnName].&amp;['Debts'[Спосіб доставки]]]"/>
            <x15:cachedUniqueName index="81" name="[Columns].[FullColumnName].&amp;['Debts'[Фінансова накладна]]]"/>
            <x15:cachedUniqueName index="82" name="[Columns].[FullColumnName].&amp;['DeliveryAddresses'[clcode]]]"/>
            <x15:cachedUniqueName index="83" name="[Columns].[FullColumnName].&amp;['DeliveryAddresses'[code]]]"/>
            <x15:cachedUniqueName index="84" name="[Columns].[FullColumnName].&amp;['DeliveryAddresses'[Country]]]"/>
            <x15:cachedUniqueName index="85" name="[Columns].[FullColumnName].&amp;['DeliveryAddresses'[Length]]]"/>
            <x15:cachedUniqueName index="86" name="[Columns].[FullColumnName].&amp;['DeliveryAddresses'[Oblast]]]"/>
            <x15:cachedUniqueName index="87" name="[Columns].[FullColumnName].&amp;['DeliveryAddresses'[Width]]]"/>
            <x15:cachedUniqueName index="88" name="[Columns].[FullColumnName].&amp;['DeliveryAddresses'[Адреси доставки]]]"/>
            <x15:cachedUniqueName index="89" name="[Columns].[FullColumnName].&amp;['DeliveryAddresses'[Вид ТТ]]]"/>
            <x15:cachedUniqueName index="90" name="[Columns].[FullColumnName].&amp;['DeliveryAddresses'[Канал збуту]]]"/>
            <x15:cachedUniqueName index="91" name="[Columns].[FullColumnName].&amp;['DeliveryAddresses'[Населений пункт]]]"/>
            <x15:cachedUniqueName index="92" name="[Columns].[FullColumnName].&amp;['DeliveryAddresses'[Признак мережі]]]"/>
            <x15:cachedUniqueName index="93" name="[Columns].[FullColumnName].&amp;['DimDates'[Date]]]"/>
            <x15:cachedUniqueName index="94" name="[Columns].[FullColumnName].&amp;['DimDates'[DateNormal]]]"/>
            <x15:cachedUniqueName index="95" name="[Columns].[FullColumnName].&amp;['DimDates'[DateNumber]]]"/>
            <x15:cachedUniqueName index="96" name="[Columns].[FullColumnName].&amp;['DimDates'[DayName]]]"/>
            <x15:cachedUniqueName index="97" name="[Columns].[FullColumnName].&amp;['DimDates'[DayNumberOfMonth]]]"/>
            <x15:cachedUniqueName index="98" name="[Columns].[FullColumnName].&amp;['DimDates'[DayNumberOfQuarter]]]"/>
            <x15:cachedUniqueName index="99" name="[Columns].[FullColumnName].&amp;['DimDates'[DayNumberOfWeek]]]"/>
            <x15:cachedUniqueName index="100" name="[Columns].[FullColumnName].&amp;['DimDates'[DayNumberOfYear]]]"/>
            <x15:cachedUniqueName index="101" name="[Columns].[FullColumnName].&amp;['DimDates'[DayShortName]]]"/>
            <x15:cachedUniqueName index="102" name="[Columns].[FullColumnName].&amp;['DimDates'[WeekNumber]]]"/>
            <x15:cachedUniqueName index="103" name="[Columns].[FullColumnName].&amp;['DimDates'[WorkingDays]]]"/>
            <x15:cachedUniqueName index="104" name="[Columns].[FullColumnName].&amp;['DimDates'[YearMonthNumber]]]"/>
            <x15:cachedUniqueName index="105" name="[Columns].[FullColumnName].&amp;['DimDates'[YearQuarterNumber]]]"/>
            <x15:cachedUniqueName index="106" name="[Columns].[FullColumnName].&amp;['DimDates'[YearsForSelection]]]"/>
            <x15:cachedUniqueName index="107" name="[Columns].[FullColumnName].&amp;['DimDates'[Квартал]]]"/>
            <x15:cachedUniqueName index="108" name="[Columns].[FullColumnName].&amp;['DimDates'[Місяць №]]]"/>
            <x15:cachedUniqueName index="109" name="[Columns].[FullColumnName].&amp;['DimDates'[Місяць]]]"/>
            <x15:cachedUniqueName index="110" name="[Columns].[FullColumnName].&amp;['DimDates'[Період]]]"/>
            <x15:cachedUniqueName index="111" name="[Columns].[FullColumnName].&amp;['DimDates'[Рік]]]"/>
            <x15:cachedUniqueName index="112" name="[Columns].[FullColumnName].&amp;['History'[biCode]]]"/>
            <x15:cachedUniqueName index="113" name="[Columns].[FullColumnName].&amp;['History'[Contract]]]"/>
            <x15:cachedUniqueName index="114" name="[Columns].[FullColumnName].&amp;['History'[ContractNon]]]"/>
            <x15:cachedUniqueName index="115" name="[Columns].[FullColumnName].&amp;['History'[№]]]"/>
            <x15:cachedUniqueName index="116" name="[Columns].[FullColumnName].&amp;['History'[projectcode]]]"/>
            <x15:cachedUniqueName index="117" name="[Columns].[FullColumnName].&amp;['History'[Бренди]]]"/>
            <x15:cachedUniqueName index="118" name="[Columns].[FullColumnName].&amp;['History'[Історія]]]"/>
            <x15:cachedUniqueName index="119" name="[Columns].[FullColumnName].&amp;['History'[Контракт]]]"/>
            <x15:cachedUniqueName index="120" name="[Columns].[FullColumnName].&amp;['Kanals'[code]]]"/>
            <x15:cachedUniqueName index="121" name="[Columns].[FullColumnName].&amp;['Kanals'[Канали збуту]]]"/>
            <x15:cachedUniqueName index="122" name="[Columns].[FullColumnName].&amp;['Locality'[code]]]"/>
            <x15:cachedUniqueName index="123" name="[Columns].[FullColumnName].&amp;['Locality'[name]]]"/>
            <x15:cachedUniqueName index="124" name="[Columns].[FullColumnName].&amp;['Organizations'[code]]]"/>
            <x15:cachedUniqueName index="125" name="[Columns].[FullColumnName].&amp;['Organizations'[Організації]]]"/>
            <x15:cachedUniqueName index="126" name="[Columns].[FullColumnName].&amp;['PlaneOfIn'[agentcode]]]"/>
            <x15:cachedUniqueName index="127" name="[Columns].[FullColumnName].&amp;['PlaneOfIn'[comandcode]]]"/>
            <x15:cachedUniqueName index="128" name="[Columns].[FullColumnName].&amp;['PlaneOfIn'[count]]]"/>
            <x15:cachedUniqueName index="129" name="[Columns].[FullColumnName].&amp;['PlaneOfIn'[DataNormal]]]"/>
            <x15:cachedUniqueName index="130" name="[Columns].[FullColumnName].&amp;['PlaneOfIn'[date]]]"/>
            <x15:cachedUniqueName index="131" name="[Columns].[FullColumnName].&amp;['PlaneOfIn'[MonthPart]]]"/>
            <x15:cachedUniqueName index="132" name="[Columns].[FullColumnName].&amp;['PlaneOfIn'[orgcode]]]"/>
            <x15:cachedUniqueName index="133" name="[Columns].[FullColumnName].&amp;['PlaneOfIn'[projectcode]]]"/>
            <x15:cachedUniqueName index="134" name="[Columns].[FullColumnName].&amp;['PlaneOfIn'[QuarterPart]]]"/>
            <x15:cachedUniqueName index="135" name="[Columns].[FullColumnName].&amp;['PlaneOfIn'[sum]]]"/>
            <x15:cachedUniqueName index="136" name="[Columns].[FullColumnName].&amp;['PlaneOfIn'[teritoricode]]]"/>
            <x15:cachedUniqueName index="137" name="[Columns].[FullColumnName].&amp;['PlaneOfIn'[YearsPart]]]"/>
            <x15:cachedUniqueName index="138" name="[Columns].[FullColumnName].&amp;['PlaneOfSales'[agentcode]]]"/>
            <x15:cachedUniqueName index="139" name="[Columns].[FullColumnName].&amp;['PlaneOfSales'[comandcode]]]"/>
            <x15:cachedUniqueName index="140" name="[Columns].[FullColumnName].&amp;['PlaneOfSales'[count]]]"/>
            <x15:cachedUniqueName index="141" name="[Columns].[FullColumnName].&amp;['PlaneOfSales'[date]]]"/>
            <x15:cachedUniqueName index="142" name="[Columns].[FullColumnName].&amp;['PlaneOfSales'[DateNormal]]]"/>
            <x15:cachedUniqueName index="143" name="[Columns].[FullColumnName].&amp;['PlaneOfSales'[MonthPart]]]"/>
            <x15:cachedUniqueName index="144" name="[Columns].[FullColumnName].&amp;['PlaneOfSales'[orgcode]]]"/>
            <x15:cachedUniqueName index="145" name="[Columns].[FullColumnName].&amp;['PlaneOfSales'[projectcode]]]"/>
            <x15:cachedUniqueName index="146" name="[Columns].[FullColumnName].&amp;['PlaneOfSales'[QuarterPart]]]"/>
            <x15:cachedUniqueName index="147" name="[Columns].[FullColumnName].&amp;['PlaneOfSales'[sum]]]"/>
            <x15:cachedUniqueName index="148" name="[Columns].[FullColumnName].&amp;['PlaneOfSales'[teritoricode]]]"/>
            <x15:cachedUniqueName index="149" name="[Columns].[FullColumnName].&amp;['PlaneOfSales'[YearsPart]]]"/>
            <x15:cachedUniqueName index="150" name="[Columns].[FullColumnName].&amp;['PlanZak'[code projects]]]"/>
            <x15:cachedUniqueName index="151" name="[Columns].[FullColumnName].&amp;['PlanZak'[code teritories]]]"/>
            <x15:cachedUniqueName index="152" name="[Columns].[FullColumnName].&amp;['PlanZak'[DateNormal]]]"/>
            <x15:cachedUniqueName index="153" name="[Columns].[FullColumnName].&amp;['PlanZak'[Місяць]]]"/>
            <x15:cachedUniqueName index="154" name="[Columns].[FullColumnName].&amp;['PlanZak'[План закупки (без ПДВ)]]]"/>
            <x15:cachedUniqueName index="155" name="[Columns].[FullColumnName].&amp;['Prices'[basein]]]"/>
            <x15:cachedUniqueName index="156" name="[Columns].[FullColumnName].&amp;['Prices'[baseout]]]"/>
            <x15:cachedUniqueName index="157" name="[Columns].[FullColumnName].&amp;['Prices'[date]]]"/>
            <x15:cachedUniqueName index="158" name="[Columns].[FullColumnName].&amp;['Prices'[price]]]"/>
            <x15:cachedUniqueName index="159" name="[Columns].[FullColumnName].&amp;['Prices'[prodcode]]]"/>
            <x15:cachedUniqueName index="160" name="[Columns].[FullColumnName].&amp;['Prices'[projcode]]]"/>
            <x15:cachedUniqueName index="161" name="[Columns].[FullColumnName].&amp;['Prices'[typecode]]]"/>
            <x15:cachedUniqueName index="162" name="[Columns].[FullColumnName].&amp;['ProductGroup'[Code]]]"/>
            <x15:cachedUniqueName index="163" name="[Columns].[FullColumnName].&amp;['ProductGroup'[ParentCode]]]"/>
            <x15:cachedUniqueName index="164" name="[Columns].[FullColumnName].&amp;['ProductGroup'[projectcod]]]"/>
            <x15:cachedUniqueName index="165" name="[Columns].[FullColumnName].&amp;['ProductGroup'[Група товару]]]"/>
            <x15:cachedUniqueName index="166" name="[Columns].[FullColumnName].&amp;['Products'[Category1]]]"/>
            <x15:cachedUniqueName index="167" name="[Columns].[FullColumnName].&amp;['Products'[Category2]]]"/>
            <x15:cachedUniqueName index="168" name="[Columns].[FullColumnName].&amp;['Products'[Category3]]]"/>
            <x15:cachedUniqueName index="169" name="[Columns].[FullColumnName].&amp;['Products'[code]]]"/>
            <x15:cachedUniqueName index="170" name="[Columns].[FullColumnName].&amp;['Products'[ParentCode0]]]"/>
            <x15:cachedUniqueName index="171" name="[Columns].[FullColumnName].&amp;['Products'[ParentCode1]]]"/>
            <x15:cachedUniqueName index="172" name="[Columns].[FullColumnName].&amp;['Products'[ParentCode2]]]"/>
            <x15:cachedUniqueName index="173" name="[Columns].[FullColumnName].&amp;['Products'[ParentCode3]]]"/>
            <x15:cachedUniqueName index="174" name="[Columns].[FullColumnName].&amp;['Products'[ParentCode4]]]"/>
            <x15:cachedUniqueName index="175" name="[Columns].[FullColumnName].&amp;['Products'[ParentCode5]]]"/>
            <x15:cachedUniqueName index="176" name="[Columns].[FullColumnName].&amp;['Products'[ParentCode6]]]"/>
            <x15:cachedUniqueName index="177" name="[Columns].[FullColumnName].&amp;['Products'[ParentCode7]]]"/>
            <x15:cachedUniqueName index="178" name="[Columns].[FullColumnName].&amp;['Products'[ParentCode8]]]"/>
            <x15:cachedUniqueName index="179" name="[Columns].[FullColumnName].&amp;['Products'[ParentCode9]]]"/>
            <x15:cachedUniqueName index="180" name="[Columns].[FullColumnName].&amp;['Products'[ProductGroupCode]]]"/>
            <x15:cachedUniqueName index="181" name="[Columns].[FullColumnName].&amp;['Products'[projectcod]]]"/>
            <x15:cachedUniqueName index="182" name="[Columns].[FullColumnName].&amp;['Products'[Артикул]]]"/>
            <x15:cachedUniqueName index="183" name="[Columns].[FullColumnName].&amp;['Products'[Товари]]]"/>
            <x15:cachedUniqueName index="184" name="[Columns].[FullColumnName].&amp;['Products'[Штрихкод]]]"/>
            <x15:cachedUniqueName index="185" name="[Columns].[FullColumnName].&amp;['Projects'[code]]]"/>
            <x15:cachedUniqueName index="186" name="[Columns].[FullColumnName].&amp;['Projects'[Contract]]]"/>
            <x15:cachedUniqueName index="187" name="[Columns].[FullColumnName].&amp;['Projects'[ContractNon]]]"/>
            <x15:cachedUniqueName index="188" name="[Columns].[FullColumnName].&amp;['Projects'[Бренди]]]"/>
            <x15:cachedUniqueName index="189" name="[Columns].[FullColumnName].&amp;['Projects'[Контракт]]]"/>
            <x15:cachedUniqueName index="190" name="[Columns].[FullColumnName].&amp;['ProjectsStatus'[Блокування закупок Темою]]]"/>
            <x15:cachedUniqueName index="191" name="[Columns].[FullColumnName].&amp;['ProjectsStatus'[Блокування оплат]]]"/>
            <x15:cachedUniqueName index="192" name="[Columns].[FullColumnName].&amp;['ProjectsStatus'[Бренд]]]"/>
            <x15:cachedUniqueName index="193" name="[Columns].[FullColumnName].&amp;['ProjectsStatus'[Відтермінування оплат]]]"/>
            <x15:cachedUniqueName index="194" name="[Columns].[FullColumnName].&amp;['ProjectsStatus'[Менеджер]]]"/>
            <x15:cachedUniqueName index="195" name="[Columns].[FullColumnName].&amp;['ProjectsStatus'[Обмеження в закупках зі сторони постачальника]]]"/>
            <x15:cachedUniqueName index="196" name="[Columns].[FullColumnName].&amp;['ProjectsStatus'[Переміщення між підрозділами]]]"/>
            <x15:cachedUniqueName index="197" name="[Columns].[FullColumnName].&amp;['ProjectsStatus'[РМ]]]"/>
            <x15:cachedUniqueName index="198" name="[Columns].[FullColumnName].&amp;['Sales'[AgentCode]]]"/>
            <x15:cachedUniqueName index="199" name="[Columns].[FullColumnName].&amp;['Sales'[ClientCode]]]"/>
            <x15:cachedUniqueName index="200" name="[Columns].[FullColumnName].&amp;['Sales'[ComandCode]]]"/>
            <x15:cachedUniqueName index="201" name="[Columns].[FullColumnName].&amp;['Sales'[DateNormal]]]"/>
            <x15:cachedUniqueName index="202" name="[Columns].[FullColumnName].&amp;['Sales'[DeliveryCode]]]"/>
            <x15:cachedUniqueName index="203" name="[Columns].[FullColumnName].&amp;['Sales'[DeliveryType]]]"/>
            <x15:cachedUniqueName index="204" name="[Columns].[FullColumnName].&amp;['Sales'[DOT]]]"/>
            <x15:cachedUniqueName index="205" name="[Columns].[FullColumnName].&amp;['Sales'[DOT_norma]]]"/>
            <x15:cachedUniqueName index="206" name="[Columns].[FullColumnName].&amp;['Sales'[Id]]]"/>
            <x15:cachedUniqueName index="207" name="[Columns].[FullColumnName].&amp;['Sales'[IsFin]]]"/>
            <x15:cachedUniqueName index="208" name="[Columns].[FullColumnName].&amp;['Sales'[KanalCode]]]"/>
            <x15:cachedUniqueName index="209" name="[Columns].[FullColumnName].&amp;['Sales'[MonthPart]]]"/>
            <x15:cachedUniqueName index="210" name="[Columns].[FullColumnName].&amp;['Sales'[NotLoaded]]]"/>
            <x15:cachedUniqueName index="211" name="[Columns].[FullColumnName].&amp;['Sales'[number]]]"/>
            <x15:cachedUniqueName index="212" name="[Columns].[FullColumnName].&amp;['Sales'[Obmin]]]"/>
            <x15:cachedUniqueName index="213" name="[Columns].[FullColumnName].&amp;['Sales'[OrgCode]]]"/>
            <x15:cachedUniqueName index="214" name="[Columns].[FullColumnName].&amp;['Sales'[PriceCode]]]"/>
            <x15:cachedUniqueName index="215" name="[Columns].[FullColumnName].&amp;['Sales'[QuarterPart]]]"/>
            <x15:cachedUniqueName index="216" name="[Columns].[FullColumnName].&amp;['Sales'[TeritoriCode]]]"/>
            <x15:cachedUniqueName index="217" name="[Columns].[FullColumnName].&amp;['Sales'[WarehouseCode]]]"/>
            <x15:cachedUniqueName index="218" name="[Columns].[FullColumnName].&amp;['Sales'[YearsPart]]]"/>
            <x15:cachedUniqueName index="219" name="[Columns].[FullColumnName].&amp;['Sales'[Акція]]]"/>
            <x15:cachedUniqueName index="220" name="[Columns].[FullColumnName].&amp;['Sales'[Дата Заявки]]]"/>
            <x15:cachedUniqueName index="221" name="[Columns].[FullColumnName].&amp;['Sales'[Дата Продажу]]]"/>
            <x15:cachedUniqueName index="222" name="[Columns].[FullColumnName].&amp;['Sales'[Дата Рейса]]]"/>
            <x15:cachedUniqueName index="223" name="[Columns].[FullColumnName].&amp;['Sales'[Комментарий]]]"/>
            <x15:cachedUniqueName index="224" name="[Columns].[FullColumnName].&amp;['Sales'[Номер Рейса]]]"/>
            <x15:cachedUniqueName index="225" name="[Columns].[FullColumnName].&amp;['Sales'[СчетId]]]"/>
            <x15:cachedUniqueName index="226" name="[Columns].[FullColumnName].&amp;['Sales'[Ф1/Ф2]]]"/>
            <x15:cachedUniqueName index="227" name="[Columns].[FullColumnName].&amp;['SalesDet'[BaseSum]]]"/>
            <x15:cachedUniqueName index="228" name="[Columns].[FullColumnName].&amp;['SalesDet'[Cod адреси]]]"/>
            <x15:cachedUniqueName index="229" name="[Columns].[FullColumnName].&amp;['SalesDet'[CostSum]]]"/>
            <x15:cachedUniqueName index="230" name="[Columns].[FullColumnName].&amp;['SalesDet'[count]]]"/>
            <x15:cachedUniqueName index="231" name="[Columns].[FullColumnName].&amp;['SalesDet'[Discount]]]"/>
            <x15:cachedUniqueName index="232" name="[Columns].[FullColumnName].&amp;['SalesDet'[Id]]]"/>
            <x15:cachedUniqueName index="233" name="[Columns].[FullColumnName].&amp;['SalesDet'[Margin]]]"/>
            <x15:cachedUniqueName index="234" name="[Columns].[FullColumnName].&amp;['SalesDet'[nds]]]"/>
            <x15:cachedUniqueName index="235" name="[Columns].[FullColumnName].&amp;['SalesDet'[price]]]"/>
            <x15:cachedUniqueName index="236" name="[Columns].[FullColumnName].&amp;['SalesDet'[ProductCode]]]"/>
            <x15:cachedUniqueName index="237" name="[Columns].[FullColumnName].&amp;['SalesDet'[ProductGroupCode]]]"/>
            <x15:cachedUniqueName index="238" name="[Columns].[FullColumnName].&amp;['SalesDet'[ProjectCode]]]"/>
            <x15:cachedUniqueName index="239" name="[Columns].[FullColumnName].&amp;['SalesDet'[sum]]]"/>
            <x15:cachedUniqueName index="240" name="[Columns].[FullColumnName].&amp;['Stocks'[BaseSum]]]"/>
            <x15:cachedUniqueName index="241" name="[Columns].[FullColumnName].&amp;['Stocks'[Count]]]"/>
            <x15:cachedUniqueName index="242" name="[Columns].[FullColumnName].&amp;['Stocks'[Date]]]"/>
            <x15:cachedUniqueName index="243" name="[Columns].[FullColumnName].&amp;['Stocks'[DateNormal]]]"/>
            <x15:cachedUniqueName index="244" name="[Columns].[FullColumnName].&amp;['Stocks'[MonthPart]]]"/>
            <x15:cachedUniqueName index="245" name="[Columns].[FullColumnName].&amp;['Stocks'[OrgCode]]]"/>
            <x15:cachedUniqueName index="246" name="[Columns].[FullColumnName].&amp;['Stocks'[ProductCode]]]"/>
            <x15:cachedUniqueName index="247" name="[Columns].[FullColumnName].&amp;['Stocks'[QuarterPart]]]"/>
            <x15:cachedUniqueName index="248" name="[Columns].[FullColumnName].&amp;['Stocks'[TeritoriCode]]]"/>
            <x15:cachedUniqueName index="249" name="[Columns].[FullColumnName].&amp;['Stocks'[WarehouseCode]]]"/>
            <x15:cachedUniqueName index="250" name="[Columns].[FullColumnName].&amp;['Stocks'[YearsPart]]]"/>
            <x15:cachedUniqueName index="251" name="[Columns].[FullColumnName].&amp;['Teritories'[codeTeritory]]]"/>
            <x15:cachedUniqueName index="252" name="[Columns].[FullColumnName].&amp;['Teritories'[Підрозділи]]]"/>
            <x15:cachedUniqueName index="253" name="[Columns].[FullColumnName].&amp;['Teritories'[Територія]]]"/>
            <x15:cachedUniqueName index="254" name="[Columns].[FullColumnName].&amp;['TypeOfDeliveryAddresses'[code]]]"/>
            <x15:cachedUniqueName index="255" name="[Columns].[FullColumnName].&amp;['TypeOfDeliveryAddresses'[name]]]"/>
            <x15:cachedUniqueName index="256" name="[Columns].[FullColumnName].&amp;['TypeOfPrices'[code]]]"/>
            <x15:cachedUniqueName index="257" name="[Columns].[FullColumnName].&amp;['TypeOfPrices'[name]]]"/>
            <x15:cachedUniqueName index="258" name="[Columns].[FullColumnName].&amp;['Warehouses'[code]]]"/>
            <x15:cachedUniqueName index="259" name="[Columns].[FullColumnName].&amp;['Warehouses'[Склади]]]"/>
            <x15:cachedUniqueName index="260" name="[Columns].[FullColumnName].&amp;['Warehouses'[Типи Складів (для закупки+залишки)]]]"/>
            <x15:cachedUniqueName index="261" name="[Columns].[FullColumnName].&amp;['WeekDayDateOfPayment'[WeekdayName]]]"/>
            <x15:cachedUniqueName index="262" name="[Columns].[FullColumnName].&amp;['WeekDayDateOfPayment'[WeekdayNumber]]]"/>
            <x15:cachedUniqueName index="263" name="[Columns].[FullColumnName].&amp;['Zakupki'[Action]]]"/>
            <x15:cachedUniqueName index="264" name="[Columns].[FullColumnName].&amp;['Zakupki'[AgentCode]]]"/>
            <x15:cachedUniqueName index="265" name="[Columns].[FullColumnName].&amp;['Zakupki'[ClientCode]]]"/>
            <x15:cachedUniqueName index="266" name="[Columns].[FullColumnName].&amp;['Zakupki'[ComandCode]]]"/>
            <x15:cachedUniqueName index="267" name="[Columns].[FullColumnName].&amp;['Zakupki'[date]]]"/>
            <x15:cachedUniqueName index="268" name="[Columns].[FullColumnName].&amp;['Zakupki'[DateNormal]]]"/>
            <x15:cachedUniqueName index="269" name="[Columns].[FullColumnName].&amp;['Zakupki'[DeliveryCode]]]"/>
            <x15:cachedUniqueName index="270" name="[Columns].[FullColumnName].&amp;['Zakupki'[Id]]]"/>
            <x15:cachedUniqueName index="271" name="[Columns].[FullColumnName].&amp;['Zakupki'[IdЗаказПоставщику]]]"/>
            <x15:cachedUniqueName index="272" name="[Columns].[FullColumnName].&amp;['Zakupki'[MonthPart]]]"/>
            <x15:cachedUniqueName index="273" name="[Columns].[FullColumnName].&amp;['Zakupki'[number]]]"/>
            <x15:cachedUniqueName index="274" name="[Columns].[FullColumnName].&amp;['Zakupki'[OrgCode]]]"/>
            <x15:cachedUniqueName index="275" name="[Columns].[FullColumnName].&amp;['Zakupki'[PriceCode]]]"/>
            <x15:cachedUniqueName index="276" name="[Columns].[FullColumnName].&amp;['Zakupki'[ProjectCode]]]"/>
            <x15:cachedUniqueName index="277" name="[Columns].[FullColumnName].&amp;['Zakupki'[QuarterPart]]]"/>
            <x15:cachedUniqueName index="278" name="[Columns].[FullColumnName].&amp;['Zakupki'[TeritoriCode]]]"/>
            <x15:cachedUniqueName index="279" name="[Columns].[FullColumnName].&amp;['Zakupki'[WarehouseCode]]]"/>
            <x15:cachedUniqueName index="280" name="[Columns].[FullColumnName].&amp;['Zakupki'[YearsPart]]]"/>
            <x15:cachedUniqueName index="281" name="[Columns].[FullColumnName].&amp;['Zakupki'[ТипПриходу]]]"/>
            <x15:cachedUniqueName index="282" name="[Columns].[FullColumnName].&amp;['ZakupkiDet'[count]]]"/>
            <x15:cachedUniqueName index="283" name="[Columns].[FullColumnName].&amp;['ZakupkiDet'[Id]]]"/>
            <x15:cachedUniqueName index="284" name="[Columns].[FullColumnName].&amp;['ZakupkiDet'[nds]]]"/>
            <x15:cachedUniqueName index="285" name="[Columns].[FullColumnName].&amp;['ZakupkiDet'[price]]]"/>
            <x15:cachedUniqueName index="286" name="[Columns].[FullColumnName].&amp;['ZakupkiDet'[ProductCode]]]"/>
            <x15:cachedUniqueName index="287" name="[Columns].[FullColumnName].&amp;['ZakupkiDet'[ProjectCode]]]"/>
            <x15:cachedUniqueName index="288" name="[Columns].[FullColumnName].&amp;['ZakupkiDet'[sum]]]"/>
            <x15:cachedUniqueName index="289" name="[Columns].[FullColumnName].&amp;['ZakupkiDet'[type]]]"/>
            <x15:cachedUniqueName index="290" name="[Columns].[FullColumnName].&amp;['ZakupkiDet'[СуммаБазовая]]]"/>
            <x15:cachedUniqueName index="291" name="[Columns].[FullColumnName].&amp;['ДовідникТипівОплат'[Code]]]"/>
            <x15:cachedUniqueName index="292" name="[Columns].[FullColumnName].&amp;['ДовідникТипівОплат'[Тип]]]"/>
            <x15:cachedUniqueName index="293" name="[Columns].[FullColumnName].&amp;['Оплати'[Action]]]"/>
            <x15:cachedUniqueName index="294" name="[Columns].[FullColumnName].&amp;['Оплати'[AgentCode]]]"/>
            <x15:cachedUniqueName index="295" name="[Columns].[FullColumnName].&amp;['Оплати'[AgreementCode]]]"/>
            <x15:cachedUniqueName index="296" name="[Columns].[FullColumnName].&amp;['Оплати'[ClientCode]]]"/>
            <x15:cachedUniqueName index="297" name="[Columns].[FullColumnName].&amp;['Оплати'[ComandCode]]]"/>
            <x15:cachedUniqueName index="298" name="[Columns].[FullColumnName].&amp;['Оплати'[Comment]]]"/>
            <x15:cachedUniqueName index="299" name="[Columns].[FullColumnName].&amp;['Оплати'[Date]]]"/>
            <x15:cachedUniqueName index="300" name="[Columns].[FullColumnName].&amp;['Оплати'[DateDoc]]]"/>
            <x15:cachedUniqueName index="301" name="[Columns].[FullColumnName].&amp;['Оплати'[DateNormal]]]"/>
            <x15:cachedUniqueName index="302" name="[Columns].[FullColumnName].&amp;['Оплати'[DateOfpayment]]]"/>
            <x15:cachedUniqueName index="303" name="[Columns].[FullColumnName].&amp;['Оплати'[DayDelay]]]"/>
            <x15:cachedUniqueName index="304" name="[Columns].[FullColumnName].&amp;['Оплати'[DaysExpedited]]]"/>
            <x15:cachedUniqueName index="305" name="[Columns].[FullColumnName].&amp;['Оплати'[DeliveryCode]]]"/>
            <x15:cachedUniqueName index="306" name="[Columns].[FullColumnName].&amp;['Оплати'[DeliveryType]]]"/>
            <x15:cachedUniqueName index="307" name="[Columns].[FullColumnName].&amp;['Оплати'[IsFin]]]"/>
            <x15:cachedUniqueName index="308" name="[Columns].[FullColumnName].&amp;['Оплати'[KanalCode]]]"/>
            <x15:cachedUniqueName index="309" name="[Columns].[FullColumnName].&amp;['Оплати'[number]]]"/>
            <x15:cachedUniqueName index="310" name="[Columns].[FullColumnName].&amp;['Оплати'[Obmin]]]"/>
            <x15:cachedUniqueName index="311" name="[Columns].[FullColumnName].&amp;['Оплати'[OrgCode]]]"/>
            <x15:cachedUniqueName index="312" name="[Columns].[FullColumnName].&amp;['Оплати'[ProjectCode]]]"/>
            <x15:cachedUniqueName index="313" name="[Columns].[FullColumnName].&amp;['Оплати'[ProlongedDebt]]]"/>
            <x15:cachedUniqueName index="314" name="[Columns].[FullColumnName].&amp;['Оплати'[TeritoriCode]]]"/>
            <x15:cachedUniqueName index="315" name="[Columns].[FullColumnName].&amp;['Оплати'[WarehouseCode]]]"/>
            <x15:cachedUniqueName index="316" name="[Columns].[FullColumnName].&amp;['Оплати'[ВидОплати]]]"/>
            <x15:cachedUniqueName index="317" name="[Columns].[FullColumnName].&amp;['Оплати'[СумаОплати]]]"/>
            <x15:cachedUniqueName index="318" name="[Columns].[FullColumnName].&amp;['Оплати'[Ф1/Ф2]]]"/>
          </x15:cachedUniqueNames>
        </ext>
      </extLst>
    </cacheField>
    <cacheField name="[Measures].[Rows]" caption="Rows" numFmtId="0" hierarchy="133" level="32767"/>
    <cacheField name="[Measures].[Cardinality]" caption="Cardinality" numFmtId="0" hierarchy="135" level="32767"/>
    <cacheField name="[Measures].[Columns Total Size]" caption="Columns Total Size" numFmtId="0" hierarchy="138" level="32767"/>
    <cacheField name="[Measures].[Data Size]" caption="Data Size" numFmtId="0" hierarchy="139" level="32767"/>
    <cacheField name="[Measures].[Columns Hierarchies Size]" caption="Columns Hierarchies Size" numFmtId="0" hierarchy="137" level="32767"/>
    <cacheField name="[Measures].[Dictionary Size]" caption="Dictionary Size" numFmtId="0" hierarchy="140" level="32767"/>
    <cacheField name="[Measures].[Partitions #]" caption="Partitions #" numFmtId="0" hierarchy="132" level="32767"/>
    <cacheField name="[Measures].[Encoding_]" caption="Encoding_" numFmtId="0" hierarchy="131" level="32767"/>
    <cacheField name="[Measures].[Database Size %]" caption="Database Size %" numFmtId="0" hierarchy="148" level="32767"/>
    <cacheField name="[Measures].[Total Segments #]" caption="Total Segments #" numFmtId="0" hierarchy="169" level="32767"/>
    <cacheField name="[Measures].[Pageable Segments #]" caption="Pageable Segments #" numFmtId="0" hierarchy="170" level="32767"/>
    <cacheField name="[Measures].[Resident Segments #]" caption="Resident Segments #" numFmtId="0" hierarchy="171" level="32767"/>
    <cacheField name="[Measures].[Average Temperature]" caption="Average Temperature" numFmtId="0" hierarchy="173" level="32767"/>
    <cacheField name="[Measures].[Last Accessed]" caption="Last Accessed" numFmtId="0" hierarchy="172"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1"/>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9"/>
      </fieldsUsage>
    </cacheHierarchy>
    <cacheHierarchy uniqueName="[Measures].[Partitions #]" caption="Partitions #" measure="1" displayFolder="" measureGroup="Columns" count="0" oneField="1">
      <fieldsUsage count="1">
        <fieldUsage x="8"/>
      </fieldsUsage>
    </cacheHierarchy>
    <cacheHierarchy uniqueName="[Measures].[Rows]" caption="Rows" measure="1" displayFolder="" measureGroup="Columns" count="0" oneField="1">
      <fieldsUsage count="1">
        <fieldUsage x="2"/>
      </fieldsUsage>
    </cacheHierarchy>
    <cacheHierarchy uniqueName="[Measures].[Segments #]" caption="Segments #" measure="1" displayFolder="" measureGroup="Columns" count="0"/>
    <cacheHierarchy uniqueName="[Measures].[Cardinality]" caption="Cardinality" measure="1" displayFolder="" measureGroup="Columns" count="0" oneField="1">
      <fieldsUsage count="1">
        <fieldUsage x="3"/>
      </fieldsUsage>
    </cacheHierarchy>
    <cacheHierarchy uniqueName="[Measures].[Columns #]" caption="Columns #" measure="1" displayFolder="" measureGroup="Columns" count="0"/>
    <cacheHierarchy uniqueName="[Measures].[Columns Hierarchies Size]" caption="Columns Hierarchies Size" measure="1" displayFolder="" measureGroup="Columns" count="0" oneField="1">
      <fieldsUsage count="1">
        <fieldUsage x="6"/>
      </fieldsUsage>
    </cacheHierarchy>
    <cacheHierarchy uniqueName="[Measures].[Columns Total Size]" caption="Columns Total Size" measure="1" displayFolder="" measureGroup="Columns" count="0" oneField="1">
      <fieldsUsage count="1">
        <fieldUsage x="4"/>
      </fieldsUsage>
    </cacheHierarchy>
    <cacheHierarchy uniqueName="[Measures].[Data Size]" caption="Data Size" measure="1" displayFolder="" measureGroup="Columns" count="0" oneField="1">
      <fieldsUsage count="1">
        <fieldUsage x="5"/>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10"/>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11"/>
      </fieldsUsage>
    </cacheHierarchy>
    <cacheHierarchy uniqueName="[Measures].[Pageable Segments #]" caption="Pageable Segments #" measure="1" displayFolder="" measureGroup="Columns" count="0" oneField="1">
      <fieldsUsage count="1">
        <fieldUsage x="12"/>
      </fieldsUsage>
    </cacheHierarchy>
    <cacheHierarchy uniqueName="[Measures].[Resident Segments #]" caption="Resident Segments #" measure="1" displayFolder="" measureGroup="Columns" count="0" oneField="1">
      <fieldsUsage count="1">
        <fieldUsage x="13"/>
      </fieldsUsage>
    </cacheHierarchy>
    <cacheHierarchy uniqueName="[Measures].[Last Accessed]" caption="Last Accessed" measure="1" displayFolder="" measureGroup="Columns" count="0" oneField="1">
      <fieldsUsage count="1">
        <fieldUsage x="15"/>
      </fieldsUsage>
    </cacheHierarchy>
    <cacheHierarchy uniqueName="[Measures].[Average Temperature]" caption="Average Temperature" measure="1" displayFolder="" measureGroup="Columns" count="0" oneField="1">
      <fieldsUsage count="1">
        <fieldUsage x="14"/>
      </fieldsUsage>
    </cacheHierarchy>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85.745734722223" createdVersion="5" refreshedVersion="7" minRefreshableVersion="3" recordCount="0" supportSubquery="1" supportAdvancedDrill="1" xr:uid="{EA39F793-B0CA-4BB8-8891-109DB697E8F0}">
  <cacheSource type="external" connectionId="13"/>
  <cacheFields count="11">
    <cacheField name="[Measures].[Cardinality]" caption="Cardinality" numFmtId="0" hierarchy="135" level="32767"/>
    <cacheField name="[Measures].[Partitions #]" caption="Partitions #" numFmtId="0" hierarchy="132" level="32767"/>
    <cacheField name="[Columns].[Tables-Columns].[Table]" caption="Table" numFmtId="0" hierarchy="30" level="1">
      <sharedItems count="34">
        <s v="_ABC_Classes"/>
        <s v="Agents"/>
        <s v="Agreements"/>
        <s v="BrandsBI"/>
        <s v="Clients"/>
        <s v="Comands"/>
        <s v="Credits"/>
        <s v="Debts"/>
        <s v="DeliveryAddresses"/>
        <s v="DimDates"/>
        <s v="History"/>
        <s v="Kanals"/>
        <s v="Locality"/>
        <s v="Organizations"/>
        <s v="PlaneOfIn"/>
        <s v="PlaneOfSales"/>
        <s v="PlanZak"/>
        <s v="Prices"/>
        <s v="ProductGroup"/>
        <s v="Products"/>
        <s v="Projects"/>
        <s v="ProjectsStatus"/>
        <s v="Sales"/>
        <s v="SalesDet"/>
        <s v="Stocks"/>
        <s v="Teritories"/>
        <s v="TypeOfDeliveryAddresses"/>
        <s v="TypeOfPrices"/>
        <s v="Warehouses"/>
        <s v="WeekDayDateOfPayment"/>
        <s v="Zakupki"/>
        <s v="ZakupkiDet"/>
        <s v="ДовідникТипівОплат"/>
        <s v="Оплати"/>
      </sharedItems>
      <extLst>
        <ext xmlns:x15="http://schemas.microsoft.com/office/spreadsheetml/2010/11/main" uri="{4F2E5C28-24EA-4eb8-9CBF-B6C8F9C3D259}">
          <x15:cachedUniqueNames>
            <x15:cachedUniqueName index="0" name="[Columns].[Tables-Columns].[Table].&amp;[_ABC_Classes]"/>
            <x15:cachedUniqueName index="1" name="[Columns].[Tables-Columns].[Table].&amp;[Agents]"/>
            <x15:cachedUniqueName index="2" name="[Columns].[Tables-Columns].[Table].&amp;[Agreements]"/>
            <x15:cachedUniqueName index="3" name="[Columns].[Tables-Columns].[Table].&amp;[BrandsBI]"/>
            <x15:cachedUniqueName index="4" name="[Columns].[Tables-Columns].[Table].&amp;[Clients]"/>
            <x15:cachedUniqueName index="5" name="[Columns].[Tables-Columns].[Table].&amp;[Comands]"/>
            <x15:cachedUniqueName index="6" name="[Columns].[Tables-Columns].[Table].&amp;[Credits]"/>
            <x15:cachedUniqueName index="7" name="[Columns].[Tables-Columns].[Table].&amp;[Debts]"/>
            <x15:cachedUniqueName index="8" name="[Columns].[Tables-Columns].[Table].&amp;[DeliveryAddresses]"/>
            <x15:cachedUniqueName index="9" name="[Columns].[Tables-Columns].[Table].&amp;[DimDates]"/>
            <x15:cachedUniqueName index="10" name="[Columns].[Tables-Columns].[Table].&amp;[History]"/>
            <x15:cachedUniqueName index="11" name="[Columns].[Tables-Columns].[Table].&amp;[Kanals]"/>
            <x15:cachedUniqueName index="12" name="[Columns].[Tables-Columns].[Table].&amp;[Locality]"/>
            <x15:cachedUniqueName index="13" name="[Columns].[Tables-Columns].[Table].&amp;[Organizations]"/>
            <x15:cachedUniqueName index="14" name="[Columns].[Tables-Columns].[Table].&amp;[PlaneOfIn]"/>
            <x15:cachedUniqueName index="15" name="[Columns].[Tables-Columns].[Table].&amp;[PlaneOfSales]"/>
            <x15:cachedUniqueName index="16" name="[Columns].[Tables-Columns].[Table].&amp;[PlanZak]"/>
            <x15:cachedUniqueName index="17" name="[Columns].[Tables-Columns].[Table].&amp;[Prices]"/>
            <x15:cachedUniqueName index="18" name="[Columns].[Tables-Columns].[Table].&amp;[ProductGroup]"/>
            <x15:cachedUniqueName index="19" name="[Columns].[Tables-Columns].[Table].&amp;[Products]"/>
            <x15:cachedUniqueName index="20" name="[Columns].[Tables-Columns].[Table].&amp;[Projects]"/>
            <x15:cachedUniqueName index="21" name="[Columns].[Tables-Columns].[Table].&amp;[ProjectsStatus]"/>
            <x15:cachedUniqueName index="22" name="[Columns].[Tables-Columns].[Table].&amp;[Sales]"/>
            <x15:cachedUniqueName index="23" name="[Columns].[Tables-Columns].[Table].&amp;[SalesDet]"/>
            <x15:cachedUniqueName index="24" name="[Columns].[Tables-Columns].[Table].&amp;[Stocks]"/>
            <x15:cachedUniqueName index="25" name="[Columns].[Tables-Columns].[Table].&amp;[Teritories]"/>
            <x15:cachedUniqueName index="26" name="[Columns].[Tables-Columns].[Table].&amp;[TypeOfDeliveryAddresses]"/>
            <x15:cachedUniqueName index="27" name="[Columns].[Tables-Columns].[Table].&amp;[TypeOfPrices]"/>
            <x15:cachedUniqueName index="28" name="[Columns].[Tables-Columns].[Table].&amp;[Warehouses]"/>
            <x15:cachedUniqueName index="29" name="[Columns].[Tables-Columns].[Table].&amp;[WeekDayDateOfPayment]"/>
            <x15:cachedUniqueName index="30" name="[Columns].[Tables-Columns].[Table].&amp;[Zakupki]"/>
            <x15:cachedUniqueName index="31" name="[Columns].[Tables-Columns].[Table].&amp;[ZakupkiDet]"/>
            <x15:cachedUniqueName index="32" name="[Columns].[Tables-Columns].[Table].&amp;[ДовідникТипівОплат]"/>
            <x15:cachedUniqueName index="33" name="[Columns].[Tables-Columns].[Table].&amp;[Оплати]"/>
          </x15:cachedUniqueNames>
        </ext>
      </extLst>
    </cacheField>
    <cacheField name="[Columns].[Tables-Columns].[Column]" caption="Column" numFmtId="0" hierarchy="30" level="2">
      <sharedItems containsSemiMixedTypes="0" containsNonDate="0" containsString="0"/>
    </cacheField>
    <cacheField name="[Columns Segments].[PartitionName].[PartitionName]" caption="PartitionName" numFmtId="0" hierarchy="40" level="1">
      <sharedItems count="46">
        <s v="Agents"/>
        <s v="Agreements"/>
        <s v="CalculatedTable 1"/>
        <s v="Clients"/>
        <s v="Comands"/>
        <s v="Credits_MIDDLE"/>
        <s v="Credits_NEW"/>
        <s v="Credits_OLD"/>
        <s v="DebtsLAST"/>
        <s v="DebtsMIDDLE"/>
        <s v="DebtsNOW"/>
        <s v="DeliveryAddresses"/>
        <s v="DimDates"/>
        <s v="Kanals"/>
        <s v="Locality"/>
        <s v="Organizations"/>
        <s v="PlaneOfIn"/>
        <s v="PlaneOfSales"/>
        <s v="Prices"/>
        <s v="ProductGroup"/>
        <s v="Products"/>
        <s v="Projects"/>
        <s v="ProjectsStatus"/>
        <s v="SalesDetLAST"/>
        <s v="SalesDetMIDDLE"/>
        <s v="SalesDetNOW"/>
        <s v="SalesLAST"/>
        <s v="SalesMIDDLE"/>
        <s v="SalesNOW"/>
        <s v="StocksLAST"/>
        <s v="StocksMIDDLE"/>
        <s v="StocksNOW"/>
        <s v="Teritories"/>
        <s v="TypeOfDeliveryAddresses"/>
        <s v="TypeOfPrices"/>
        <s v="Warehouses"/>
        <s v="WeekDayDateOfPayment"/>
        <s v="Zakupki"/>
        <s v="ZakupkiDet_MIDDLE"/>
        <s v="ZakupkiDet_NEW"/>
        <s v="ZakupkiDet_OLD"/>
        <s v="Аркуш1"/>
        <s v="ДовідникТипівОплат"/>
        <s v="Оплати_MIDDLE"/>
        <s v="Оплати_NEW"/>
        <s v="Оплати_OLD"/>
      </sharedItems>
      <extLst>
        <ext xmlns:x15="http://schemas.microsoft.com/office/spreadsheetml/2010/11/main" uri="{4F2E5C28-24EA-4eb8-9CBF-B6C8F9C3D259}">
          <x15:cachedUniqueNames>
            <x15:cachedUniqueName index="0" name="[Columns Segments].[PartitionName].&amp;[Agents]"/>
            <x15:cachedUniqueName index="1" name="[Columns Segments].[PartitionName].&amp;[Agreements]"/>
            <x15:cachedUniqueName index="2" name="[Columns Segments].[PartitionName].&amp;[CalculatedTable 1]"/>
            <x15:cachedUniqueName index="3" name="[Columns Segments].[PartitionName].&amp;[Clients]"/>
            <x15:cachedUniqueName index="4" name="[Columns Segments].[PartitionName].&amp;[Comands]"/>
            <x15:cachedUniqueName index="5" name="[Columns Segments].[PartitionName].&amp;[Credits_MIDDLE]"/>
            <x15:cachedUniqueName index="6" name="[Columns Segments].[PartitionName].&amp;[Credits_NEW]"/>
            <x15:cachedUniqueName index="7" name="[Columns Segments].[PartitionName].&amp;[Credits_OLD]"/>
            <x15:cachedUniqueName index="8" name="[Columns Segments].[PartitionName].&amp;[DebtsLAST]"/>
            <x15:cachedUniqueName index="9" name="[Columns Segments].[PartitionName].&amp;[DebtsMIDDLE]"/>
            <x15:cachedUniqueName index="10" name="[Columns Segments].[PartitionName].&amp;[DebtsNOW]"/>
            <x15:cachedUniqueName index="11" name="[Columns Segments].[PartitionName].&amp;[DeliveryAddresses]"/>
            <x15:cachedUniqueName index="12" name="[Columns Segments].[PartitionName].&amp;[DimDates]"/>
            <x15:cachedUniqueName index="13" name="[Columns Segments].[PartitionName].&amp;[Kanals]"/>
            <x15:cachedUniqueName index="14" name="[Columns Segments].[PartitionName].&amp;[Locality]"/>
            <x15:cachedUniqueName index="15" name="[Columns Segments].[PartitionName].&amp;[Organizations]"/>
            <x15:cachedUniqueName index="16" name="[Columns Segments].[PartitionName].&amp;[PlaneOfIn]"/>
            <x15:cachedUniqueName index="17" name="[Columns Segments].[PartitionName].&amp;[PlaneOfSales]"/>
            <x15:cachedUniqueName index="18" name="[Columns Segments].[PartitionName].&amp;[Prices]"/>
            <x15:cachedUniqueName index="19" name="[Columns Segments].[PartitionName].&amp;[ProductGroup]"/>
            <x15:cachedUniqueName index="20" name="[Columns Segments].[PartitionName].&amp;[Products]"/>
            <x15:cachedUniqueName index="21" name="[Columns Segments].[PartitionName].&amp;[Projects]"/>
            <x15:cachedUniqueName index="22" name="[Columns Segments].[PartitionName].&amp;[ProjectsStatus]"/>
            <x15:cachedUniqueName index="23" name="[Columns Segments].[PartitionName].&amp;[SalesDetLAST]"/>
            <x15:cachedUniqueName index="24" name="[Columns Segments].[PartitionName].&amp;[SalesDetMIDDLE]"/>
            <x15:cachedUniqueName index="25" name="[Columns Segments].[PartitionName].&amp;[SalesDetNOW]"/>
            <x15:cachedUniqueName index="26" name="[Columns Segments].[PartitionName].&amp;[SalesLAST]"/>
            <x15:cachedUniqueName index="27" name="[Columns Segments].[PartitionName].&amp;[SalesMIDDLE]"/>
            <x15:cachedUniqueName index="28" name="[Columns Segments].[PartitionName].&amp;[SalesNOW]"/>
            <x15:cachedUniqueName index="29" name="[Columns Segments].[PartitionName].&amp;[StocksLAST]"/>
            <x15:cachedUniqueName index="30" name="[Columns Segments].[PartitionName].&amp;[StocksMIDDLE]"/>
            <x15:cachedUniqueName index="31" name="[Columns Segments].[PartitionName].&amp;[StocksNOW]"/>
            <x15:cachedUniqueName index="32" name="[Columns Segments].[PartitionName].&amp;[Teritories]"/>
            <x15:cachedUniqueName index="33" name="[Columns Segments].[PartitionName].&amp;[TypeOfDeliveryAddresses]"/>
            <x15:cachedUniqueName index="34" name="[Columns Segments].[PartitionName].&amp;[TypeOfPrices]"/>
            <x15:cachedUniqueName index="35" name="[Columns Segments].[PartitionName].&amp;[Warehouses]"/>
            <x15:cachedUniqueName index="36" name="[Columns Segments].[PartitionName].&amp;[WeekDayDateOfPayment]"/>
            <x15:cachedUniqueName index="37" name="[Columns Segments].[PartitionName].&amp;[Zakupki]"/>
            <x15:cachedUniqueName index="38" name="[Columns Segments].[PartitionName].&amp;[ZakupkiDet_MIDDLE]"/>
            <x15:cachedUniqueName index="39" name="[Columns Segments].[PartitionName].&amp;[ZakupkiDet_NEW]"/>
            <x15:cachedUniqueName index="40" name="[Columns Segments].[PartitionName].&amp;[ZakupkiDet_OLD]"/>
            <x15:cachedUniqueName index="41" name="[Columns Segments].[PartitionName].&amp;[Аркуш1]"/>
            <x15:cachedUniqueName index="42" name="[Columns Segments].[PartitionName].&amp;[ДовідникТипівОплат]"/>
            <x15:cachedUniqueName index="43" name="[Columns Segments].[PartitionName].&amp;[Оплати_MIDDLE]"/>
            <x15:cachedUniqueName index="44" name="[Columns Segments].[PartitionName].&amp;[Оплати_NEW]"/>
            <x15:cachedUniqueName index="45" name="[Columns Segments].[PartitionName].&amp;[Оплати_OLD]"/>
          </x15:cachedUniqueNames>
        </ext>
      </extLst>
    </cacheField>
    <cacheField name="[Measures].[Data Size]" caption="Data Size" numFmtId="0" hierarchy="139" level="32767"/>
    <cacheField name="[Measures].[Total Segments #]" caption="Total Segments #" numFmtId="0" hierarchy="169" level="32767"/>
    <cacheField name="[Measures].[Pageable Segments #]" caption="Pageable Segments #" numFmtId="0" hierarchy="170" level="32767"/>
    <cacheField name="[Measures].[Resident Segments #]" caption="Resident Segments #" numFmtId="0" hierarchy="171" level="32767"/>
    <cacheField name="[Measures].[Average Temperature]" caption="Average Temperature" numFmtId="0" hierarchy="173" level="32767"/>
    <cacheField name="[Measures].[Last Accessed]" caption="Last Accessed" numFmtId="0" hierarchy="172"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0" memberValueDatatype="11" unbalanced="0"/>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2"/>
        <fieldUsage x="3"/>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2" memberValueDatatype="130" unbalanced="0">
      <fieldsUsage count="2">
        <fieldUsage x="-1"/>
        <fieldUsage x="4"/>
      </fieldsUsage>
    </cacheHierarchy>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1"/>
      </fieldsUsage>
    </cacheHierarchy>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oneField="1">
      <fieldsUsage count="1">
        <fieldUsage x="0"/>
      </fieldsUsage>
    </cacheHierarchy>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oneField="1">
      <fieldsUsage count="1">
        <fieldUsage x="5"/>
      </fieldsUsage>
    </cacheHierarchy>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6"/>
      </fieldsUsage>
    </cacheHierarchy>
    <cacheHierarchy uniqueName="[Measures].[Pageable Segments #]" caption="Pageable Segments #" measure="1" displayFolder="" measureGroup="Columns" count="0" oneField="1">
      <fieldsUsage count="1">
        <fieldUsage x="7"/>
      </fieldsUsage>
    </cacheHierarchy>
    <cacheHierarchy uniqueName="[Measures].[Resident Segments #]" caption="Resident Segments #" measure="1" displayFolder="" measureGroup="Columns" count="0" oneField="1">
      <fieldsUsage count="1">
        <fieldUsage x="8"/>
      </fieldsUsage>
    </cacheHierarchy>
    <cacheHierarchy uniqueName="[Measures].[Last Accessed]" caption="Last Accessed" measure="1" displayFolder="" measureGroup="Columns" count="0" oneField="1">
      <fieldsUsage count="1">
        <fieldUsage x="10"/>
      </fieldsUsage>
    </cacheHierarchy>
    <cacheHierarchy uniqueName="[Measures].[Average Temperature]" caption="Average Temperature" measure="1" displayFolder="" measureGroup="Columns" count="0" oneField="1">
      <fieldsUsage count="1">
        <fieldUsage x="9"/>
      </fieldsUsage>
    </cacheHierarchy>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85.745736921293" createdVersion="5" refreshedVersion="7" minRefreshableVersion="3" recordCount="0" supportSubquery="1" supportAdvancedDrill="1" xr:uid="{1B0D3971-82F0-45E3-BF3B-ADEC32150505}">
  <cacheSource type="external" connectionId="13"/>
  <cacheFields count="15">
    <cacheField name="[Columns].[IsRowNumber].[IsRowNumber]" caption="IsRowNumber" numFmtId="0" hierarchy="25" level="1">
      <sharedItems containsSemiMixedTypes="0" containsNonDate="0" containsString="0"/>
    </cacheField>
    <cacheField name="[Columns].[DataType].[DataType]" caption="DataType" numFmtId="0" hierarchy="14" level="1">
      <sharedItems count="6">
        <s v="Boolean"/>
        <s v="DateTime"/>
        <s v="Decimal"/>
        <s v="Double"/>
        <s v="Int64"/>
        <s v="String"/>
      </sharedItems>
      <extLst>
        <ext xmlns:x15="http://schemas.microsoft.com/office/spreadsheetml/2010/11/main" uri="{4F2E5C28-24EA-4eb8-9CBF-B6C8F9C3D259}">
          <x15:cachedUniqueNames>
            <x15:cachedUniqueName index="0" name="[Columns].[DataType].&amp;[Boolean]"/>
            <x15:cachedUniqueName index="1" name="[Columns].[DataType].&amp;[DateTime]"/>
            <x15:cachedUniqueName index="2" name="[Columns].[DataType].&amp;[Decimal]"/>
            <x15:cachedUniqueName index="3" name="[Columns].[DataType].&amp;[Double]"/>
            <x15:cachedUniqueName index="4" name="[Columns].[DataType].&amp;[Int64]"/>
            <x15:cachedUniqueName index="5" name="[Columns].[DataType].&amp;[String]"/>
          </x15:cachedUniqueNames>
        </ext>
      </extLst>
    </cacheField>
    <cacheField name="[Columns].[FullColumnName].[FullColumnName]" caption="FullColumnName" numFmtId="0" hierarchy="20" level="1">
      <sharedItems containsNonDate="0" count="7">
        <s v="'Customer'[Yearly Income]"/>
        <s v="'Sales'[Net Price]"/>
        <s v="'Sales'[Unit Cost]"/>
        <s v="'Sales'[Unit Discount]"/>
        <s v="'Sales'[Unit Price]"/>
        <s v="'Product'[Unit Cost]"/>
        <s v="'Product'[Unit Price]"/>
      </sharedItems>
      <extLst>
        <ext xmlns:x15="http://schemas.microsoft.com/office/spreadsheetml/2010/11/main" uri="{4F2E5C28-24EA-4eb8-9CBF-B6C8F9C3D259}">
          <x15:cachedUniqueNames>
            <x15:cachedUniqueName index="0" name="[Columns].[FullColumnName].&amp;['Customer'[Yearly Income]]]"/>
            <x15:cachedUniqueName index="1" name="[Columns].[FullColumnName].&amp;['Sales'[Net Price]]]"/>
            <x15:cachedUniqueName index="2" name="[Columns].[FullColumnName].&amp;['Sales'[Unit Cost]]]"/>
            <x15:cachedUniqueName index="3" name="[Columns].[FullColumnName].&amp;['Sales'[Unit Discount]]]"/>
            <x15:cachedUniqueName index="4" name="[Columns].[FullColumnName].&amp;['Sales'[Unit Price]]]"/>
            <x15:cachedUniqueName index="5" name="[Columns].[FullColumnName].&amp;['Product'[Unit Cost]]]"/>
            <x15:cachedUniqueName index="6" name="[Columns].[FullColumnName].&amp;['Product'[Unit Price]]]"/>
          </x15:cachedUniqueNames>
        </ext>
      </extLst>
    </cacheField>
    <cacheField name="[Columns].[Encoding].[Encoding]" caption="Encoding" numFmtId="0" hierarchy="17" level="1">
      <sharedItems count="2">
        <s v="HASH"/>
        <s v="VALUE"/>
      </sharedItems>
      <extLst>
        <ext xmlns:x15="http://schemas.microsoft.com/office/spreadsheetml/2010/11/main" uri="{4F2E5C28-24EA-4eb8-9CBF-B6C8F9C3D259}">
          <x15:cachedUniqueNames>
            <x15:cachedUniqueName index="0" name="[Columns].[Encoding].&amp;[HASH]"/>
            <x15:cachedUniqueName index="1" name="[Columns].[Encoding].&amp;[VALUE]"/>
          </x15:cachedUniqueNames>
        </ext>
      </extLst>
    </cacheField>
    <cacheField name="[Measures].[Rows]" caption="Rows" numFmtId="0" hierarchy="133" level="32767"/>
    <cacheField name="[Measures].[Cardinality]" caption="Cardinality" numFmtId="0" hierarchy="135" level="32767"/>
    <cacheField name="[Measures].[Columns Total Size]" caption="Columns Total Size" numFmtId="0" hierarchy="138" level="32767"/>
    <cacheField name="[Measures].[Data Size]" caption="Data Size" numFmtId="0" hierarchy="139" level="32767"/>
    <cacheField name="[Measures].[Dictionary Size]" caption="Dictionary Size" numFmtId="0" hierarchy="140" level="32767"/>
    <cacheField name="[Measures].[Columns Hierarchies Size]" caption="Columns Hierarchies Size" numFmtId="0" hierarchy="137" level="32767"/>
    <cacheField name="[Measures].[Database Size %]" caption="Database Size %" numFmtId="0" hierarchy="148" level="32767"/>
    <cacheField name="[Measures].[Segments #]" caption="Segments #" numFmtId="0" hierarchy="134" level="32767"/>
    <cacheField name="[Measures].[Partitions #]" caption="Partitions #" numFmtId="0" hierarchy="132" level="32767"/>
    <cacheField name="[Measures].[Columns #]" caption="Columns #" numFmtId="0" hierarchy="136" level="32767"/>
    <cacheField name="[Measures].[Encoding_]" caption="Encoding_" numFmtId="0" hierarchy="131"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2" memberValueDatatype="130" unbalanced="0">
      <fieldsUsage count="2">
        <fieldUsage x="-1"/>
        <fieldUsage x="1"/>
      </fieldsUsage>
    </cacheHierarchy>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2" memberValueDatatype="130" unbalanced="0">
      <fieldsUsage count="2">
        <fieldUsage x="-1"/>
        <fieldUsage x="3"/>
      </fieldsUsage>
    </cacheHierarchy>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2"/>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14"/>
      </fieldsUsage>
    </cacheHierarchy>
    <cacheHierarchy uniqueName="[Measures].[Partitions #]" caption="Partitions #" measure="1" displayFolder="" measureGroup="Columns" count="0" oneField="1">
      <fieldsUsage count="1">
        <fieldUsage x="12"/>
      </fieldsUsage>
    </cacheHierarchy>
    <cacheHierarchy uniqueName="[Measures].[Rows]" caption="Rows" measure="1" displayFolder="" measureGroup="Columns" count="0" oneField="1">
      <fieldsUsage count="1">
        <fieldUsage x="4"/>
      </fieldsUsage>
    </cacheHierarchy>
    <cacheHierarchy uniqueName="[Measures].[Segments #]" caption="Segments #" measure="1" displayFolder="" measureGroup="Columns" count="0" oneField="1">
      <fieldsUsage count="1">
        <fieldUsage x="11"/>
      </fieldsUsage>
    </cacheHierarchy>
    <cacheHierarchy uniqueName="[Measures].[Cardinality]" caption="Cardinality" measure="1" displayFolder="" measureGroup="Columns" count="0" oneField="1">
      <fieldsUsage count="1">
        <fieldUsage x="5"/>
      </fieldsUsage>
    </cacheHierarchy>
    <cacheHierarchy uniqueName="[Measures].[Columns #]" caption="Columns #" measure="1" displayFolder="" measureGroup="Columns" count="0" oneField="1">
      <fieldsUsage count="1">
        <fieldUsage x="13"/>
      </fieldsUsage>
    </cacheHierarchy>
    <cacheHierarchy uniqueName="[Measures].[Columns Hierarchies Size]" caption="Columns Hierarchies Size" measure="1" displayFolder="" measureGroup="Columns" count="0" oneField="1">
      <fieldsUsage count="1">
        <fieldUsage x="9"/>
      </fieldsUsage>
    </cacheHierarchy>
    <cacheHierarchy uniqueName="[Measures].[Columns Total Size]" caption="Columns Total Size" measure="1" displayFolder="" measureGroup="Columns" count="0" oneField="1">
      <fieldsUsage count="1">
        <fieldUsage x="6"/>
      </fieldsUsage>
    </cacheHierarchy>
    <cacheHierarchy uniqueName="[Measures].[Data Size]" caption="Data Size" measure="1" displayFolder="" measureGroup="Columns" count="0" oneField="1">
      <fieldsUsage count="1">
        <fieldUsage x="7"/>
      </fieldsUsage>
    </cacheHierarchy>
    <cacheHierarchy uniqueName="[Measures].[Dictionary Size]" caption="Dictionary Size" measure="1" displayFolder="" measureGroup="Columns" count="0" oneField="1">
      <fieldsUsage count="1">
        <fieldUsage x="8"/>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10"/>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85.745738541664" createdVersion="5" refreshedVersion="7" minRefreshableVersion="3" recordCount="0" supportSubquery="1" supportAdvancedDrill="1" xr:uid="{DE03D3FF-2779-4F11-B600-41A5CC423425}">
  <cacheSource type="external" connectionId="13"/>
  <cacheFields count="13">
    <cacheField name="[Columns].[IsRowNumber].[IsRowNumber]" caption="IsRowNumber" numFmtId="0" hierarchy="25" level="1">
      <sharedItems containsSemiMixedTypes="0" containsNonDate="0" containsString="0"/>
    </cacheField>
    <cacheField name="[Columns].[DataType].[DataType]" caption="DataType" numFmtId="0" hierarchy="14" level="1">
      <sharedItems count="6">
        <s v="Boolean"/>
        <s v="DateTime"/>
        <s v="Decimal"/>
        <s v="Double"/>
        <s v="Int64"/>
        <s v="String"/>
      </sharedItems>
      <extLst>
        <ext xmlns:x15="http://schemas.microsoft.com/office/spreadsheetml/2010/11/main" uri="{4F2E5C28-24EA-4eb8-9CBF-B6C8F9C3D259}">
          <x15:cachedUniqueNames>
            <x15:cachedUniqueName index="0" name="[Columns].[DataType].&amp;[Boolean]"/>
            <x15:cachedUniqueName index="1" name="[Columns].[DataType].&amp;[DateTime]"/>
            <x15:cachedUniqueName index="2" name="[Columns].[DataType].&amp;[Decimal]"/>
            <x15:cachedUniqueName index="3" name="[Columns].[DataType].&amp;[Double]"/>
            <x15:cachedUniqueName index="4" name="[Columns].[DataType].&amp;[Int64]"/>
            <x15:cachedUniqueName index="5" name="[Columns].[DataType].&amp;[String]"/>
          </x15:cachedUniqueNames>
        </ext>
      </extLst>
    </cacheField>
    <cacheField name="[Columns].[FullColumnName].[FullColumnName]" caption="FullColumnName" numFmtId="0" hierarchy="20" level="1">
      <sharedItems count="40">
        <s v="'BrandsBI'[biCode]"/>
        <s v="'Credits'[Credit]"/>
        <s v="'Credits'[ProlongedCredit]"/>
        <s v="'Debts'[Дебіторка]"/>
        <s v="'Debts'[К-ть днів (від дати оплати)]"/>
        <s v="'Debts'[К-ть днів (дебіторки)]"/>
        <s v="'DimDates'[DateNumber]"/>
        <s v="'DimDates'[DayNumberOfMonth]"/>
        <s v="'DimDates'[DayNumberOfQuarter]"/>
        <s v="'DimDates'[DayNumberOfWeek]"/>
        <s v="'DimDates'[DayNumberOfYear]"/>
        <s v="'DimDates'[WeekNumber]"/>
        <s v="'DimDates'[YearMonthNumber]"/>
        <s v="'DimDates'[YearQuarterNumber]"/>
        <s v="'History'[biCode]"/>
        <s v="'History'[№]"/>
        <s v="'PlaneOfIn'[count]"/>
        <s v="'PlaneOfIn'[sum]"/>
        <s v="'PlaneOfSales'[count]"/>
        <s v="'PlaneOfSales'[sum]"/>
        <s v="'PlanZak'[code teritories]"/>
        <s v="'PlanZak'[План закупки (без ПДВ)]"/>
        <s v="'Prices'[price]"/>
        <s v="'SalesDet'[BaseSum]"/>
        <s v="'SalesDet'[CostSum]"/>
        <s v="'SalesDet'[count]"/>
        <s v="'SalesDet'[Discount]"/>
        <s v="'SalesDet'[Margin]"/>
        <s v="'SalesDet'[nds]"/>
        <s v="'SalesDet'[price]"/>
        <s v="'SalesDet'[sum]"/>
        <s v="'Stocks'[BaseSum]"/>
        <s v="'Stocks'[Count]"/>
        <s v="'ZakupkiDet'[count]"/>
        <s v="'ZakupkiDet'[nds]"/>
        <s v="'ZakupkiDet'[price]"/>
        <s v="'ZakupkiDet'[sum]"/>
        <s v="'ZakupkiDet'[СуммаБазовая]"/>
        <s v="'Оплати'[ProlongedDebt]"/>
        <s v="'Оплати'[СумаОплати]"/>
      </sharedItems>
      <extLst>
        <ext xmlns:x15="http://schemas.microsoft.com/office/spreadsheetml/2010/11/main" uri="{4F2E5C28-24EA-4eb8-9CBF-B6C8F9C3D259}">
          <x15:cachedUniqueNames>
            <x15:cachedUniqueName index="0" name="[Columns].[FullColumnName].&amp;['BrandsBI'[biCode]]]"/>
            <x15:cachedUniqueName index="1" name="[Columns].[FullColumnName].&amp;['Credits'[Credit]]]"/>
            <x15:cachedUniqueName index="2" name="[Columns].[FullColumnName].&amp;['Credits'[ProlongedCredit]]]"/>
            <x15:cachedUniqueName index="3" name="[Columns].[FullColumnName].&amp;['Debts'[Дебіторка]]]"/>
            <x15:cachedUniqueName index="4" name="[Columns].[FullColumnName].&amp;['Debts'[К-ть днів (від дати оплати)]]]"/>
            <x15:cachedUniqueName index="5" name="[Columns].[FullColumnName].&amp;['Debts'[К-ть днів (дебіторки)]]]"/>
            <x15:cachedUniqueName index="6" name="[Columns].[FullColumnName].&amp;['DimDates'[DateNumber]]]"/>
            <x15:cachedUniqueName index="7" name="[Columns].[FullColumnName].&amp;['DimDates'[DayNumberOfMonth]]]"/>
            <x15:cachedUniqueName index="8" name="[Columns].[FullColumnName].&amp;['DimDates'[DayNumberOfQuarter]]]"/>
            <x15:cachedUniqueName index="9" name="[Columns].[FullColumnName].&amp;['DimDates'[DayNumberOfWeek]]]"/>
            <x15:cachedUniqueName index="10" name="[Columns].[FullColumnName].&amp;['DimDates'[DayNumberOfYear]]]"/>
            <x15:cachedUniqueName index="11" name="[Columns].[FullColumnName].&amp;['DimDates'[WeekNumber]]]"/>
            <x15:cachedUniqueName index="12" name="[Columns].[FullColumnName].&amp;['DimDates'[YearMonthNumber]]]"/>
            <x15:cachedUniqueName index="13" name="[Columns].[FullColumnName].&amp;['DimDates'[YearQuarterNumber]]]"/>
            <x15:cachedUniqueName index="14" name="[Columns].[FullColumnName].&amp;['History'[biCode]]]"/>
            <x15:cachedUniqueName index="15" name="[Columns].[FullColumnName].&amp;['History'[№]]]"/>
            <x15:cachedUniqueName index="16" name="[Columns].[FullColumnName].&amp;['PlaneOfIn'[count]]]"/>
            <x15:cachedUniqueName index="17" name="[Columns].[FullColumnName].&amp;['PlaneOfIn'[sum]]]"/>
            <x15:cachedUniqueName index="18" name="[Columns].[FullColumnName].&amp;['PlaneOfSales'[count]]]"/>
            <x15:cachedUniqueName index="19" name="[Columns].[FullColumnName].&amp;['PlaneOfSales'[sum]]]"/>
            <x15:cachedUniqueName index="20" name="[Columns].[FullColumnName].&amp;['PlanZak'[code teritories]]]"/>
            <x15:cachedUniqueName index="21" name="[Columns].[FullColumnName].&amp;['PlanZak'[План закупки (без ПДВ)]]]"/>
            <x15:cachedUniqueName index="22" name="[Columns].[FullColumnName].&amp;['Prices'[price]]]"/>
            <x15:cachedUniqueName index="23" name="[Columns].[FullColumnName].&amp;['SalesDet'[BaseSum]]]"/>
            <x15:cachedUniqueName index="24" name="[Columns].[FullColumnName].&amp;['SalesDet'[CostSum]]]"/>
            <x15:cachedUniqueName index="25" name="[Columns].[FullColumnName].&amp;['SalesDet'[count]]]"/>
            <x15:cachedUniqueName index="26" name="[Columns].[FullColumnName].&amp;['SalesDet'[Discount]]]"/>
            <x15:cachedUniqueName index="27" name="[Columns].[FullColumnName].&amp;['SalesDet'[Margin]]]"/>
            <x15:cachedUniqueName index="28" name="[Columns].[FullColumnName].&amp;['SalesDet'[nds]]]"/>
            <x15:cachedUniqueName index="29" name="[Columns].[FullColumnName].&amp;['SalesDet'[price]]]"/>
            <x15:cachedUniqueName index="30" name="[Columns].[FullColumnName].&amp;['SalesDet'[sum]]]"/>
            <x15:cachedUniqueName index="31" name="[Columns].[FullColumnName].&amp;['Stocks'[BaseSum]]]"/>
            <x15:cachedUniqueName index="32" name="[Columns].[FullColumnName].&amp;['Stocks'[Count]]]"/>
            <x15:cachedUniqueName index="33" name="[Columns].[FullColumnName].&amp;['ZakupkiDet'[count]]]"/>
            <x15:cachedUniqueName index="34" name="[Columns].[FullColumnName].&amp;['ZakupkiDet'[nds]]]"/>
            <x15:cachedUniqueName index="35" name="[Columns].[FullColumnName].&amp;['ZakupkiDet'[price]]]"/>
            <x15:cachedUniqueName index="36" name="[Columns].[FullColumnName].&amp;['ZakupkiDet'[sum]]]"/>
            <x15:cachedUniqueName index="37" name="[Columns].[FullColumnName].&amp;['ZakupkiDet'[СуммаБазовая]]]"/>
            <x15:cachedUniqueName index="38" name="[Columns].[FullColumnName].&amp;['Оплати'[ProlongedDebt]]]"/>
            <x15:cachedUniqueName index="39" name="[Columns].[FullColumnName].&amp;['Оплати'[СумаОплати]]]"/>
          </x15:cachedUniqueNames>
        </ext>
      </extLst>
    </cacheField>
    <cacheField name="[Measures].[Rows]" caption="Rows" numFmtId="0" hierarchy="133" level="32767"/>
    <cacheField name="[Measures].[Cardinality]" caption="Cardinality" numFmtId="0" hierarchy="135" level="32767"/>
    <cacheField name="[Measures].[Columns Total Size]" caption="Columns Total Size" numFmtId="0" hierarchy="138" level="32767"/>
    <cacheField name="[Measures].[Data Size]" caption="Data Size" numFmtId="0" hierarchy="139" level="32767"/>
    <cacheField name="[Measures].[Dictionary Size]" caption="Dictionary Size" numFmtId="0" hierarchy="140" level="32767"/>
    <cacheField name="[Measures].[Columns Hierarchies Size]" caption="Columns Hierarchies Size" numFmtId="0" hierarchy="137" level="32767"/>
    <cacheField name="[Measures].[Database Size %]" caption="Database Size %" numFmtId="0" hierarchy="148" level="32767"/>
    <cacheField name="[Measures].[Segments #]" caption="Segments #" numFmtId="0" hierarchy="134" level="32767"/>
    <cacheField name="[Measures].[Partitions #]" caption="Partitions #" numFmtId="0" hierarchy="132" level="32767"/>
    <cacheField name="[Measures].[Columns #]" caption="Columns #" numFmtId="0" hierarchy="136"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2" memberValueDatatype="130" unbalanced="0">
      <fieldsUsage count="2">
        <fieldUsage x="-1"/>
        <fieldUsage x="1"/>
      </fieldsUsage>
    </cacheHierarchy>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2"/>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11"/>
      </fieldsUsage>
    </cacheHierarchy>
    <cacheHierarchy uniqueName="[Measures].[Rows]" caption="Rows" measure="1" displayFolder="" measureGroup="Columns" count="0" oneField="1">
      <fieldsUsage count="1">
        <fieldUsage x="3"/>
      </fieldsUsage>
    </cacheHierarchy>
    <cacheHierarchy uniqueName="[Measures].[Segments #]" caption="Segments #" measure="1" displayFolder="" measureGroup="Columns" count="0" oneField="1">
      <fieldsUsage count="1">
        <fieldUsage x="10"/>
      </fieldsUsage>
    </cacheHierarchy>
    <cacheHierarchy uniqueName="[Measures].[Cardinality]" caption="Cardinality" measure="1" displayFolder="" measureGroup="Columns" count="0" oneField="1">
      <fieldsUsage count="1">
        <fieldUsage x="4"/>
      </fieldsUsage>
    </cacheHierarchy>
    <cacheHierarchy uniqueName="[Measures].[Columns #]" caption="Columns #" measure="1" displayFolder="" measureGroup="Columns" count="0" oneField="1">
      <fieldsUsage count="1">
        <fieldUsage x="12"/>
      </fieldsUsage>
    </cacheHierarchy>
    <cacheHierarchy uniqueName="[Measures].[Columns Hierarchies Size]" caption="Columns Hierarchies Size" measure="1" displayFolder="" measureGroup="Columns" count="0" oneField="1">
      <fieldsUsage count="1">
        <fieldUsage x="8"/>
      </fieldsUsage>
    </cacheHierarchy>
    <cacheHierarchy uniqueName="[Measures].[Columns Total Size]" caption="Columns Total Size" measure="1" displayFolder="" measureGroup="Columns" count="0" oneField="1">
      <fieldsUsage count="1">
        <fieldUsage x="5"/>
      </fieldsUsage>
    </cacheHierarchy>
    <cacheHierarchy uniqueName="[Measures].[Data Size]" caption="Data Size" measure="1" displayFolder="" measureGroup="Columns" count="0" oneField="1">
      <fieldsUsage count="1">
        <fieldUsage x="6"/>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9"/>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85.745739930557" createdVersion="5" refreshedVersion="7" minRefreshableVersion="3" recordCount="0" supportSubquery="1" supportAdvancedDrill="1" xr:uid="{B05279EA-6FCA-45E8-AA61-CD645ECEC55F}">
  <cacheSource type="external" connectionId="13"/>
  <cacheFields count="7">
    <cacheField name="[Columns].[IsRowNumber].[IsRowNumber]" caption="IsRowNumber" numFmtId="0" hierarchy="25" level="1">
      <sharedItems containsSemiMixedTypes="0" containsNonDate="0" containsString="0"/>
    </cacheField>
    <cacheField name="[Columns Segments].[CompressionType].[CompressionType]" caption="CompressionType" numFmtId="0" hierarchy="36" level="1">
      <sharedItems count="1">
        <s v="NOSPLIT"/>
      </sharedItems>
      <extLst>
        <ext xmlns:x15="http://schemas.microsoft.com/office/spreadsheetml/2010/11/main" uri="{4F2E5C28-24EA-4eb8-9CBF-B6C8F9C3D259}">
          <x15:cachedUniqueNames>
            <x15:cachedUniqueName index="0" name="[Columns Segments].[CompressionType].&amp;[NOSPLIT]"/>
          </x15:cachedUniqueNames>
        </ext>
      </extLst>
    </cacheField>
    <cacheField name="[Columns Segments].[BitsCount].[BitsCount]" caption="BitsCount" numFmtId="0" hierarchy="33" level="1">
      <sharedItems containsSemiMixedTypes="0" containsString="0" containsNumber="1" containsInteger="1" minValue="1" maxValue="32" count="14">
        <n v="1"/>
        <n v="2"/>
        <n v="3"/>
        <n v="4"/>
        <n v="5"/>
        <n v="6"/>
        <n v="7"/>
        <n v="8"/>
        <n v="9"/>
        <n v="10"/>
        <n v="12"/>
        <n v="16"/>
        <n v="21"/>
        <n v="32"/>
      </sharedItems>
      <extLst>
        <ext xmlns:x15="http://schemas.microsoft.com/office/spreadsheetml/2010/11/main" uri="{4F2E5C28-24EA-4eb8-9CBF-B6C8F9C3D259}">
          <x15:cachedUniqueNames>
            <x15:cachedUniqueName index="0" name="[Columns Segments].[BitsCount].&amp;[1]"/>
            <x15:cachedUniqueName index="1" name="[Columns Segments].[BitsCount].&amp;[2]"/>
            <x15:cachedUniqueName index="2" name="[Columns Segments].[BitsCount].&amp;[3]"/>
            <x15:cachedUniqueName index="3" name="[Columns Segments].[BitsCount].&amp;[4]"/>
            <x15:cachedUniqueName index="4" name="[Columns Segments].[BitsCount].&amp;[5]"/>
            <x15:cachedUniqueName index="5" name="[Columns Segments].[BitsCount].&amp;[6]"/>
            <x15:cachedUniqueName index="6" name="[Columns Segments].[BitsCount].&amp;[7]"/>
            <x15:cachedUniqueName index="7" name="[Columns Segments].[BitsCount].&amp;[8]"/>
            <x15:cachedUniqueName index="8" name="[Columns Segments].[BitsCount].&amp;[9]"/>
            <x15:cachedUniqueName index="9" name="[Columns Segments].[BitsCount].&amp;[10]"/>
            <x15:cachedUniqueName index="10" name="[Columns Segments].[BitsCount].&amp;[12]"/>
            <x15:cachedUniqueName index="11" name="[Columns Segments].[BitsCount].&amp;[16]"/>
            <x15:cachedUniqueName index="12" name="[Columns Segments].[BitsCount].&amp;[21]"/>
            <x15:cachedUniqueName index="13" name="[Columns Segments].[BitsCount].&amp;[32]"/>
          </x15:cachedUniqueNames>
        </ext>
      </extLst>
    </cacheField>
    <cacheField name="[Measures].[Data Size]" caption="Data Size" numFmtId="0" hierarchy="139" level="32767"/>
    <cacheField name="[Measures].[Database Size %]" caption="Database Size %" numFmtId="0" hierarchy="148" level="32767"/>
    <cacheField name="[Measures].[Segments #]" caption="Segments #" numFmtId="0" hierarchy="134" level="32767"/>
    <cacheField name="[Measures].[Partitions #]" caption="Partitions #" numFmtId="0" hierarchy="132"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2" memberValueDatatype="20" unbalanced="0">
      <fieldsUsage count="2">
        <fieldUsage x="-1"/>
        <fieldUsage x="2"/>
      </fieldsUsage>
    </cacheHierarchy>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2" memberValueDatatype="130" unbalanced="0">
      <fieldsUsage count="2">
        <fieldUsage x="-1"/>
        <fieldUsage x="1"/>
      </fieldsUsage>
    </cacheHierarchy>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6"/>
      </fieldsUsage>
    </cacheHierarchy>
    <cacheHierarchy uniqueName="[Measures].[Rows]" caption="Rows" measure="1" displayFolder="" measureGroup="Columns" count="0"/>
    <cacheHierarchy uniqueName="[Measures].[Segments #]" caption="Segments #" measure="1" displayFolder="" measureGroup="Columns" count="0" oneField="1">
      <fieldsUsage count="1">
        <fieldUsage x="5"/>
      </fieldsUsage>
    </cacheHierarchy>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oneField="1">
      <fieldsUsage count="1">
        <fieldUsage x="3"/>
      </fieldsUsage>
    </cacheHierarchy>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4"/>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85.745744675929" createdVersion="5" refreshedVersion="7" minRefreshableVersion="3" recordCount="0" supportSubquery="1" supportAdvancedDrill="1" xr:uid="{68A354A3-D07C-4E8B-8904-AF66491F4889}">
  <cacheSource type="external" connectionId="13"/>
  <cacheFields count="14">
    <cacheField name="[Columns].[Tables-Columns].[Table]" caption="Table" numFmtId="0" hierarchy="30" level="1">
      <sharedItems count="19">
        <s v="Agents"/>
        <s v="BrandsBI"/>
        <s v="Credits"/>
        <s v="Debts"/>
        <s v="DeliveryAddresses"/>
        <s v="History"/>
        <s v="PlaneOfIn"/>
        <s v="PlaneOfSales"/>
        <s v="PlanZak"/>
        <s v="Prices"/>
        <s v="ProductGroup"/>
        <s v="Products"/>
        <s v="Projects"/>
        <s v="Sales"/>
        <s v="SalesDet"/>
        <s v="Stocks"/>
        <s v="Zakupki"/>
        <s v="ZakupkiDet"/>
        <s v="Оплати"/>
      </sharedItems>
      <extLst>
        <ext xmlns:x15="http://schemas.microsoft.com/office/spreadsheetml/2010/11/main" uri="{4F2E5C28-24EA-4eb8-9CBF-B6C8F9C3D259}">
          <x15:cachedUniqueNames>
            <x15:cachedUniqueName index="0" name="[Columns].[Tables-Columns].[Table].&amp;[Agents]"/>
            <x15:cachedUniqueName index="1" name="[Columns].[Tables-Columns].[Table].&amp;[BrandsBI]"/>
            <x15:cachedUniqueName index="2" name="[Columns].[Tables-Columns].[Table].&amp;[Credits]"/>
            <x15:cachedUniqueName index="3" name="[Columns].[Tables-Columns].[Table].&amp;[Debts]"/>
            <x15:cachedUniqueName index="4" name="[Columns].[Tables-Columns].[Table].&amp;[DeliveryAddresses]"/>
            <x15:cachedUniqueName index="5" name="[Columns].[Tables-Columns].[Table].&amp;[History]"/>
            <x15:cachedUniqueName index="6" name="[Columns].[Tables-Columns].[Table].&amp;[PlaneOfIn]"/>
            <x15:cachedUniqueName index="7" name="[Columns].[Tables-Columns].[Table].&amp;[PlaneOfSales]"/>
            <x15:cachedUniqueName index="8" name="[Columns].[Tables-Columns].[Table].&amp;[PlanZak]"/>
            <x15:cachedUniqueName index="9" name="[Columns].[Tables-Columns].[Table].&amp;[Prices]"/>
            <x15:cachedUniqueName index="10" name="[Columns].[Tables-Columns].[Table].&amp;[ProductGroup]"/>
            <x15:cachedUniqueName index="11" name="[Columns].[Tables-Columns].[Table].&amp;[Products]"/>
            <x15:cachedUniqueName index="12" name="[Columns].[Tables-Columns].[Table].&amp;[Projects]"/>
            <x15:cachedUniqueName index="13" name="[Columns].[Tables-Columns].[Table].&amp;[Sales]"/>
            <x15:cachedUniqueName index="14" name="[Columns].[Tables-Columns].[Table].&amp;[SalesDet]"/>
            <x15:cachedUniqueName index="15" name="[Columns].[Tables-Columns].[Table].&amp;[Stocks]"/>
            <x15:cachedUniqueName index="16" name="[Columns].[Tables-Columns].[Table].&amp;[Zakupki]"/>
            <x15:cachedUniqueName index="17" name="[Columns].[Tables-Columns].[Table].&amp;[ZakupkiDet]"/>
            <x15:cachedUniqueName index="18" name="[Columns].[Tables-Columns].[Table].&amp;[Оплати]"/>
          </x15:cachedUniqueNames>
        </ext>
      </extLst>
    </cacheField>
    <cacheField name="[Columns].[Tables-Columns].[Column]" caption="Column" numFmtId="0" hierarchy="30" level="2">
      <sharedItems containsSemiMixedTypes="0" containsNonDate="0" containsString="0"/>
    </cacheField>
    <cacheField name="[Columns].[IsRowNumber].[IsRowNumber]" caption="IsRowNumber" numFmtId="0" hierarchy="25" level="1">
      <sharedItems containsSemiMixedTypes="0" containsNonDate="0" containsString="0"/>
    </cacheField>
    <cacheField name="[Relationships].[Relationship].[Relationship]" caption="Relationship" numFmtId="0" hierarchy="75" level="1">
      <sharedItems count="75">
        <s v="'Agents'[cmdcode] ∞←1 'Comands'[code]"/>
        <s v="'Agents'[TeritoriCode] ∞←1 'Teritories'[codeTeritory]"/>
        <s v="'BrandsBI'[ProductGroupCode] ∞←1 'ProductGroup'[Code]"/>
        <s v="'Credits'[ClientCode] ∞←1 'Clients'[code]"/>
        <s v="'Credits'[DateNormal] ∞←1 'DimDates'[DateNormal]"/>
        <s v="'Credits'[OrgCode] ∞←1 'Organizations'[code]"/>
        <s v="'Credits'[ProjectCode] ∞←1 'Projects'[code]"/>
        <s v="'Credits'[TeritoriCode] ∞←1 'Teritories'[codeTeritory]"/>
        <s v="'Credits'[WarehouseCode] ∞←1 'Warehouses'[code]"/>
        <s v="'Debts'[AgentCode] ∞←1 'Agents'[code]"/>
        <s v="'Debts'[ClientCode] ∞←1 'Clients'[code]"/>
        <s v="'Debts'[DateNormal] ∞←1 'DimDates'[DateNormal]"/>
        <s v="'Debts'[DeliveryCode] ∞←1 'DeliveryAddresses'[code]"/>
        <s v="'Debts'[OrgCode] ∞←1 'Organizations'[code]"/>
        <s v="'Debts'[ProjectCode] ∞←1 'Projects'[code]"/>
        <s v="'Debts'[TeritoriCode] ∞←1 'Teritories'[codeTeritory]"/>
        <s v="'Debts'[WarehouseCode] ∞←1 'Warehouses'[code]"/>
        <s v="'Debts'[WeekDayDateOfPayment] ∞←1 'WeekDayDateOfPayment'[WeekdayNumber]"/>
        <s v="'Debts'[Фінансова накладна] ∞←1 'ДовідникТипівОплат'[Code]"/>
        <s v="'DeliveryAddresses'[Вид ТТ] ∞←1 'TypeOfDeliveryAddresses'[code]"/>
        <s v="'DeliveryAddresses'[Канал збуту] ∞←1 'Kanals'[code]"/>
        <s v="'DeliveryAddresses'[Населений пункт] ∞←1 'Locality'[code]"/>
        <s v="'History'[projectcode] ∞←1 'Projects'[code]"/>
        <s v="'PlaneOfIn'[agentcode] ∞←1 'Agents'[code]"/>
        <s v="'PlaneOfIn'[DataNormal] ∞←1 'DimDates'[DateNormal]"/>
        <s v="'PlaneOfIn'[projectcode] ∞←1 'Projects'[code]"/>
        <s v="'PlaneOfIn'[teritoricode] ∞←1 'Teritories'[codeTeritory]"/>
        <s v="'PlaneOfSales'[agentcode] ∞←1 'Agents'[code]"/>
        <s v="'PlaneOfSales'[DateNormal] ∞←1 'DimDates'[DateNormal]"/>
        <s v="'PlaneOfSales'[orgcode] ∞←1 'Organizations'[code]"/>
        <s v="'PlaneOfSales'[projectcode] ∞←1 'Projects'[code]"/>
        <s v="'PlaneOfSales'[teritoricode] ∞←1 'Teritories'[codeTeritory]"/>
        <s v="'PlanZak'[code projects] ∞←1 'Projects'[code]"/>
        <s v="'PlanZak'[code teritories] ∞←1 'Teritories'[codeTeritory]"/>
        <s v="'PlanZak'[DateNormal] ∞←1 'DimDates'[DateNormal]"/>
        <s v="'Prices'[projcode] ∞←1 'Projects'[code]"/>
        <s v="'Prices'[typecode] ∞←1 'TypeOfPrices'[code]"/>
        <s v="'ProductGroup'[projectcod] ∞←1 'Projects'[code]"/>
        <s v="'Products'[ProductGroupCode] ∞←1 'ProductGroup'[Code]"/>
        <s v="'Products'[projectcod] ∞←1 'Projects'[code]"/>
        <s v="'Projects'[Контракт] ∞←1 'ProjectsStatus'[Бренд]"/>
        <s v="'Sales'[AgentCode] ∞←1 'Agents'[code]"/>
        <s v="'Sales'[ClientCode] ∞←1 'Clients'[code]"/>
        <s v="'Sales'[DateNormal] ∞←1 'DimDates'[DateNormal]"/>
        <s v="'Sales'[DeliveryCode] ∞←1 'DeliveryAddresses'[code]"/>
        <s v="'Sales'[IsFin] ∞←1 'ДовідникТипівОплат'[Code]"/>
        <s v="'Sales'[OrgCode] ∞←1 'Organizations'[code]"/>
        <s v="'Sales'[PriceCode] ∞←1 'TypeOfPrices'[code]"/>
        <s v="'Sales'[TeritoriCode] ∞←1 'Teritories'[codeTeritory]"/>
        <s v="'Sales'[WarehouseCode] ∞←1 'Warehouses'[code]"/>
        <s v="'SalesDet'[Id] ∞←1 'Sales'[Id]"/>
        <s v="'SalesDet'[ProductCode] ∞←1 'Products'[code]"/>
        <s v="'SalesDet'[ProductGroupCode] ∞←1 'ProductGroup'[Code]"/>
        <s v="'Stocks'[DateNormal] ∞←1 'DimDates'[DateNormal]"/>
        <s v="'Stocks'[OrgCode] ∞←1 'Organizations'[code]"/>
        <s v="'Stocks'[ProductCode] ∞←1 'Products'[code]"/>
        <s v="'Stocks'[TeritoriCode] ∞←1 'Teritories'[codeTeritory]"/>
        <s v="'Stocks'[WarehouseCode] ∞←1 'Warehouses'[code]"/>
        <s v="'Zakupki'[AgentCode] ∞←1 'Agents'[code]"/>
        <s v="'Zakupki'[ClientCode] ∞←1 'Clients'[code]"/>
        <s v="'Zakupki'[DateNormal] ∞←1 'DimDates'[DateNormal]"/>
        <s v="'Zakupki'[DeliveryCode] ∞←1 'DeliveryAddresses'[code]"/>
        <s v="'Zakupki'[OrgCode] ∞←1 'Organizations'[code]"/>
        <s v="'Zakupki'[TeritoriCode] ∞←1 'Teritories'[codeTeritory]"/>
        <s v="'Zakupki'[WarehouseCode] ∞←1 'Warehouses'[code]"/>
        <s v="'ZakupkiDet'[Id] ∞←1 'Zakupki'[Id]"/>
        <s v="'ZakupkiDet'[ProductCode] ∞←1 'Products'[code]"/>
        <s v="'Оплати'[AgentCode] ∞←1 'Agents'[code]"/>
        <s v="'Оплати'[AgreementCode] ∞←1 'Agreements'[Code]"/>
        <s v="'Оплати'[ClientCode] ∞←1 'Clients'[code]"/>
        <s v="'Оплати'[DateNormal] ∞←1 'DimDates'[DateNormal]"/>
        <s v="'Оплати'[DeliveryCode] ∞←1 'DeliveryAddresses'[code]"/>
        <s v="'Оплати'[OrgCode] ∞←1 'Organizations'[code]"/>
        <s v="'Оплати'[ProjectCode] ∞←1 'Projects'[code]"/>
        <s v="'Оплати'[TeritoriCode] ∞←1 'Teritories'[codeTeritory]"/>
      </sharedItems>
      <extLst>
        <ext xmlns:x15="http://schemas.microsoft.com/office/spreadsheetml/2010/11/main" uri="{4F2E5C28-24EA-4eb8-9CBF-B6C8F9C3D259}">
          <x15:cachedUniqueNames>
            <x15:cachedUniqueName index="0" name="[Relationships].[Relationship].&amp;['Agents'[cmdcode]] ∞←1 'Comands'[code]]]"/>
            <x15:cachedUniqueName index="1" name="[Relationships].[Relationship].&amp;['Agents'[TeritoriCode]] ∞←1 'Teritories'[codeTeritory]]]"/>
            <x15:cachedUniqueName index="2" name="[Relationships].[Relationship].&amp;['BrandsBI'[ProductGroupCode]] ∞←1 'ProductGroup'[Code]]]"/>
            <x15:cachedUniqueName index="3" name="[Relationships].[Relationship].&amp;['Credits'[ClientCode]] ∞←1 'Clients'[code]]]"/>
            <x15:cachedUniqueName index="4" name="[Relationships].[Relationship].&amp;['Credits'[DateNormal]] ∞←1 'DimDates'[DateNormal]]]"/>
            <x15:cachedUniqueName index="5" name="[Relationships].[Relationship].&amp;['Credits'[OrgCode]] ∞←1 'Organizations'[code]]]"/>
            <x15:cachedUniqueName index="6" name="[Relationships].[Relationship].&amp;['Credits'[ProjectCode]] ∞←1 'Projects'[code]]]"/>
            <x15:cachedUniqueName index="7" name="[Relationships].[Relationship].&amp;['Credits'[TeritoriCode]] ∞←1 'Teritories'[codeTeritory]]]"/>
            <x15:cachedUniqueName index="8" name="[Relationships].[Relationship].&amp;['Credits'[WarehouseCode]] ∞←1 'Warehouses'[code]]]"/>
            <x15:cachedUniqueName index="9" name="[Relationships].[Relationship].&amp;['Debts'[AgentCode]] ∞←1 'Agents'[code]]]"/>
            <x15:cachedUniqueName index="10" name="[Relationships].[Relationship].&amp;['Debts'[ClientCode]] ∞←1 'Clients'[code]]]"/>
            <x15:cachedUniqueName index="11" name="[Relationships].[Relationship].&amp;['Debts'[DateNormal]] ∞←1 'DimDates'[DateNormal]]]"/>
            <x15:cachedUniqueName index="12" name="[Relationships].[Relationship].&amp;['Debts'[DeliveryCode]] ∞←1 'DeliveryAddresses'[code]]]"/>
            <x15:cachedUniqueName index="13" name="[Relationships].[Relationship].&amp;['Debts'[OrgCode]] ∞←1 'Organizations'[code]]]"/>
            <x15:cachedUniqueName index="14" name="[Relationships].[Relationship].&amp;['Debts'[ProjectCode]] ∞←1 'Projects'[code]]]"/>
            <x15:cachedUniqueName index="15" name="[Relationships].[Relationship].&amp;['Debts'[TeritoriCode]] ∞←1 'Teritories'[codeTeritory]]]"/>
            <x15:cachedUniqueName index="16" name="[Relationships].[Relationship].&amp;['Debts'[WarehouseCode]] ∞←1 'Warehouses'[code]]]"/>
            <x15:cachedUniqueName index="17" name="[Relationships].[Relationship].&amp;['Debts'[WeekDayDateOfPayment]] ∞←1 'WeekDayDateOfPayment'[WeekdayNumber]]]"/>
            <x15:cachedUniqueName index="18" name="[Relationships].[Relationship].&amp;['Debts'[Фінансова накладна]] ∞←1 'ДовідникТипівОплат'[Code]]]"/>
            <x15:cachedUniqueName index="19" name="[Relationships].[Relationship].&amp;['DeliveryAddresses'[Вид ТТ]] ∞←1 'TypeOfDeliveryAddresses'[code]]]"/>
            <x15:cachedUniqueName index="20" name="[Relationships].[Relationship].&amp;['DeliveryAddresses'[Канал збуту]] ∞←1 'Kanals'[code]]]"/>
            <x15:cachedUniqueName index="21" name="[Relationships].[Relationship].&amp;['DeliveryAddresses'[Населений пункт]] ∞←1 'Locality'[code]]]"/>
            <x15:cachedUniqueName index="22" name="[Relationships].[Relationship].&amp;['History'[projectcode]] ∞←1 'Projects'[code]]]"/>
            <x15:cachedUniqueName index="23" name="[Relationships].[Relationship].&amp;['PlaneOfIn'[agentcode]] ∞←1 'Agents'[code]]]"/>
            <x15:cachedUniqueName index="24" name="[Relationships].[Relationship].&amp;['PlaneOfIn'[DataNormal]] ∞←1 'DimDates'[DateNormal]]]"/>
            <x15:cachedUniqueName index="25" name="[Relationships].[Relationship].&amp;['PlaneOfIn'[projectcode]] ∞←1 'Projects'[code]]]"/>
            <x15:cachedUniqueName index="26" name="[Relationships].[Relationship].&amp;['PlaneOfIn'[teritoricode]] ∞←1 'Teritories'[codeTeritory]]]"/>
            <x15:cachedUniqueName index="27" name="[Relationships].[Relationship].&amp;['PlaneOfSales'[agentcode]] ∞←1 'Agents'[code]]]"/>
            <x15:cachedUniqueName index="28" name="[Relationships].[Relationship].&amp;['PlaneOfSales'[DateNormal]] ∞←1 'DimDates'[DateNormal]]]"/>
            <x15:cachedUniqueName index="29" name="[Relationships].[Relationship].&amp;['PlaneOfSales'[orgcode]] ∞←1 'Organizations'[code]]]"/>
            <x15:cachedUniqueName index="30" name="[Relationships].[Relationship].&amp;['PlaneOfSales'[projectcode]] ∞←1 'Projects'[code]]]"/>
            <x15:cachedUniqueName index="31" name="[Relationships].[Relationship].&amp;['PlaneOfSales'[teritoricode]] ∞←1 'Teritories'[codeTeritory]]]"/>
            <x15:cachedUniqueName index="32" name="[Relationships].[Relationship].&amp;['PlanZak'[code projects]] ∞←1 'Projects'[code]]]"/>
            <x15:cachedUniqueName index="33" name="[Relationships].[Relationship].&amp;['PlanZak'[code teritories]] ∞←1 'Teritories'[codeTeritory]]]"/>
            <x15:cachedUniqueName index="34" name="[Relationships].[Relationship].&amp;['PlanZak'[DateNormal]] ∞←1 'DimDates'[DateNormal]]]"/>
            <x15:cachedUniqueName index="35" name="[Relationships].[Relationship].&amp;['Prices'[projcode]] ∞←1 'Projects'[code]]]"/>
            <x15:cachedUniqueName index="36" name="[Relationships].[Relationship].&amp;['Prices'[typecode]] ∞←1 'TypeOfPrices'[code]]]"/>
            <x15:cachedUniqueName index="37" name="[Relationships].[Relationship].&amp;['ProductGroup'[projectcod]] ∞←1 'Projects'[code]]]"/>
            <x15:cachedUniqueName index="38" name="[Relationships].[Relationship].&amp;['Products'[ProductGroupCode]] ∞←1 'ProductGroup'[Code]]]"/>
            <x15:cachedUniqueName index="39" name="[Relationships].[Relationship].&amp;['Products'[projectcod]] ∞←1 'Projects'[code]]]"/>
            <x15:cachedUniqueName index="40" name="[Relationships].[Relationship].&amp;['Projects'[Контракт]] ∞←1 'ProjectsStatus'[Бренд]]]"/>
            <x15:cachedUniqueName index="41" name="[Relationships].[Relationship].&amp;['Sales'[AgentCode]] ∞←1 'Agents'[code]]]"/>
            <x15:cachedUniqueName index="42" name="[Relationships].[Relationship].&amp;['Sales'[ClientCode]] ∞←1 'Clients'[code]]]"/>
            <x15:cachedUniqueName index="43" name="[Relationships].[Relationship].&amp;['Sales'[DateNormal]] ∞←1 'DimDates'[DateNormal]]]"/>
            <x15:cachedUniqueName index="44" name="[Relationships].[Relationship].&amp;['Sales'[DeliveryCode]] ∞←1 'DeliveryAddresses'[code]]]"/>
            <x15:cachedUniqueName index="45" name="[Relationships].[Relationship].&amp;['Sales'[IsFin]] ∞←1 'ДовідникТипівОплат'[Code]]]"/>
            <x15:cachedUniqueName index="46" name="[Relationships].[Relationship].&amp;['Sales'[OrgCode]] ∞←1 'Organizations'[code]]]"/>
            <x15:cachedUniqueName index="47" name="[Relationships].[Relationship].&amp;['Sales'[PriceCode]] ∞←1 'TypeOfPrices'[code]]]"/>
            <x15:cachedUniqueName index="48" name="[Relationships].[Relationship].&amp;['Sales'[TeritoriCode]] ∞←1 'Teritories'[codeTeritory]]]"/>
            <x15:cachedUniqueName index="49" name="[Relationships].[Relationship].&amp;['Sales'[WarehouseCode]] ∞←1 'Warehouses'[code]]]"/>
            <x15:cachedUniqueName index="50" name="[Relationships].[Relationship].&amp;['SalesDet'[Id]] ∞←1 'Sales'[Id]]]"/>
            <x15:cachedUniqueName index="51" name="[Relationships].[Relationship].&amp;['SalesDet'[ProductCode]] ∞←1 'Products'[code]]]"/>
            <x15:cachedUniqueName index="52" name="[Relationships].[Relationship].&amp;['SalesDet'[ProductGroupCode]] ∞←1 'ProductGroup'[Code]]]"/>
            <x15:cachedUniqueName index="53" name="[Relationships].[Relationship].&amp;['Stocks'[DateNormal]] ∞←1 'DimDates'[DateNormal]]]"/>
            <x15:cachedUniqueName index="54" name="[Relationships].[Relationship].&amp;['Stocks'[OrgCode]] ∞←1 'Organizations'[code]]]"/>
            <x15:cachedUniqueName index="55" name="[Relationships].[Relationship].&amp;['Stocks'[ProductCode]] ∞←1 'Products'[code]]]"/>
            <x15:cachedUniqueName index="56" name="[Relationships].[Relationship].&amp;['Stocks'[TeritoriCode]] ∞←1 'Teritories'[codeTeritory]]]"/>
            <x15:cachedUniqueName index="57" name="[Relationships].[Relationship].&amp;['Stocks'[WarehouseCode]] ∞←1 'Warehouses'[code]]]"/>
            <x15:cachedUniqueName index="58" name="[Relationships].[Relationship].&amp;['Zakupki'[AgentCode]] ∞←1 'Agents'[code]]]"/>
            <x15:cachedUniqueName index="59" name="[Relationships].[Relationship].&amp;['Zakupki'[ClientCode]] ∞←1 'Clients'[code]]]"/>
            <x15:cachedUniqueName index="60" name="[Relationships].[Relationship].&amp;['Zakupki'[DateNormal]] ∞←1 'DimDates'[DateNormal]]]"/>
            <x15:cachedUniqueName index="61" name="[Relationships].[Relationship].&amp;['Zakupki'[DeliveryCode]] ∞←1 'DeliveryAddresses'[code]]]"/>
            <x15:cachedUniqueName index="62" name="[Relationships].[Relationship].&amp;['Zakupki'[OrgCode]] ∞←1 'Organizations'[code]]]"/>
            <x15:cachedUniqueName index="63" name="[Relationships].[Relationship].&amp;['Zakupki'[TeritoriCode]] ∞←1 'Teritories'[codeTeritory]]]"/>
            <x15:cachedUniqueName index="64" name="[Relationships].[Relationship].&amp;['Zakupki'[WarehouseCode]] ∞←1 'Warehouses'[code]]]"/>
            <x15:cachedUniqueName index="65" name="[Relationships].[Relationship].&amp;['ZakupkiDet'[Id]] ∞←1 'Zakupki'[Id]]]"/>
            <x15:cachedUniqueName index="66" name="[Relationships].[Relationship].&amp;['ZakupkiDet'[ProductCode]] ∞←1 'Products'[code]]]"/>
            <x15:cachedUniqueName index="67" name="[Relationships].[Relationship].&amp;['Оплати'[AgentCode]] ∞←1 'Agents'[code]]]"/>
            <x15:cachedUniqueName index="68" name="[Relationships].[Relationship].&amp;['Оплати'[AgreementCode]] ∞←1 'Agreements'[Code]]]"/>
            <x15:cachedUniqueName index="69" name="[Relationships].[Relationship].&amp;['Оплати'[ClientCode]] ∞←1 'Clients'[code]]]"/>
            <x15:cachedUniqueName index="70" name="[Relationships].[Relationship].&amp;['Оплати'[DateNormal]] ∞←1 'DimDates'[DateNormal]]]"/>
            <x15:cachedUniqueName index="71" name="[Relationships].[Relationship].&amp;['Оплати'[DeliveryCode]] ∞←1 'DeliveryAddresses'[code]]]"/>
            <x15:cachedUniqueName index="72" name="[Relationships].[Relationship].&amp;['Оплати'[OrgCode]] ∞←1 'Organizations'[code]]]"/>
            <x15:cachedUniqueName index="73" name="[Relationships].[Relationship].&amp;['Оплати'[ProjectCode]] ∞←1 'Projects'[code]]]"/>
            <x15:cachedUniqueName index="74" name="[Relationships].[Relationship].&amp;['Оплати'[TeritoriCode]] ∞←1 'Teritories'[codeTeritory]]]"/>
          </x15:cachedUniqueNames>
        </ext>
      </extLst>
    </cacheField>
    <cacheField name="[Relationships].[Cardinality (Filter)].[Cardinality (Filter)]" caption="Cardinality (Filter)" numFmtId="0" hierarchy="68" level="1">
      <sharedItems containsSemiMixedTypes="0" containsNonDate="0" containsString="0"/>
    </cacheField>
    <cacheField name="[Measures].[Relationship Type]" caption="Relationship Type" numFmtId="0" hierarchy="154" level="32767"/>
    <cacheField name="[Measures].[Max From Cardinality]" caption="Max From Cardinality" numFmtId="0" hierarchy="141" level="32767"/>
    <cacheField name="[Measures].[Max To Cardinality]" caption="Max To Cardinality" numFmtId="0" hierarchy="142" level="32767"/>
    <cacheField name="[Measures].[Missing Keys]" caption="Missing Keys" numFmtId="0" hierarchy="150" level="32767"/>
    <cacheField name="[Measures].[Invalid Rows]" caption="Invalid Rows" numFmtId="0" hierarchy="151" level="32767"/>
    <cacheField name="[Measures].[Relationships Size]" caption="Relationships Size" numFmtId="0" hierarchy="143" level="32767"/>
    <cacheField name="[Measures].[Bid. Filters]" caption="Bid. Filters" numFmtId="0" hierarchy="152" level="32767"/>
    <cacheField name="[Measures].[MMR]" caption="MMR" numFmtId="0" hierarchy="153" level="32767"/>
    <cacheField name="[Measures].[One to Many Ratio %]" caption="One to Many Ratio %" numFmtId="0" hierarchy="155"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2" memberValueDatatype="130" unbalanced="0">
      <fieldsUsage count="2">
        <fieldUsage x="-1"/>
        <fieldUsage x="4"/>
      </fieldsUsage>
    </cacheHierarchy>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2" memberValueDatatype="130" unbalanced="0">
      <fieldsUsage count="2">
        <fieldUsage x="-1"/>
        <fieldUsage x="3"/>
      </fieldsUsage>
    </cacheHierarchy>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oneField="1">
      <fieldsUsage count="1">
        <fieldUsage x="6"/>
      </fieldsUsage>
    </cacheHierarchy>
    <cacheHierarchy uniqueName="[Measures].[Max To Cardinality]" caption="Max To Cardinality" measure="1" displayFolder="" measureGroup="Columns" count="0" oneField="1">
      <fieldsUsage count="1">
        <fieldUsage x="7"/>
      </fieldsUsage>
    </cacheHierarchy>
    <cacheHierarchy uniqueName="[Measures].[Relationships Size]" caption="Relationships Size" measure="1" displayFolder="" measureGroup="Columns" count="0" oneField="1">
      <fieldsUsage count="1">
        <fieldUsage x="10"/>
      </fieldsUsage>
    </cacheHierarchy>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oneField="1">
      <fieldsUsage count="1">
        <fieldUsage x="8"/>
      </fieldsUsage>
    </cacheHierarchy>
    <cacheHierarchy uniqueName="[Measures].[Invalid Rows]" caption="Invalid Rows" measure="1" displayFolder="" measureGroup="Columns" count="0" oneField="1">
      <fieldsUsage count="1">
        <fieldUsage x="9"/>
      </fieldsUsage>
    </cacheHierarchy>
    <cacheHierarchy uniqueName="[Measures].[Bid. Filters]" caption="Bid. Filters" measure="1" displayFolder="" measureGroup="Columns" count="0" oneField="1">
      <fieldsUsage count="1">
        <fieldUsage x="11"/>
      </fieldsUsage>
    </cacheHierarchy>
    <cacheHierarchy uniqueName="[Measures].[MMR]" caption="MMR" measure="1" displayFolder="" measureGroup="Columns" count="0" oneField="1">
      <fieldsUsage count="1">
        <fieldUsage x="12"/>
      </fieldsUsage>
    </cacheHierarchy>
    <cacheHierarchy uniqueName="[Measures].[Relationship Type]" caption="Relationship Type" measure="1" displayFolder="" measureGroup="Columns" count="0" oneField="1">
      <fieldsUsage count="1">
        <fieldUsage x="5"/>
      </fieldsUsage>
    </cacheHierarchy>
    <cacheHierarchy uniqueName="[Measures].[One to Many Ratio %]" caption="One to Many Ratio %" measure="1" displayFolder="" measureGroup="Columns" count="0" oneField="1">
      <fieldsUsage count="1">
        <fieldUsage x="13"/>
      </fieldsUsage>
    </cacheHierarchy>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85.745746064815" createdVersion="5" refreshedVersion="7" minRefreshableVersion="3" recordCount="0" supportSubquery="1" supportAdvancedDrill="1" xr:uid="{D2E9800E-06BE-42DE-A36F-FAC6E0864F40}">
  <cacheSource type="external" connectionId="13"/>
  <cacheFields count="5">
    <cacheField name="[Columns].[Tables-Columns].[Table]" caption="Table" numFmtId="0" hierarchy="30" level="1">
      <sharedItems count="10">
        <s v="Clients"/>
        <s v="Credits"/>
        <s v="Debts"/>
        <s v="DimDates"/>
        <s v="PlaneOfIn"/>
        <s v="PlaneOfSales"/>
        <s v="Products"/>
        <s v="Sales"/>
        <s v="Stocks"/>
        <s v="Zakupki"/>
      </sharedItems>
      <extLst>
        <ext xmlns:x15="http://schemas.microsoft.com/office/spreadsheetml/2010/11/main" uri="{4F2E5C28-24EA-4eb8-9CBF-B6C8F9C3D259}">
          <x15:cachedUniqueNames>
            <x15:cachedUniqueName index="0" name="[Columns].[Tables-Columns].[Table].&amp;[Clients]"/>
            <x15:cachedUniqueName index="1" name="[Columns].[Tables-Columns].[Table].&amp;[Credits]"/>
            <x15:cachedUniqueName index="2" name="[Columns].[Tables-Columns].[Table].&amp;[Debts]"/>
            <x15:cachedUniqueName index="3" name="[Columns].[Tables-Columns].[Table].&amp;[DimDates]"/>
            <x15:cachedUniqueName index="4" name="[Columns].[Tables-Columns].[Table].&amp;[PlaneOfIn]"/>
            <x15:cachedUniqueName index="5" name="[Columns].[Tables-Columns].[Table].&amp;[PlaneOfSales]"/>
            <x15:cachedUniqueName index="6" name="[Columns].[Tables-Columns].[Table].&amp;[Products]"/>
            <x15:cachedUniqueName index="7" name="[Columns].[Tables-Columns].[Table].&amp;[Sales]"/>
            <x15:cachedUniqueName index="8" name="[Columns].[Tables-Columns].[Table].&amp;[Stocks]"/>
            <x15:cachedUniqueName index="9" name="[Columns].[Tables-Columns].[Table].&amp;[Zakupki]"/>
          </x15:cachedUniqueNames>
        </ext>
      </extLst>
    </cacheField>
    <cacheField name="[Columns].[Tables-Columns].[Column]" caption="Column" numFmtId="0" hierarchy="30" level="2">
      <sharedItems containsSemiMixedTypes="0" containsNonDate="0" containsString="0"/>
    </cacheField>
    <cacheField name="[Columns].[IsRowNumber].[IsRowNumber]" caption="IsRowNumber" numFmtId="0" hierarchy="25" level="1">
      <sharedItems containsSemiMixedTypes="0" containsNonDate="0" containsString="0"/>
    </cacheField>
    <cacheField name="[Measures].[User Hierarchies Size]" caption="User Hierarchies Size" numFmtId="0" hierarchy="145" level="32767"/>
    <cacheField name="[User Hierarchies].[UserHierarchyName].[UserHierarchyName]" caption="UserHierarchyName" numFmtId="0" hierarchy="86" level="1">
      <sharedItems count="4">
        <s v="ClientHierarchy"/>
        <s v="DateHiararchy"/>
        <s v="DateHierarchy"/>
        <s v="Hierarchy_Products"/>
      </sharedItems>
      <extLst>
        <ext xmlns:x15="http://schemas.microsoft.com/office/spreadsheetml/2010/11/main" uri="{4F2E5C28-24EA-4eb8-9CBF-B6C8F9C3D259}">
          <x15:cachedUniqueNames>
            <x15:cachedUniqueName index="0" name="[User Hierarchies].[UserHierarchyName].&amp;[ClientHierarchy]"/>
            <x15:cachedUniqueName index="1" name="[User Hierarchies].[UserHierarchyName].&amp;[DateHiararchy]"/>
            <x15:cachedUniqueName index="2" name="[User Hierarchies].[UserHierarchyName].&amp;[DateHierarchy]"/>
            <x15:cachedUniqueName index="3" name="[User Hierarchies].[UserHierarchyName].&amp;[Hierarchy_Products]"/>
          </x15:cachedUniqueNames>
        </ext>
      </extLst>
    </cacheField>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2" memberValueDatatype="130" unbalanced="0">
      <fieldsUsage count="2">
        <fieldUsage x="-1"/>
        <fieldUsage x="4"/>
      </fieldsUsage>
    </cacheHierarchy>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oneField="1">
      <fieldsUsage count="1">
        <fieldUsage x="3"/>
      </fieldsUsage>
    </cacheHierarchy>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First" refreshedDate="45085.745756828706" createdVersion="3" refreshedVersion="7" minRefreshableVersion="3" recordCount="0" tupleCache="1" supportSubquery="1" supportAdvancedDrill="1" xr:uid="{47F05C36-59CF-4777-BFA7-D5E20530EC4D}">
  <cacheSource type="external" connectionId="13"/>
  <cacheFields count="1">
    <cacheField name="[Measures].[MeasuresLevel]" caption="MeasuresLevel" numFmtId="0" hierarchy="55">
      <sharedItems count="11">
        <s v="[Measures].[Last Refresh]" c="Last Refresh"/>
        <s v="[Measures].[Tables #]" c="Tables #"/>
        <s v="[Measures].[Measures #]" c="Measures #"/>
        <s v="[Measures].[Calculated tables #]" c="Calculated tables #"/>
        <s v="[Measures].[Partitions #]" c="Partitions #"/>
        <s v="[Measures].[Calculation items #]" c="Calculation items #"/>
        <s v="[Measures].[Calculated columns #]" c="Calculated columns #"/>
        <s v="[Measures].[Columns #]" c="Columns #"/>
        <s v="[Measures].[Roles #]" c="Roles #"/>
        <s v="[Measures].[Segments #]" c="Segments #"/>
        <s v="[Measures].[Table Size]" c="Table Size"/>
      </sharedItems>
    </cacheField>
  </cacheFields>
  <cacheHierarchies count="193">
    <cacheHierarchy uniqueName="[Calculation Items].[Attribute]" caption="Attribute" attribute="1" defaultMemberUniqueName="[Calculation Items].[Attribute].[All]" allUniqueName="[Calculation Items].[Attribute].[All]" dimensionUniqueName="[Calculation Items]" displayFolder="" count="2"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2" memberValueDatatype="130" unbalanced="0"/>
    <cacheHierarchy uniqueName="[Calculation Items].[Description]" caption="Description" attribute="1" defaultMemberUniqueName="[Calculation Items].[Description].[All]" allUniqueName="[Calculation Items].[Description].[All]" dimensionUniqueName="[Calculation Items]" displayFolder="" count="2"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2"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2"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2"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2" memberValueDatatype="130" unbalanced="0"/>
    <cacheHierarchy uniqueName="[Calculation Items].[IsHidden]" caption="IsHidden" attribute="1" defaultMemberUniqueName="[Calculation Items].[IsHidden].[All]" allUniqueName="[Calculation Items].[IsHidden].[All]" dimensionUniqueName="[Calculation Items]" displayFolder="" count="2"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2" memberValueDatatype="130" unbalanced="0"/>
    <cacheHierarchy uniqueName="[Calculation Items].[ItemName]" caption="ItemName" attribute="1" defaultMemberUniqueName="[Calculation Items].[ItemName].[All]" allUniqueName="[Calculation Items].[ItemName].[All]" dimensionUniqueName="[Calculation Items]" displayFolder="" count="2" memberValueDatatype="130" unbalanced="0"/>
    <cacheHierarchy uniqueName="[Calculation Items].[Precedence]" caption="Precedence" attribute="1" defaultMemberUniqueName="[Calculation Items].[Precedence].[All]" allUniqueName="[Calculation Items].[Precedence].[All]" dimensionUniqueName="[Calculation Items]" displayFolder="" count="2" memberValueDatatype="20" unbalanced="0"/>
    <cacheHierarchy uniqueName="[Calculation Items].[State]" caption="State" attribute="1" defaultMemberUniqueName="[Calculation Items].[State].[All]" allUniqueName="[Calculation Items].[State].[All]" dimensionUniqueName="[Calculation Items]" displayFolder="" count="2" memberValueDatatype="130" unbalanced="0"/>
    <cacheHierarchy uniqueName="[Columns].[ColumnExpression]" caption="ColumnExpression" attribute="1" defaultMemberUniqueName="[Columns].[ColumnExpression].[All]" allUniqueName="[Columns].[ColumnExpression].[All]" dimensionUniqueName="[Columns]" displayFolder="" count="2" memberValueDatatype="130" unbalanced="0"/>
    <cacheHierarchy uniqueName="[Columns].[ColumnType]" caption="ColumnType" attribute="1" defaultMemberUniqueName="[Columns].[ColumnType].[All]" allUniqueName="[Columns].[ColumnType].[All]" dimensionUniqueName="[Columns]" displayFolder="" count="2" memberValueDatatype="130" unbalanced="0"/>
    <cacheHierarchy uniqueName="[Columns].[DataType]" caption="DataType" attribute="1" defaultMemberUniqueName="[Columns].[DataType].[All]" allUniqueName="[Columns].[DataType].[All]" dimensionUniqueName="[Columns]" displayFolder="" count="2" memberValueDatatype="130" unbalanced="0"/>
    <cacheHierarchy uniqueName="[Columns].[Description]" caption="Description" attribute="1" defaultMemberUniqueName="[Columns].[Description].[All]" allUniqueName="[Columns].[Description].[All]" dimensionUniqueName="[Columns]" displayFolder="" count="2" memberValueDatatype="130" unbalanced="0"/>
    <cacheHierarchy uniqueName="[Columns].[DisplayFolder]" caption="DisplayFolder" attribute="1" defaultMemberUniqueName="[Columns].[DisplayFolder].[All]" allUniqueName="[Columns].[DisplayFolder].[All]" dimensionUniqueName="[Columns]" displayFolder="" count="2" memberValueDatatype="130" unbalanced="0"/>
    <cacheHierarchy uniqueName="[Columns].[Encoding]" caption="Encoding" attribute="1" defaultMemberUniqueName="[Columns].[Encoding].[All]" allUniqueName="[Columns].[Encoding].[All]" dimensionUniqueName="[Columns]" displayFolder="" count="2" memberValueDatatype="130" unbalanced="0"/>
    <cacheHierarchy uniqueName="[Columns].[EncodingHint]" caption="EncodingHint" attribute="1" defaultMemberUniqueName="[Columns].[EncodingHint].[All]" allUniqueName="[Columns].[EncodingHint].[All]" dimensionUniqueName="[Columns]" displayFolder="" count="2" memberValueDatatype="130" unbalanced="0"/>
    <cacheHierarchy uniqueName="[Columns].[FormatString]" caption="FormatString" attribute="1" defaultMemberUniqueName="[Columns].[FormatString].[All]" allUniqueName="[Columns].[FormatString].[All]" dimensionUniqueName="[Columns]" displayFolder="" count="2"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cacheHierarchy uniqueName="[Columns].[IsAvailableInMDX]" caption="IsAvailableInMDX" attribute="1" defaultMemberUniqueName="[Columns].[IsAvailableInMDX].[All]" allUniqueName="[Columns].[IsAvailableInMDX].[All]" dimensionUniqueName="[Columns]" displayFolder="" count="2" memberValueDatatype="11" unbalanced="0"/>
    <cacheHierarchy uniqueName="[Columns].[IsHidden]" caption="IsHidden" attribute="1" defaultMemberUniqueName="[Columns].[IsHidden].[All]" allUniqueName="[Columns].[IsHidden].[All]" dimensionUniqueName="[Columns]" displayFolder="" count="2" memberValueDatatype="11" unbalanced="0"/>
    <cacheHierarchy uniqueName="[Columns].[IsKey]" caption="IsKey" attribute="1" defaultMemberUniqueName="[Columns].[IsKey].[All]" allUniqueName="[Columns].[IsKey].[All]" dimensionUniqueName="[Columns]" displayFolder="" count="2" memberValueDatatype="11" unbalanced="0"/>
    <cacheHierarchy uniqueName="[Columns].[IsNullable]" caption="IsNullable" attribute="1" defaultMemberUniqueName="[Columns].[IsNullable].[All]" allUniqueName="[Columns].[IsNullable].[All]" dimensionUniqueName="[Columns]" displayFolder="" count="2" memberValueDatatype="11" unbalanced="0"/>
    <cacheHierarchy uniqueName="[Columns].[IsRowNumber]" caption="IsRowNumber" attribute="1" defaultMemberUniqueName="[Columns].[IsRowNumber].[All]" allUniqueName="[Columns].[IsRowNumber].[All]" dimensionUniqueName="[Columns]" displayFolder="" count="2" memberValueDatatype="11" unbalanced="0"/>
    <cacheHierarchy uniqueName="[Columns].[IsUnique]" caption="IsUnique" attribute="1" defaultMemberUniqueName="[Columns].[IsUnique].[All]" allUniqueName="[Columns].[IsUnique].[All]" dimensionUniqueName="[Columns]" displayFolder="" count="2" memberValueDatatype="11" unbalanced="0"/>
    <cacheHierarchy uniqueName="[Columns].[KeepUniqueRows]" caption="KeepUniqueRows" attribute="1" defaultMemberUniqueName="[Columns].[KeepUniqueRows].[All]" allUniqueName="[Columns].[KeepUniqueRows].[All]" dimensionUniqueName="[Columns]" displayFolder="" count="2" memberValueDatatype="11" unbalanced="0"/>
    <cacheHierarchy uniqueName="[Columns].[SortByColumnName]" caption="SortByColumnName" attribute="1" defaultMemberUniqueName="[Columns].[SortByColumnName].[All]" allUniqueName="[Columns].[SortByColumnName].[All]" dimensionUniqueName="[Columns]" displayFolder="" count="2" memberValueDatatype="130" unbalanced="0"/>
    <cacheHierarchy uniqueName="[Columns].[State]" caption="State" attribute="1" defaultMemberUniqueName="[Columns].[State].[All]" allUniqueName="[Columns].[State].[All]" dimensionUniqueName="[Columns]" displayFolder="" count="2" memberValueDatatype="130" unbalanced="0"/>
    <cacheHierarchy uniqueName="[Columns].[Tables-Columns]" caption="Tables-Columns" defaultMemberUniqueName="[Columns].[Tables-Columns].[All]" allUniqueName="[Columns].[Tables-Columns].[All]" dimensionUniqueName="[Columns]" displayFolder="" count="3" unbalanced="0"/>
    <cacheHierarchy uniqueName="[Columns Hierarchies].[ColumnName]" caption="ColumnName" attribute="1" defaultMemberUniqueName="[Columns Hierarchies].[ColumnName].[All]" allUniqueName="[Columns Hierarchies].[ColumnName].[All]" dimensionUniqueName="[Columns Hierarchies]" displayFolder="" count="2"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2" memberValueDatatype="130" unbalanced="0"/>
    <cacheHierarchy uniqueName="[Columns Segments].[BitsCount]" caption="BitsCount" attribute="1" defaultMemberUniqueName="[Columns Segments].[BitsCount].[All]" allUniqueName="[Columns Segments].[BitsCount].[All]" dimensionUniqueName="[Columns Segments]" displayFolder="" count="2"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2" memberValueDatatype="20" unbalanced="0"/>
    <cacheHierarchy uniqueName="[Columns Segments].[ColumnName]" caption="ColumnName" attribute="1" defaultMemberUniqueName="[Columns Segments].[ColumnName].[All]" allUniqueName="[Columns Segments].[ColumnName].[All]" dimensionUniqueName="[Columns Segments]" displayFolder="" count="2"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2" memberValueDatatype="130" unbalanced="0"/>
    <cacheHierarchy uniqueName="[Columns Segments].[IsPageable]" caption="IsPageable" attribute="1" defaultMemberUniqueName="[Columns Segments].[IsPageable].[All]" allUniqueName="[Columns Segments].[IsPageable].[All]" dimensionUniqueName="[Columns Segments]" displayFolder="" count="2" memberValueDatatype="11" unbalanced="0"/>
    <cacheHierarchy uniqueName="[Columns Segments].[IsResident]" caption="IsResident" attribute="1" defaultMemberUniqueName="[Columns Segments].[IsResident].[All]" allUniqueName="[Columns Segments].[IsResident].[All]" dimensionUniqueName="[Columns Segments]" displayFolder="" count="2"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2" memberValueDatatype="7" unbalanced="0"/>
    <cacheHierarchy uniqueName="[Columns Segments].[PartitionName]" caption="PartitionName" attribute="1" defaultMemberUniqueName="[Columns Segments].[PartitionName].[All]" allUniqueName="[Columns Segments].[PartitionName].[All]" dimensionUniqueName="[Columns Segments]" displayFolder="" count="2"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2"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2"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2"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2" memberValueDatatype="20" unbalanced="0"/>
    <cacheHierarchy uniqueName="[Columns Segments].[Temperature]" caption="Temperature" attribute="1" defaultMemberUniqueName="[Columns Segments].[Temperature].[All]" allUniqueName="[Columns Segments].[Temperature].[All]" dimensionUniqueName="[Columns Segments]" displayFolder="" count="2" memberValueDatatype="5" unbalanced="0"/>
    <cacheHierarchy uniqueName="[Columns Segments].[VertipaqState]" caption="VertipaqState" attribute="1" defaultMemberUniqueName="[Columns Segments].[VertipaqState].[All]" allUniqueName="[Columns Segments].[VertipaqState].[All]" dimensionUniqueName="[Columns Segments]" displayFolder="" count="2" memberValueDatatype="130" unbalanced="0"/>
    <cacheHierarchy uniqueName="[DaxExpressions].[DAX Expression]" caption="DAX Expression" attribute="1" defaultMemberUniqueName="[DaxExpressions].[DAX Expression].[All]" allUniqueName="[DaxExpressions].[DAX Expression].[All]" dimensionUniqueName="[DaxExpressions]" displayFolder="" count="2" memberValueDatatype="130" unbalanced="0"/>
    <cacheHierarchy uniqueName="[DaxExpressions].[Description]" caption="Description" attribute="1" defaultMemberUniqueName="[DaxExpressions].[Description].[All]" allUniqueName="[DaxExpressions].[Description].[All]" dimensionUniqueName="[DaxExpressions]" displayFolder="" count="2" memberValueDatatype="130" unbalanced="0"/>
    <cacheHierarchy uniqueName="[DaxExpressions].[DisplayFolder]" caption="DisplayFolder" attribute="1" defaultMemberUniqueName="[DaxExpressions].[DisplayFolder].[All]" allUniqueName="[DaxExpressions].[DisplayFolder].[All]" dimensionUniqueName="[DaxExpressions]" displayFolder="" count="2" memberValueDatatype="130" unbalanced="0"/>
    <cacheHierarchy uniqueName="[DaxExpressions].[FormatString]" caption="FormatString" attribute="1" defaultMemberUniqueName="[DaxExpressions].[FormatString].[All]" allUniqueName="[DaxExpressions].[FormatString].[All]" dimensionUniqueName="[DaxExpressions]" displayFolder="" count="2" memberValueDatatype="130" unbalanced="0"/>
    <cacheHierarchy uniqueName="[DaxExpressions].[IsHidden]" caption="IsHidden" attribute="1" defaultMemberUniqueName="[DaxExpressions].[IsHidden].[All]" allUniqueName="[DaxExpressions].[IsHidden].[All]" dimensionUniqueName="[DaxExpressions]" displayFolder="" count="2" memberValueDatatype="130" unbalanced="0"/>
    <cacheHierarchy uniqueName="[DaxExpressions].[Name]" caption="Name" attribute="1" defaultMemberUniqueName="[DaxExpressions].[Name].[All]" allUniqueName="[DaxExpressions].[Name].[All]" dimensionUniqueName="[DaxExpressions]" displayFolder="" count="2" memberValueDatatype="130" unbalanced="0"/>
    <cacheHierarchy uniqueName="[DaxExpressions].[Table]" caption="Table" attribute="1" defaultMemberUniqueName="[DaxExpressions].[Table].[All]" allUniqueName="[DaxExpressions].[Table].[All]" dimensionUniqueName="[DaxExpressions]" displayFolder="" count="2" memberValueDatatype="130" unbalanced="0"/>
    <cacheHierarchy uniqueName="[DaxExpressions].[Type]" caption="Type" attribute="1" defaultMemberUniqueName="[DaxExpressions].[Type].[All]" allUniqueName="[DaxExpressions].[Type].[All]" dimensionUniqueName="[DaxExpressions]"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0"/>
      </fieldsUsage>
    </cacheHierarchy>
    <cacheHierarchy uniqueName="[Measures List].[DataType]" caption="DataType" attribute="1" defaultMemberUniqueName="[Measures List].[DataType].[All]" allUniqueName="[Measures List].[DataType].[All]" dimensionUniqueName="[Measures List]" displayFolder="" count="2" memberValueDatatype="130" unbalanced="0"/>
    <cacheHierarchy uniqueName="[Measures List].[Description]" caption="Description" attribute="1" defaultMemberUniqueName="[Measures List].[Description].[All]" allUniqueName="[Measures List].[Description].[All]" dimensionUniqueName="[Measures List]" displayFolder="" count="2"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2" memberValueDatatype="130" unbalanced="0"/>
    <cacheHierarchy uniqueName="[Measures List].[DisplayFolder]" caption="DisplayFolder" attribute="1" defaultMemberUniqueName="[Measures List].[DisplayFolder].[All]" allUniqueName="[Measures List].[DisplayFolder].[All]" dimensionUniqueName="[Measures List]" displayFolder="" count="2" memberValueDatatype="130" unbalanced="0"/>
    <cacheHierarchy uniqueName="[Measures List].[FormatString]" caption="FormatString" attribute="1" defaultMemberUniqueName="[Measures List].[FormatString].[All]" allUniqueName="[Measures List].[FormatString].[All]" dimensionUniqueName="[Measures List]" displayFolder="" count="2" memberValueDatatype="130" unbalanced="0"/>
    <cacheHierarchy uniqueName="[Measures List].[FullMeasureName]" caption="FullMeasureName" attribute="1" defaultMemberUniqueName="[Measures List].[FullMeasureName].[All]" allUniqueName="[Measures List].[FullMeasureName].[All]" dimensionUniqueName="[Measures List]" displayFolder="" count="2" memberValueDatatype="130" unbalanced="0"/>
    <cacheHierarchy uniqueName="[Measures List].[IsHidden]" caption="IsHidden" attribute="1" defaultMemberUniqueName="[Measures List].[IsHidden].[All]" allUniqueName="[Measures List].[IsHidden].[All]" dimensionUniqueName="[Measures List]" displayFolder="" count="2"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2"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2"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2"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2"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2" memberValueDatatype="130" unbalanced="0"/>
    <cacheHierarchy uniqueName="[Measures List].[MeasureName]" caption="MeasureName" attribute="1" defaultMemberUniqueName="[Measures List].[MeasureName].[All]" allUniqueName="[Measures List].[MeasureName].[All]" dimensionUniqueName="[Measures List]" displayFolder="" count="2"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2"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2"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2"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2" memberValueDatatype="130" unbalanced="0"/>
    <cacheHierarchy uniqueName="[Relationships].[IsActive]" caption="IsActive" attribute="1" defaultMemberUniqueName="[Relationships].[IsActive].[All]" allUniqueName="[Relationships].[IsActive].[All]" dimensionUniqueName="[Relationships]" displayFolder="" count="2"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2" memberValueDatatype="130" unbalanced="0"/>
    <cacheHierarchy uniqueName="[Relationships].[OneToManyRatio]" caption="OneToManyRatio" attribute="1" defaultMemberUniqueName="[Relationships].[OneToManyRatio].[All]" allUniqueName="[Relationships].[OneToManyRatio].[All]" dimensionUniqueName="[Relationships]" displayFolder="" count="2" memberValueDatatype="5" unbalanced="0"/>
    <cacheHierarchy uniqueName="[Relationships].[Relationship]" caption="Relationship" attribute="1" defaultMemberUniqueName="[Relationships].[Relationship].[All]" allUniqueName="[Relationships].[Relationship].[All]" dimensionUniqueName="[Relationships]" displayFolder="" count="2"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2"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2"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2"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2"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2"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2"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2" memberValueDatatype="130" unbalanced="0"/>
    <cacheHierarchy uniqueName="[Roles Expressions].[RoleName]" caption="RoleName" attribute="1" defaultMemberUniqueName="[Roles Expressions].[RoleName].[All]" allUniqueName="[Roles Expressions].[RoleName].[All]" dimensionUniqueName="[Roles Expressions]" displayFolder="" count="2" memberValueDatatype="130" unbalanced="0"/>
    <cacheHierarchy uniqueName="[User Hierarchies].[IsHidden]" caption="IsHidden" attribute="1" defaultMemberUniqueName="[User Hierarchies].[IsHidden].[All]" allUniqueName="[User Hierarchies].[IsHidden].[All]" dimensionUniqueName="[User Hierarchies]" displayFolder="" count="2" memberValueDatatype="11" unbalanced="0"/>
    <cacheHierarchy uniqueName="[User Hierarchies].[Levels]" caption="Levels" attribute="1" defaultMemberUniqueName="[User Hierarchies].[Levels].[All]" allUniqueName="[User Hierarchies].[Levels].[All]" dimensionUniqueName="[User Hierarchies]" displayFolder="" count="2"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2" memberValueDatatype="130" unbalanced="0"/>
    <cacheHierarchy uniqueName="[Columns].[ColumnCardinality]" caption="ColumnCardinality" attribute="1" defaultMemberUniqueName="[Columns].[ColumnCardinality].[All]" allUniqueName="[Columns].[ColumnCardinality].[All]" dimensionUniqueName="[Columns]" displayFolder="" count="2" memberValueDatatype="20" unbalanced="0" hidden="1"/>
    <cacheHierarchy uniqueName="[Columns].[ColumnName]" caption="ColumnName" attribute="1" defaultMemberUniqueName="[Columns].[ColumnName].[All]" allUniqueName="[Columns].[ColumnName].[All]" dimensionUniqueName="[Columns]" displayFolder="" count="2" memberValueDatatype="130" unbalanced="0" hidden="1"/>
    <cacheHierarchy uniqueName="[Columns].[DataSize]" caption="DataSize" attribute="1" defaultMemberUniqueName="[Columns].[DataSize].[All]" allUniqueName="[Columns].[DataSize].[All]" dimensionUniqueName="[Columns]" displayFolder="" count="2" memberValueDatatype="20" unbalanced="0" hidden="1"/>
    <cacheHierarchy uniqueName="[Columns].[DictionarySize]" caption="DictionarySize" attribute="1" defaultMemberUniqueName="[Columns].[DictionarySize].[All]" allUniqueName="[Columns].[DictionarySize].[All]" dimensionUniqueName="[Columns]" displayFolder="" count="2" memberValueDatatype="20" unbalanced="0" hidden="1"/>
    <cacheHierarchy uniqueName="[Columns].[HierarchiesSize]" caption="HierarchiesSize" attribute="1" defaultMemberUniqueName="[Columns].[HierarchiesSize].[All]" allUniqueName="[Columns].[HierarchiesSize].[All]" dimensionUniqueName="[Columns]" displayFolder="" count="2" memberValueDatatype="20" unbalanced="0" hidden="1"/>
    <cacheHierarchy uniqueName="[Columns].[Selectivity]" caption="Selectivity" attribute="1" defaultMemberUniqueName="[Columns].[Selectivity].[All]" allUniqueName="[Columns].[Selectivity].[All]" dimensionUniqueName="[Columns]" displayFolder="" count="2" memberValueDatatype="5" unbalanced="0" hidden="1"/>
    <cacheHierarchy uniqueName="[Columns].[TableName]" caption="TableName" attribute="1" defaultMemberUniqueName="[Columns].[TableName].[All]" allUniqueName="[Columns].[TableName].[All]" dimensionUniqueName="[Columns]" displayFolder="" count="2" memberValueDatatype="130" unbalanced="0" hidden="1"/>
    <cacheHierarchy uniqueName="[Columns].[TotalSize]" caption="TotalSize" attribute="1" defaultMemberUniqueName="[Columns].[TotalSize].[All]" allUniqueName="[Columns].[TotalSize].[All]" dimensionUniqueName="[Columns]" displayFolder="" count="2"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2"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2"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2"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2" memberValueDatatype="20" unbalanced="0" hidden="1"/>
    <cacheHierarchy uniqueName="[Columns Hierarchies].[UsedSize]" caption="UsedSize" attribute="1" defaultMemberUniqueName="[Columns Hierarchies].[UsedSize].[All]" allUniqueName="[Columns Hierarchies].[UsedSize].[All]" dimensionUniqueName="[Columns Hierarchies]" displayFolder="" count="2"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2"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2" memberValueDatatype="7" unbalanced="0" hidden="1"/>
    <cacheHierarchy uniqueName="[Columns Segments].[SegmentRows]" caption="SegmentRows" attribute="1" defaultMemberUniqueName="[Columns Segments].[SegmentRows].[All]" allUniqueName="[Columns Segments].[SegmentRows].[All]" dimensionUniqueName="[Columns Segments]" displayFolder="" count="2" memberValueDatatype="20" unbalanced="0" hidden="1"/>
    <cacheHierarchy uniqueName="[Columns Segments].[TableName]" caption="TableName" attribute="1" defaultMemberUniqueName="[Columns Segments].[TableName].[All]" allUniqueName="[Columns Segments].[TableName].[All]" dimensionUniqueName="[Columns Segments]" displayFolder="" count="2" memberValueDatatype="130" unbalanced="0" hidden="1"/>
    <cacheHierarchy uniqueName="[Columns Segments].[UsedSize]" caption="UsedSize" attribute="1" defaultMemberUniqueName="[Columns Segments].[UsedSize].[All]" allUniqueName="[Columns Segments].[UsedSize].[All]" dimensionUniqueName="[Columns Segments]" displayFolder="" count="2" memberValueDatatype="20" unbalanced="0" hidden="1"/>
    <cacheHierarchy uniqueName="[Measures List].[TableName]" caption="TableName" attribute="1" defaultMemberUniqueName="[Measures List].[TableName].[All]" allUniqueName="[Measures List].[TableName].[All]" dimensionUniqueName="[Measures List]" displayFolder="" count="2"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2" memberValueDatatype="20" unbalanced="0" hidden="1"/>
    <cacheHierarchy uniqueName="[Relationships].[FromTableName]" caption="FromTableName" attribute="1" defaultMemberUniqueName="[Relationships].[FromTableName].[All]" allUniqueName="[Relationships].[FromTableName].[All]" dimensionUniqueName="[Relationships]" displayFolder="" count="2" memberValueDatatype="130" unbalanced="0" hidden="1"/>
    <cacheHierarchy uniqueName="[Relationships].[InvalidRows]" caption="InvalidRows" attribute="1" defaultMemberUniqueName="[Relationships].[InvalidRows].[All]" allUniqueName="[Relationships].[InvalidRows].[All]" dimensionUniqueName="[Relationships]" displayFolder="" count="2" memberValueDatatype="20" unbalanced="0" hidden="1"/>
    <cacheHierarchy uniqueName="[Relationships].[MissingKeys]" caption="MissingKeys" attribute="1" defaultMemberUniqueName="[Relationships].[MissingKeys].[All]" allUniqueName="[Relationships].[MissingKeys].[All]" dimensionUniqueName="[Relationships]" displayFolder="" count="2" memberValueDatatype="20" unbalanced="0" hidden="1"/>
    <cacheHierarchy uniqueName="[Relationships].[ToCardinality]" caption="ToCardinality" attribute="1" defaultMemberUniqueName="[Relationships].[ToCardinality].[All]" allUniqueName="[Relationships].[ToCardinality].[All]" dimensionUniqueName="[Relationships]" displayFolder="" count="2" memberValueDatatype="20" unbalanced="0" hidden="1"/>
    <cacheHierarchy uniqueName="[Relationships].[ToTableName]" caption="ToTableName" attribute="1" defaultMemberUniqueName="[Relationships].[ToTableName].[All]" allUniqueName="[Relationships].[ToTableName].[All]" dimensionUniqueName="[Relationships]" displayFolder="" count="2" memberValueDatatype="130" unbalanced="0" hidden="1"/>
    <cacheHierarchy uniqueName="[Relationships].[UsedSize]" caption="UsedSize" attribute="1" defaultMemberUniqueName="[Relationships].[UsedSize].[All]" allUniqueName="[Relationships].[UsedSize].[All]" dimensionUniqueName="[Relationships]" displayFolder="" count="2" memberValueDatatype="20" unbalanced="0" hidden="1"/>
    <cacheHierarchy uniqueName="[Relationships].[UsedSizeFrom]" caption="UsedSizeFrom" attribute="1" defaultMemberUniqueName="[Relationships].[UsedSizeFrom].[All]" allUniqueName="[Relationships].[UsedSizeFrom].[All]" dimensionUniqueName="[Relationships]" displayFolder="" count="2" memberValueDatatype="20" unbalanced="0" hidden="1"/>
    <cacheHierarchy uniqueName="[Relationships].[UsedSizeTo]" caption="UsedSizeTo" attribute="1" defaultMemberUniqueName="[Relationships].[UsedSizeTo].[All]" allUniqueName="[Relationships].[UsedSizeTo].[All]" dimensionUniqueName="[Relationships]" displayFolder="" count="2" memberValueDatatype="20" unbalanced="0" hidden="1"/>
    <cacheHierarchy uniqueName="[Roles Expressions].[TableName]" caption="TableName" attribute="1" defaultMemberUniqueName="[Roles Expressions].[TableName].[All]" allUniqueName="[Roles Expressions].[TableName].[All]" dimensionUniqueName="[Roles Expressions]" displayFolder="" count="2" memberValueDatatype="130" unbalanced="0" hidden="1"/>
    <cacheHierarchy uniqueName="[Tables].[ColumnsSize]" caption="ColumnsSize" attribute="1" defaultMemberUniqueName="[Tables].[ColumnsSize].[All]" allUniqueName="[Tables].[ColumnsSize].[All]" dimensionUniqueName="[Tables]" displayFolder="" count="2" memberValueDatatype="20" unbalanced="0" hidden="1"/>
    <cacheHierarchy uniqueName="[Tables].[Description]" caption="Description" attribute="1" defaultMemberUniqueName="[Tables].[Description].[All]" allUniqueName="[Tables].[Description].[All]" dimensionUniqueName="[Tables]" displayFolder="" count="2" memberValueDatatype="130" unbalanced="0" hidden="1"/>
    <cacheHierarchy uniqueName="[Tables].[IsHidden]" caption="IsHidden" attribute="1" defaultMemberUniqueName="[Tables].[IsHidden].[All]" allUniqueName="[Tables].[IsHidden].[All]" dimensionUniqueName="[Tables]" displayFolder="" count="2" memberValueDatatype="11" unbalanced="0" hidden="1"/>
    <cacheHierarchy uniqueName="[Tables].[IsLocalDateTable]" caption="IsLocalDateTable" attribute="1" defaultMemberUniqueName="[Tables].[IsLocalDateTable].[All]" allUniqueName="[Tables].[IsLocalDateTable].[All]" dimensionUniqueName="[Tables]" displayFolder="" count="2" memberValueDatatype="11" unbalanced="0" hidden="1"/>
    <cacheHierarchy uniqueName="[Tables].[IsPrivate]" caption="IsPrivate" attribute="1" defaultMemberUniqueName="[Tables].[IsPrivate].[All]" allUniqueName="[Tables].[IsPrivate].[All]" dimensionUniqueName="[Tables]" displayFolder="" count="2" memberValueDatatype="11" unbalanced="0" hidden="1"/>
    <cacheHierarchy uniqueName="[Tables].[IsTemplateDateTable]" caption="IsTemplateDateTable" attribute="1" defaultMemberUniqueName="[Tables].[IsTemplateDateTable].[All]" allUniqueName="[Tables].[IsTemplateDateTable].[All]" dimensionUniqueName="[Tables]" displayFolder="" count="2"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2" memberValueDatatype="20" unbalanced="0" hidden="1"/>
    <cacheHierarchy uniqueName="[Tables].[RelationshipsSize]" caption="RelationshipsSize" attribute="1" defaultMemberUniqueName="[Tables].[RelationshipsSize].[All]" allUniqueName="[Tables].[RelationshipsSize].[All]" dimensionUniqueName="[Tables]" displayFolder="" count="2" memberValueDatatype="20" unbalanced="0" hidden="1"/>
    <cacheHierarchy uniqueName="[Tables].[RowsCount]" caption="RowsCount" attribute="1" defaultMemberUniqueName="[Tables].[RowsCount].[All]" allUniqueName="[Tables].[RowsCount].[All]" dimensionUniqueName="[Tables]" displayFolder="" count="2" memberValueDatatype="20" unbalanced="0" hidden="1"/>
    <cacheHierarchy uniqueName="[Tables].[TableExpression]" caption="TableExpression" attribute="1" defaultMemberUniqueName="[Tables].[TableExpression].[All]" allUniqueName="[Tables].[TableExpression].[All]" dimensionUniqueName="[Tables]" displayFolder="" count="2" memberValueDatatype="130" unbalanced="0" hidden="1"/>
    <cacheHierarchy uniqueName="[Tables].[TableName]" caption="TableName" attribute="1" defaultMemberUniqueName="[Tables].[TableName].[All]" allUniqueName="[Tables].[TableName].[All]" dimensionUniqueName="[Tables]" displayFolder="" count="2" memberValueDatatype="130" unbalanced="0" hidden="1"/>
    <cacheHierarchy uniqueName="[Tables].[TableSize]" caption="TableSize" attribute="1" defaultMemberUniqueName="[Tables].[TableSize].[All]" allUniqueName="[Tables].[TableSize].[All]" dimensionUniqueName="[Tables]" displayFolder="" count="2" memberValueDatatype="20" unbalanced="0" hidden="1"/>
    <cacheHierarchy uniqueName="[Tables].[UserHierarchiesSize]" caption="UserHierarchiesSize" attribute="1" defaultMemberUniqueName="[Tables].[UserHierarchiesSize].[All]" allUniqueName="[Tables].[UserHierarchiesSize].[All]" dimensionUniqueName="[Tables]" displayFolder="" count="2" memberValueDatatype="20" unbalanced="0" hidden="1"/>
    <cacheHierarchy uniqueName="[User Hierarchies].[TableName]" caption="TableName" attribute="1" defaultMemberUniqueName="[User Hierarchies].[TableName].[All]" allUniqueName="[User Hierarchies].[TableName].[All]" dimensionUniqueName="[User Hierarchies]" displayFolder="" count="2" memberValueDatatype="130" unbalanced="0" hidden="1"/>
    <cacheHierarchy uniqueName="[User Hierarchies].[UsedSize]" caption="UsedSize" attribute="1" defaultMemberUniqueName="[User Hierarchies].[UsedSize].[All]" allUniqueName="[User Hierarchies].[UsedSize].[All]" dimensionUniqueName="[User Hierarchies]" displayFolder="" count="2"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tupleCache>
    <entries count="11">
      <n v="45085.460305092594" in="0">
        <tpls c="1">
          <tpl fld="0" item="0"/>
        </tpls>
      </n>
      <n v="34" in="1">
        <tpls c="1">
          <tpl fld="0" item="1"/>
        </tpls>
      </n>
      <n v="191" in="1">
        <tpls c="1">
          <tpl fld="0" item="2"/>
        </tpls>
      </n>
      <n v="1" in="1">
        <tpls c="1">
          <tpl fld="0" item="3"/>
        </tpls>
      </n>
      <n v="48" in="1">
        <tpls c="1">
          <tpl fld="0" item="4"/>
        </tpls>
      </n>
      <m in="1">
        <tpls c="1">
          <tpl fld="0" item="5"/>
        </tpls>
      </m>
      <n v="48" in="1">
        <tpls c="1">
          <tpl fld="0" item="6"/>
        </tpls>
      </n>
      <n v="353" in="1">
        <tpls c="1">
          <tpl fld="0" item="7"/>
        </tpls>
      </n>
      <n v="35" in="1">
        <tpls c="1">
          <tpl fld="0" item="8"/>
        </tpls>
      </n>
      <n v="97" in="1">
        <tpls c="1">
          <tpl fld="0" item="9"/>
        </tpls>
      </n>
      <n v="9210559431" in="1">
        <tpls c="1">
          <tpl fld="0" item="10"/>
        </tpls>
      </n>
    </entries>
    <queryCache count="12">
      <query mdx="[Measures].[Last Refresh]">
        <tpls c="1">
          <tpl fld="0" item="0"/>
        </tpls>
      </query>
      <query mdx="[Measures].[Tables #]">
        <tpls c="1">
          <tpl fld="0" item="1"/>
        </tpls>
      </query>
      <query mdx="[Measures].[Measures #]">
        <tpls c="1">
          <tpl fld="0" item="2"/>
        </tpls>
      </query>
      <query mdx="[Measures].[Calculated tables #]">
        <tpls c="1">
          <tpl fld="0" item="3"/>
        </tpls>
      </query>
      <query mdx="[Measures].[Partitions #]">
        <tpls c="1">
          <tpl fld="0" item="4"/>
        </tpls>
      </query>
      <query mdx="[Measures].[Calculation items #]">
        <tpls c="1">
          <tpl fld="0" item="5"/>
        </tpls>
      </query>
      <query mdx="([Tables].[IsLocalDateTable].[True],[Measures].[Tables #])"/>
      <query mdx="[Measures].[Calculated columns #]">
        <tpls c="1">
          <tpl fld="0" item="6"/>
        </tpls>
      </query>
      <query mdx="[Measures].[Columns #]">
        <tpls c="1">
          <tpl fld="0" item="7"/>
        </tpls>
      </query>
      <query mdx="[Measures].[Roles #]">
        <tpls c="1">
          <tpl fld="0" item="8"/>
        </tpls>
      </query>
      <query mdx="[Measures].[Segments #]">
        <tpls c="1">
          <tpl fld="0" item="9"/>
        </tpls>
      </query>
      <query mdx="[Measures].[Table Size]">
        <tpls c="1">
          <tpl fld="0" item="10"/>
        </tpls>
      </query>
    </queryCache>
    <serverFormats count="2">
      <serverFormat format="yyyy-MM-dd HH:mm:ss"/>
      <serverFormat format="#,0"/>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A8F266-938B-43BF-81F1-7AAB01D9478D}" name="Tables" cacheId="13" applyNumberFormats="0" applyBorderFormats="0" applyFontFormats="0" applyPatternFormats="0" applyAlignmentFormats="0" applyWidthHeightFormats="1" dataCaption="Values" tag="a1f8c80b-5057-4faf-b817-6f51ece89370" updatedVersion="7" minRefreshableVersion="3" useAutoFormatting="1" itemPrintTitles="1" createdVersion="5" indent="0" outline="1" outlineData="1" multipleFieldFilters="0">
  <location ref="A3:W38" firstHeaderRow="0" firstDataRow="1" firstDataCol="1" rowPageCount="1" colPageCount="1"/>
  <pivotFields count="25">
    <pivotField axis="axisRow" allDrilled="1" showAll="0" dataSourceSort="1">
      <items count="35">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t="default"/>
      </items>
    </pivotField>
    <pivotField axis="axisRow" showAll="0" dataSourceSort="1">
      <items count="1">
        <item t="default"/>
      </items>
    </pivotField>
    <pivotField axis="axisPage" allDrilled="1" showAll="0" dataSourceSort="1" defaultAttributeDrillState="1">
      <items count="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colItems>
  <pageFields count="1">
    <pageField fld="2" hier="25" name="[Columns].[IsRowNumber].&amp;[False]" cap="FALSE"/>
  </pageFields>
  <dataFields count="22">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18" subtotal="count" baseField="1" baseItem="13" numFmtId="166"/>
    <dataField fld="19" subtotal="count" baseField="1" baseItem="13" numFmtId="165"/>
    <dataField fld="9" subtotal="count" baseField="0" baseItem="0"/>
    <dataField fld="10" subtotal="count" baseField="0" baseItem="0"/>
    <dataField fld="11" subtotal="count" baseField="0" baseItem="0"/>
    <dataField fld="17" subtotal="count" baseField="1" baseItem="13" numFmtId="167"/>
    <dataField fld="12" subtotal="count" baseField="0" baseItem="0"/>
    <dataField fld="13" subtotal="count" baseField="0" baseItem="0"/>
    <dataField fld="14" subtotal="count" baseField="0" baseItem="0"/>
    <dataField fld="15" subtotal="count" baseField="0" baseItem="0"/>
    <dataField fld="16" subtotal="count" baseField="0" baseItem="0"/>
    <dataField fld="20" subtotal="count" baseField="0" baseItem="0"/>
    <dataField fld="21" subtotal="count" baseField="0" baseItem="0"/>
    <dataField fld="22" subtotal="count" baseField="0" baseItem="0"/>
    <dataField fld="23" subtotal="count" baseField="0" baseItem="0"/>
    <dataField fld="24"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AB3856-3F7D-4DFF-9944-59C343E08C4C}" name="Columns" cacheId="16" applyNumberFormats="0" applyBorderFormats="0" applyFontFormats="0" applyPatternFormats="0" applyAlignmentFormats="0" applyWidthHeightFormats="1" dataCaption="Values" tag="f434f23a-15c3-483d-b9c1-0eeaa2fc2dc1" updatedVersion="7" minRefreshableVersion="3" useAutoFormatting="1" itemPrintTitles="1" createdVersion="5" indent="0" outline="1" outlineData="1" multipleFieldFilters="0">
  <location ref="A3:O323" firstHeaderRow="0" firstDataRow="1" firstDataCol="1" rowPageCount="1" colPageCount="1"/>
  <pivotFields count="16">
    <pivotField axis="axisPage" allDrilled="1" subtotalTop="0" showAll="0" dataSourceSort="1" defaultSubtotal="0" defaultAttributeDrillState="1"/>
    <pivotField axis="axisRow" allDrilled="1" subtotalTop="0" showAll="0" sortType="descending" defaultSubtotal="0" defaultAttributeDrillState="1">
      <items count="3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1"/>
  </rowFields>
  <rowItems count="320">
    <i>
      <x v="78"/>
    </i>
    <i>
      <x v="73"/>
    </i>
    <i>
      <x v="232"/>
    </i>
    <i>
      <x v="206"/>
    </i>
    <i>
      <x v="74"/>
    </i>
    <i>
      <x v="240"/>
    </i>
    <i>
      <x v="56"/>
    </i>
    <i>
      <x v="60"/>
    </i>
    <i>
      <x v="77"/>
    </i>
    <i>
      <x v="62"/>
    </i>
    <i>
      <x v="76"/>
    </i>
    <i>
      <x v="225"/>
    </i>
    <i>
      <x v="246"/>
    </i>
    <i>
      <x v="52"/>
    </i>
    <i>
      <x v="309"/>
    </i>
    <i>
      <x v="55"/>
    </i>
    <i>
      <x v="53"/>
    </i>
    <i>
      <x v="59"/>
    </i>
    <i>
      <x v="211"/>
    </i>
    <i>
      <x v="75"/>
    </i>
    <i>
      <x v="233"/>
    </i>
    <i>
      <x v="239"/>
    </i>
    <i>
      <x v="229"/>
    </i>
    <i>
      <x v="234"/>
    </i>
    <i>
      <x v="227"/>
    </i>
    <i>
      <x v="242"/>
    </i>
    <i>
      <x v="243"/>
    </i>
    <i>
      <x v="236"/>
    </i>
    <i>
      <x v="228"/>
    </i>
    <i>
      <x v="57"/>
    </i>
    <i>
      <x v="64"/>
    </i>
    <i>
      <x v="235"/>
    </i>
    <i>
      <x v="231"/>
    </i>
    <i>
      <x v="298"/>
    </i>
    <i>
      <x v="221"/>
    </i>
    <i>
      <x v="220"/>
    </i>
    <i>
      <x v="71"/>
    </i>
    <i>
      <x v="51"/>
    </i>
    <i>
      <x v="241"/>
    </i>
    <i>
      <x v="237"/>
    </i>
    <i>
      <x v="67"/>
    </i>
    <i>
      <x v="223"/>
    </i>
    <i>
      <x v="222"/>
    </i>
    <i>
      <x v="317"/>
    </i>
    <i>
      <x v="65"/>
    </i>
    <i>
      <x v="244"/>
    </i>
    <i>
      <x v="202"/>
    </i>
    <i>
      <x v="295"/>
    </i>
    <i>
      <x v="286"/>
    </i>
    <i>
      <x v="283"/>
    </i>
    <i>
      <x v="58"/>
    </i>
    <i>
      <x v="224"/>
    </i>
    <i>
      <x v="36"/>
    </i>
    <i>
      <x v="38"/>
    </i>
    <i>
      <x v="305"/>
    </i>
    <i>
      <x v="199"/>
    </i>
    <i>
      <x v="201"/>
    </i>
    <i>
      <x v="296"/>
    </i>
    <i>
      <x v="288"/>
    </i>
    <i>
      <x v="284"/>
    </i>
    <i>
      <x v="183"/>
    </i>
    <i>
      <x v="54"/>
    </i>
    <i>
      <x v="300"/>
    </i>
    <i>
      <x v="302"/>
    </i>
    <i>
      <x v="285"/>
    </i>
    <i>
      <x v="299"/>
    </i>
    <i>
      <x v="35"/>
    </i>
    <i>
      <x v="169"/>
    </i>
    <i>
      <x v="301"/>
    </i>
    <i>
      <x v="61"/>
    </i>
    <i>
      <x v="42"/>
    </i>
    <i>
      <x v="70"/>
    </i>
    <i>
      <x v="88"/>
    </i>
    <i>
      <x v="247"/>
    </i>
    <i>
      <x v="34"/>
    </i>
    <i>
      <x v="41"/>
    </i>
    <i>
      <x v="209"/>
    </i>
    <i>
      <x v="290"/>
    </i>
    <i>
      <x v="270"/>
    </i>
    <i>
      <x v="50"/>
    </i>
    <i>
      <x v="9"/>
    </i>
    <i>
      <x v="68"/>
    </i>
    <i>
      <x v="182"/>
    </i>
    <i>
      <x v="83"/>
    </i>
    <i>
      <x v="294"/>
    </i>
    <i>
      <x v="184"/>
    </i>
    <i>
      <x v="204"/>
    </i>
    <i>
      <x v="45"/>
    </i>
    <i>
      <x v="238"/>
    </i>
    <i>
      <x v="159"/>
    </i>
    <i>
      <x v="273"/>
    </i>
    <i>
      <x v="198"/>
    </i>
    <i>
      <x v="230"/>
    </i>
    <i>
      <x v="312"/>
    </i>
    <i>
      <x v="27"/>
    </i>
    <i>
      <x v="28"/>
    </i>
    <i>
      <x v="37"/>
    </i>
    <i>
      <x v="158"/>
    </i>
    <i>
      <x v="82"/>
    </i>
    <i>
      <x v="8"/>
    </i>
    <i>
      <x v="297"/>
    </i>
    <i>
      <x v="69"/>
    </i>
    <i>
      <x v="81"/>
    </i>
    <i>
      <x v="287"/>
    </i>
    <i>
      <x v="215"/>
    </i>
    <i>
      <x v="315"/>
    </i>
    <i>
      <x v="316"/>
    </i>
    <i>
      <x v="318"/>
    </i>
    <i>
      <x v="314"/>
    </i>
    <i>
      <x v="48"/>
    </i>
    <i>
      <x v="33"/>
    </i>
    <i>
      <x v="226"/>
    </i>
    <i>
      <x v="143"/>
    </i>
    <i>
      <x v="272"/>
    </i>
    <i>
      <x v="47"/>
    </i>
    <i>
      <x v="260"/>
    </i>
    <i>
      <x v="289"/>
    </i>
    <i>
      <x v="131"/>
    </i>
    <i>
      <x v="311"/>
    </i>
    <i>
      <x v="43"/>
    </i>
    <i>
      <x v="306"/>
    </i>
    <i>
      <x v="186"/>
    </i>
    <i>
      <x v="187"/>
    </i>
    <i>
      <x v="253"/>
    </i>
    <i>
      <x v="44"/>
    </i>
    <i>
      <x v="32"/>
    </i>
    <i>
      <x v="308"/>
    </i>
    <i>
      <x v="72"/>
    </i>
    <i>
      <x v="249"/>
    </i>
    <i>
      <x v="282"/>
    </i>
    <i>
      <x v="218"/>
    </i>
    <i>
      <x v="250"/>
    </i>
    <i>
      <x v="200"/>
    </i>
    <i>
      <x v="271"/>
    </i>
    <i>
      <x v="180"/>
    </i>
    <i>
      <x v="165"/>
    </i>
    <i>
      <x v="66"/>
    </i>
    <i>
      <x v="162"/>
    </i>
    <i>
      <x v="79"/>
    </i>
    <i>
      <x v="157"/>
    </i>
    <i>
      <x v="217"/>
    </i>
    <i>
      <x v="147"/>
    </i>
    <i>
      <x v="46"/>
    </i>
    <i>
      <x v="248"/>
    </i>
    <i>
      <x v="303"/>
    </i>
    <i>
      <x v="208"/>
    </i>
    <i>
      <x v="91"/>
    </i>
    <i>
      <x v="268"/>
    </i>
    <i>
      <x v="267"/>
    </i>
    <i>
      <x v="85"/>
    </i>
    <i>
      <x v="87"/>
    </i>
    <i>
      <x v="138"/>
    </i>
    <i>
      <x v="94"/>
    </i>
    <i>
      <x v="173"/>
    </i>
    <i>
      <x v="172"/>
    </i>
    <i>
      <x v="6"/>
    </i>
    <i>
      <x v="13"/>
    </i>
    <i>
      <x v="174"/>
    </i>
    <i>
      <x v="4"/>
    </i>
    <i>
      <x v="259"/>
    </i>
    <i>
      <x v="11"/>
    </i>
    <i>
      <x v="219"/>
    </i>
    <i>
      <x v="216"/>
    </i>
    <i>
      <x v="205"/>
    </i>
    <i>
      <x v="49"/>
    </i>
    <i>
      <x v="163"/>
    </i>
    <i>
      <x v="135"/>
    </i>
    <i>
      <x v="207"/>
    </i>
    <i>
      <x v="293"/>
    </i>
    <i>
      <x v="307"/>
    </i>
    <i>
      <x v="145"/>
    </i>
    <i>
      <x v="258"/>
    </i>
    <i>
      <x v="171"/>
    </i>
    <i>
      <x v="141"/>
    </i>
    <i>
      <x v="142"/>
    </i>
    <i>
      <x v="139"/>
    </i>
    <i>
      <x v="168"/>
    </i>
    <i>
      <x v="160"/>
    </i>
    <i>
      <x v="80"/>
    </i>
    <i>
      <x v="22"/>
    </i>
    <i>
      <x v="210"/>
    </i>
    <i>
      <x v="265"/>
    </i>
    <i>
      <x v="181"/>
    </i>
    <i>
      <x v="185"/>
    </i>
    <i>
      <x v="213"/>
    </i>
    <i>
      <x v="10"/>
    </i>
    <i>
      <x v="279"/>
    </i>
    <i>
      <x v="20"/>
    </i>
    <i>
      <x v="212"/>
    </i>
    <i>
      <x v="214"/>
    </i>
    <i>
      <x v="276"/>
    </i>
    <i>
      <x v="30"/>
    </i>
    <i>
      <x v="3"/>
    </i>
    <i>
      <x v="175"/>
    </i>
    <i>
      <x v="167"/>
    </i>
    <i>
      <x v="245"/>
    </i>
    <i>
      <x v="256"/>
    </i>
    <i>
      <x v="31"/>
    </i>
    <i>
      <x v="164"/>
    </i>
    <i>
      <x v="15"/>
    </i>
    <i>
      <x v="148"/>
    </i>
    <i>
      <x v="278"/>
    </i>
    <i>
      <x v="86"/>
    </i>
    <i>
      <x v="188"/>
    </i>
    <i>
      <x v="133"/>
    </i>
    <i>
      <x v="280"/>
    </i>
    <i>
      <x v="170"/>
    </i>
    <i>
      <x v="19"/>
    </i>
    <i>
      <x v="89"/>
    </i>
    <i>
      <x v="203"/>
    </i>
    <i>
      <x v="161"/>
    </i>
    <i>
      <x v="166"/>
    </i>
    <i>
      <x v="23"/>
    </i>
    <i>
      <x v="154"/>
    </i>
    <i>
      <x v="92"/>
    </i>
    <i>
      <x v="277"/>
    </i>
    <i>
      <x v="90"/>
    </i>
    <i>
      <x v="110"/>
    </i>
    <i>
      <x v="123"/>
    </i>
    <i>
      <x v="146"/>
    </i>
    <i>
      <x v="189"/>
    </i>
    <i>
      <x v="122"/>
    </i>
    <i>
      <x v="257"/>
    </i>
    <i>
      <x v="116"/>
    </i>
    <i>
      <x v="149"/>
    </i>
    <i>
      <x v="95"/>
    </i>
    <i>
      <x v="24"/>
    </i>
    <i>
      <x v="16"/>
    </i>
    <i>
      <x v="118"/>
    </i>
    <i>
      <x v="192"/>
    </i>
    <i>
      <x v="130"/>
    </i>
    <i>
      <x v="129"/>
    </i>
    <i>
      <x v="18"/>
    </i>
    <i>
      <x v="275"/>
    </i>
    <i>
      <x v="17"/>
    </i>
    <i>
      <x v="136"/>
    </i>
    <i>
      <x v="117"/>
    </i>
    <i>
      <x v="96"/>
    </i>
    <i>
      <x v="150"/>
    </i>
    <i>
      <x v="120"/>
    </i>
    <i>
      <x v="29"/>
    </i>
    <i>
      <x v="101"/>
    </i>
    <i>
      <x v="21"/>
    </i>
    <i>
      <x v="274"/>
    </i>
    <i>
      <x v="255"/>
    </i>
    <i>
      <x v="114"/>
    </i>
    <i>
      <x v="119"/>
    </i>
    <i>
      <x v="25"/>
    </i>
    <i>
      <x v="254"/>
    </i>
    <i>
      <x v="144"/>
    </i>
    <i>
      <x v="5"/>
    </i>
    <i>
      <x v="281"/>
    </i>
    <i>
      <x v="251"/>
    </i>
    <i>
      <x v="109"/>
    </i>
    <i>
      <x v="252"/>
    </i>
    <i>
      <x v="193"/>
    </i>
    <i>
      <x v="121"/>
    </i>
    <i>
      <x v="26"/>
    </i>
    <i>
      <x v="63"/>
    </i>
    <i>
      <x v="194"/>
    </i>
    <i>
      <x v="125"/>
    </i>
    <i>
      <x v="261"/>
    </i>
    <i>
      <x v="113"/>
    </i>
    <i>
      <x v="7"/>
    </i>
    <i>
      <x v="124"/>
    </i>
    <i>
      <x v="132"/>
    </i>
    <i>
      <x v="197"/>
    </i>
    <i>
      <x/>
    </i>
    <i>
      <x v="196"/>
    </i>
    <i>
      <x v="191"/>
    </i>
    <i>
      <x v="190"/>
    </i>
    <i>
      <x v="292"/>
    </i>
    <i>
      <x v="84"/>
    </i>
    <i>
      <x v="195"/>
    </i>
    <i>
      <x v="266"/>
    </i>
    <i>
      <x v="269"/>
    </i>
    <i>
      <x v="264"/>
    </i>
    <i>
      <x v="177"/>
    </i>
    <i>
      <x v="176"/>
    </i>
    <i>
      <x v="179"/>
    </i>
    <i>
      <x v="178"/>
    </i>
    <i>
      <x v="127"/>
    </i>
    <i>
      <x v="126"/>
    </i>
    <i>
      <x v="93"/>
    </i>
    <i>
      <x v="39"/>
    </i>
    <i>
      <x v="104"/>
    </i>
    <i>
      <x v="98"/>
    </i>
    <i>
      <x v="137"/>
    </i>
    <i>
      <x v="140"/>
    </i>
    <i>
      <x v="40"/>
    </i>
    <i>
      <x v="134"/>
    </i>
    <i>
      <x v="12"/>
    </i>
    <i>
      <x v="102"/>
    </i>
    <i>
      <x v="100"/>
    </i>
    <i>
      <x v="105"/>
    </i>
    <i>
      <x v="97"/>
    </i>
    <i>
      <x v="99"/>
    </i>
    <i>
      <x v="153"/>
    </i>
    <i>
      <x v="152"/>
    </i>
    <i>
      <x v="151"/>
    </i>
    <i>
      <x v="111"/>
    </i>
    <i>
      <x v="128"/>
    </i>
    <i>
      <x v="313"/>
    </i>
    <i>
      <x v="115"/>
    </i>
    <i>
      <x v="14"/>
    </i>
    <i>
      <x v="103"/>
    </i>
    <i>
      <x v="106"/>
    </i>
    <i>
      <x v="108"/>
    </i>
    <i>
      <x v="262"/>
    </i>
    <i>
      <x v="310"/>
    </i>
    <i>
      <x v="107"/>
    </i>
    <i>
      <x v="291"/>
    </i>
    <i>
      <x v="304"/>
    </i>
    <i>
      <x v="155"/>
    </i>
    <i>
      <x v="263"/>
    </i>
    <i>
      <x v="156"/>
    </i>
    <i>
      <x v="112"/>
    </i>
    <i>
      <x v="2"/>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1">
    <pageField fld="0" hier="25" name="[Columns].[IsRowNumber].&amp;[False]" cap="FALSE"/>
  </pageFields>
  <dataFields count="14">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10" subtotal="count" baseField="0" baseItem="0"/>
    <dataField fld="8" subtotal="count" baseField="0" baseItem="0"/>
    <dataField fld="9" subtotal="count" baseField="0" baseItem="0"/>
    <dataField fld="11" subtotal="count" baseField="0" baseItem="0"/>
    <dataField fld="12" subtotal="count" baseField="0" baseItem="0"/>
    <dataField fld="13" subtotal="count" baseField="0" baseItem="0"/>
    <dataField fld="14" subtotal="count" baseField="0" baseItem="0"/>
    <dataField fld="15"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33D611-F9B2-4E1F-8B76-61356C563C2C}" name="Tables" cacheId="19" applyNumberFormats="0" applyBorderFormats="0" applyFontFormats="0" applyPatternFormats="0" applyAlignmentFormats="0" applyWidthHeightFormats="1" dataCaption="Values" tag="81327fd5-e246-4b67-bc4d-501245a0193f" updatedVersion="7" minRefreshableVersion="3" useAutoFormatting="1" subtotalHiddenItems="1" itemPrintTitles="1" createdVersion="5" indent="0" outline="1" outlineData="1" multipleFieldFilters="0">
  <location ref="A3:I86" firstHeaderRow="0" firstDataRow="1" firstDataCol="1"/>
  <pivotFields count="11">
    <pivotField dataField="1" showAll="0"/>
    <pivotField dataField="1" showAll="0"/>
    <pivotField axis="axisRow" allDrilled="1" showAll="0" dataSourceSort="1">
      <items count="35">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t="default"/>
      </items>
    </pivotField>
    <pivotField axis="axisRow" showAll="0" dataSourceSort="1">
      <items count="1">
        <item t="default"/>
      </items>
    </pivotField>
    <pivotField axis="axisRow" allDrilled="1"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dataField="1" showAll="0"/>
    <pivotField dataField="1" showAll="0"/>
    <pivotField dataField="1" showAll="0"/>
    <pivotField dataField="1" showAll="0"/>
    <pivotField dataField="1" showAll="0"/>
    <pivotField dataField="1" showAll="0"/>
  </pivotFields>
  <rowFields count="2">
    <field x="2"/>
    <field x="4"/>
  </rowFields>
  <rowItems count="83">
    <i>
      <x/>
    </i>
    <i r="1">
      <x v="2"/>
    </i>
    <i>
      <x v="1"/>
    </i>
    <i r="1">
      <x/>
    </i>
    <i>
      <x v="2"/>
    </i>
    <i r="1">
      <x v="1"/>
    </i>
    <i>
      <x v="3"/>
    </i>
    <i r="1">
      <x v="41"/>
    </i>
    <i>
      <x v="4"/>
    </i>
    <i r="1">
      <x v="3"/>
    </i>
    <i>
      <x v="5"/>
    </i>
    <i r="1">
      <x v="4"/>
    </i>
    <i>
      <x v="6"/>
    </i>
    <i r="1">
      <x v="5"/>
    </i>
    <i r="1">
      <x v="6"/>
    </i>
    <i r="1">
      <x v="7"/>
    </i>
    <i>
      <x v="7"/>
    </i>
    <i r="1">
      <x v="8"/>
    </i>
    <i r="1">
      <x v="9"/>
    </i>
    <i r="1">
      <x v="10"/>
    </i>
    <i>
      <x v="8"/>
    </i>
    <i r="1">
      <x v="11"/>
    </i>
    <i>
      <x v="9"/>
    </i>
    <i r="1">
      <x v="12"/>
    </i>
    <i>
      <x v="10"/>
    </i>
    <i r="1">
      <x v="41"/>
    </i>
    <i>
      <x v="11"/>
    </i>
    <i r="1">
      <x v="13"/>
    </i>
    <i>
      <x v="12"/>
    </i>
    <i r="1">
      <x v="14"/>
    </i>
    <i>
      <x v="13"/>
    </i>
    <i r="1">
      <x v="15"/>
    </i>
    <i>
      <x v="14"/>
    </i>
    <i r="1">
      <x v="16"/>
    </i>
    <i>
      <x v="15"/>
    </i>
    <i r="1">
      <x v="17"/>
    </i>
    <i>
      <x v="16"/>
    </i>
    <i r="1">
      <x v="41"/>
    </i>
    <i>
      <x v="17"/>
    </i>
    <i r="1">
      <x v="18"/>
    </i>
    <i>
      <x v="18"/>
    </i>
    <i r="1">
      <x v="19"/>
    </i>
    <i>
      <x v="19"/>
    </i>
    <i r="1">
      <x v="20"/>
    </i>
    <i>
      <x v="20"/>
    </i>
    <i r="1">
      <x v="21"/>
    </i>
    <i>
      <x v="21"/>
    </i>
    <i r="1">
      <x v="22"/>
    </i>
    <i>
      <x v="22"/>
    </i>
    <i r="1">
      <x v="26"/>
    </i>
    <i r="1">
      <x v="27"/>
    </i>
    <i r="1">
      <x v="28"/>
    </i>
    <i>
      <x v="23"/>
    </i>
    <i r="1">
      <x v="23"/>
    </i>
    <i r="1">
      <x v="24"/>
    </i>
    <i r="1">
      <x v="25"/>
    </i>
    <i>
      <x v="24"/>
    </i>
    <i r="1">
      <x v="29"/>
    </i>
    <i r="1">
      <x v="30"/>
    </i>
    <i r="1">
      <x v="31"/>
    </i>
    <i>
      <x v="25"/>
    </i>
    <i r="1">
      <x v="32"/>
    </i>
    <i>
      <x v="26"/>
    </i>
    <i r="1">
      <x v="33"/>
    </i>
    <i>
      <x v="27"/>
    </i>
    <i r="1">
      <x v="34"/>
    </i>
    <i>
      <x v="28"/>
    </i>
    <i r="1">
      <x v="35"/>
    </i>
    <i>
      <x v="29"/>
    </i>
    <i r="1">
      <x v="36"/>
    </i>
    <i>
      <x v="30"/>
    </i>
    <i r="1">
      <x v="37"/>
    </i>
    <i>
      <x v="31"/>
    </i>
    <i r="1">
      <x v="38"/>
    </i>
    <i r="1">
      <x v="39"/>
    </i>
    <i r="1">
      <x v="40"/>
    </i>
    <i>
      <x v="32"/>
    </i>
    <i r="1">
      <x v="42"/>
    </i>
    <i>
      <x v="33"/>
    </i>
    <i r="1">
      <x v="43"/>
    </i>
    <i r="1">
      <x v="44"/>
    </i>
    <i r="1">
      <x v="45"/>
    </i>
    <i t="grand">
      <x/>
    </i>
  </rowItems>
  <colFields count="1">
    <field x="-2"/>
  </colFields>
  <colItems count="8">
    <i>
      <x/>
    </i>
    <i i="1">
      <x v="1"/>
    </i>
    <i i="2">
      <x v="2"/>
    </i>
    <i i="3">
      <x v="3"/>
    </i>
    <i i="4">
      <x v="4"/>
    </i>
    <i i="5">
      <x v="5"/>
    </i>
    <i i="6">
      <x v="6"/>
    </i>
    <i i="7">
      <x v="7"/>
    </i>
  </colItems>
  <dataFields count="8">
    <dataField fld="0" subtotal="count" baseField="0" baseItem="0"/>
    <dataField fld="1"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0"/>
    <rowHierarchyUsage hierarchyUsage="4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activeTabTopLevelEntity name="[DaxExpression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E89C62-637C-4146-BFE8-E315E57E4C66}" name="UserHierarchies" cacheId="34" applyNumberFormats="0" applyBorderFormats="0" applyFontFormats="0" applyPatternFormats="0" applyAlignmentFormats="0" applyWidthHeightFormats="1" dataCaption="Values" tag="59da4aa7-4236-4648-aa60-f13e22ffdac9" updatedVersion="7" minRefreshableVersion="3" useAutoFormatting="1" itemPrintTitles="1" createdVersion="5" indent="0" outline="1" outlineData="1" multipleFieldFilters="0">
  <location ref="A3:B24" firstHeaderRow="1" firstDataRow="1" firstDataCol="1" rowPageCount="1" colPageCount="1"/>
  <pivotFields count="5">
    <pivotField axis="axisRow" allDrilled="1" showAll="0" dataSourceSort="1">
      <items count="11">
        <item c="1" x="0"/>
        <item c="1" x="1"/>
        <item c="1" x="2"/>
        <item c="1" x="3"/>
        <item c="1" x="4"/>
        <item c="1" x="5"/>
        <item c="1" x="6"/>
        <item c="1" x="7"/>
        <item c="1" x="8"/>
        <item c="1" x="9"/>
        <item t="default"/>
      </items>
    </pivotField>
    <pivotField axis="axisRow" showAll="0" dataSourceSort="1">
      <items count="1">
        <item t="default"/>
      </items>
    </pivotField>
    <pivotField axis="axisPage" allDrilled="1" showAll="0" dataSourceSort="1" defaultAttributeDrillState="1">
      <items count="1">
        <item t="default"/>
      </items>
    </pivotField>
    <pivotField dataField="1" showAll="0"/>
    <pivotField axis="axisRow" allDrilled="1" showAll="0" dataSourceSort="1" defaultAttributeDrillState="1">
      <items count="5">
        <item x="0"/>
        <item x="1"/>
        <item x="2"/>
        <item x="3"/>
        <item t="default"/>
      </items>
    </pivotField>
  </pivotFields>
  <rowFields count="2">
    <field x="0"/>
    <field x="4"/>
  </rowFields>
  <rowItems count="21">
    <i>
      <x/>
    </i>
    <i r="1">
      <x/>
    </i>
    <i>
      <x v="1"/>
    </i>
    <i r="1">
      <x v="2"/>
    </i>
    <i>
      <x v="2"/>
    </i>
    <i r="1">
      <x v="1"/>
    </i>
    <i>
      <x v="3"/>
    </i>
    <i r="1">
      <x v="2"/>
    </i>
    <i>
      <x v="4"/>
    </i>
    <i r="1">
      <x v="2"/>
    </i>
    <i>
      <x v="5"/>
    </i>
    <i r="1">
      <x v="2"/>
    </i>
    <i>
      <x v="6"/>
    </i>
    <i r="1">
      <x v="3"/>
    </i>
    <i>
      <x v="7"/>
    </i>
    <i r="1">
      <x v="2"/>
    </i>
    <i>
      <x v="8"/>
    </i>
    <i r="1">
      <x v="2"/>
    </i>
    <i>
      <x v="9"/>
    </i>
    <i r="1">
      <x v="2"/>
    </i>
    <i t="grand">
      <x/>
    </i>
  </rowItems>
  <colItems count="1">
    <i/>
  </colItems>
  <pageFields count="1">
    <pageField fld="2" hier="25" name="[Columns].[IsRowNumber].&amp;[False]" cap="FALSE"/>
  </pageFields>
  <dataFields count="1">
    <dataField fld="3"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0"/>
    <rowHierarchyUsage hierarchyUsage="8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E25F78-3CFB-45A3-9104-BABCF69C6872}" name="Relationships" cacheId="31" applyNumberFormats="0" applyBorderFormats="0" applyFontFormats="0" applyPatternFormats="0" applyAlignmentFormats="0" applyWidthHeightFormats="1" dataCaption="Values" tag="b138a726-78b3-4e77-9364-427f4dcd7401" updatedVersion="7" minRefreshableVersion="3" useAutoFormatting="1" subtotalHiddenItems="1" itemPrintTitles="1" createdVersion="5" indent="0" outline="1" outlineData="1" multipleFieldFilters="0">
  <location ref="A4:J99" firstHeaderRow="0" firstDataRow="1" firstDataCol="1" rowPageCount="2" colPageCount="1"/>
  <pivotFields count="14">
    <pivotField axis="axisRow" allDrilled="1" showAll="0" dataSourceSort="1">
      <items count="20">
        <item c="1" x="0"/>
        <item c="1" x="1"/>
        <item c="1" x="2"/>
        <item c="1" x="3"/>
        <item c="1" x="4"/>
        <item c="1" x="5"/>
        <item c="1" x="6"/>
        <item c="1" x="7"/>
        <item c="1" x="8"/>
        <item c="1" x="9"/>
        <item c="1" x="10"/>
        <item c="1" x="11"/>
        <item c="1" x="12"/>
        <item c="1" x="13"/>
        <item c="1" x="14"/>
        <item c="1" x="15"/>
        <item c="1" x="16"/>
        <item c="1" x="17"/>
        <item c="1" x="18"/>
        <item t="default"/>
      </items>
    </pivotField>
    <pivotField axis="axisRow" showAll="0" dataSourceSort="1">
      <items count="1">
        <item t="default"/>
      </items>
    </pivotField>
    <pivotField axis="axisPage" allDrilled="1" showAll="0" dataSourceSort="1" defaultAttributeDrillState="1">
      <items count="1">
        <item t="default"/>
      </items>
    </pivotField>
    <pivotField axis="axisRow" allDrilled="1" showAll="0" dataSourceSort="1" defaultAttributeDrillState="1">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t="default"/>
      </items>
    </pivotField>
    <pivotField axis="axisPage" allDrilled="1" showAll="0" dataSourceSort="1" defaultAttributeDrillState="1">
      <items count="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2">
    <field x="0"/>
    <field x="3"/>
  </rowFields>
  <rowItems count="95">
    <i>
      <x/>
    </i>
    <i r="1">
      <x/>
    </i>
    <i r="1">
      <x v="1"/>
    </i>
    <i>
      <x v="1"/>
    </i>
    <i r="1">
      <x v="2"/>
    </i>
    <i>
      <x v="2"/>
    </i>
    <i r="1">
      <x v="3"/>
    </i>
    <i r="1">
      <x v="4"/>
    </i>
    <i r="1">
      <x v="5"/>
    </i>
    <i r="1">
      <x v="6"/>
    </i>
    <i r="1">
      <x v="7"/>
    </i>
    <i r="1">
      <x v="8"/>
    </i>
    <i>
      <x v="3"/>
    </i>
    <i r="1">
      <x v="9"/>
    </i>
    <i r="1">
      <x v="10"/>
    </i>
    <i r="1">
      <x v="11"/>
    </i>
    <i r="1">
      <x v="12"/>
    </i>
    <i r="1">
      <x v="13"/>
    </i>
    <i r="1">
      <x v="14"/>
    </i>
    <i r="1">
      <x v="15"/>
    </i>
    <i r="1">
      <x v="16"/>
    </i>
    <i r="1">
      <x v="17"/>
    </i>
    <i r="1">
      <x v="18"/>
    </i>
    <i>
      <x v="4"/>
    </i>
    <i r="1">
      <x v="19"/>
    </i>
    <i r="1">
      <x v="20"/>
    </i>
    <i r="1">
      <x v="21"/>
    </i>
    <i>
      <x v="5"/>
    </i>
    <i r="1">
      <x v="22"/>
    </i>
    <i>
      <x v="6"/>
    </i>
    <i r="1">
      <x v="23"/>
    </i>
    <i r="1">
      <x v="24"/>
    </i>
    <i r="1">
      <x v="25"/>
    </i>
    <i r="1">
      <x v="26"/>
    </i>
    <i>
      <x v="7"/>
    </i>
    <i r="1">
      <x v="27"/>
    </i>
    <i r="1">
      <x v="28"/>
    </i>
    <i r="1">
      <x v="29"/>
    </i>
    <i r="1">
      <x v="30"/>
    </i>
    <i r="1">
      <x v="31"/>
    </i>
    <i>
      <x v="8"/>
    </i>
    <i r="1">
      <x v="32"/>
    </i>
    <i r="1">
      <x v="33"/>
    </i>
    <i r="1">
      <x v="34"/>
    </i>
    <i>
      <x v="9"/>
    </i>
    <i r="1">
      <x v="35"/>
    </i>
    <i r="1">
      <x v="36"/>
    </i>
    <i>
      <x v="10"/>
    </i>
    <i r="1">
      <x v="37"/>
    </i>
    <i>
      <x v="11"/>
    </i>
    <i r="1">
      <x v="38"/>
    </i>
    <i r="1">
      <x v="39"/>
    </i>
    <i>
      <x v="12"/>
    </i>
    <i r="1">
      <x v="40"/>
    </i>
    <i>
      <x v="13"/>
    </i>
    <i r="1">
      <x v="41"/>
    </i>
    <i r="1">
      <x v="42"/>
    </i>
    <i r="1">
      <x v="43"/>
    </i>
    <i r="1">
      <x v="44"/>
    </i>
    <i r="1">
      <x v="45"/>
    </i>
    <i r="1">
      <x v="46"/>
    </i>
    <i r="1">
      <x v="47"/>
    </i>
    <i r="1">
      <x v="48"/>
    </i>
    <i r="1">
      <x v="49"/>
    </i>
    <i>
      <x v="14"/>
    </i>
    <i r="1">
      <x v="50"/>
    </i>
    <i r="1">
      <x v="51"/>
    </i>
    <i r="1">
      <x v="52"/>
    </i>
    <i>
      <x v="15"/>
    </i>
    <i r="1">
      <x v="53"/>
    </i>
    <i r="1">
      <x v="54"/>
    </i>
    <i r="1">
      <x v="55"/>
    </i>
    <i r="1">
      <x v="56"/>
    </i>
    <i r="1">
      <x v="57"/>
    </i>
    <i>
      <x v="16"/>
    </i>
    <i r="1">
      <x v="58"/>
    </i>
    <i r="1">
      <x v="59"/>
    </i>
    <i r="1">
      <x v="60"/>
    </i>
    <i r="1">
      <x v="61"/>
    </i>
    <i r="1">
      <x v="62"/>
    </i>
    <i r="1">
      <x v="63"/>
    </i>
    <i r="1">
      <x v="64"/>
    </i>
    <i>
      <x v="17"/>
    </i>
    <i r="1">
      <x v="65"/>
    </i>
    <i r="1">
      <x v="66"/>
    </i>
    <i>
      <x v="18"/>
    </i>
    <i r="1">
      <x v="67"/>
    </i>
    <i r="1">
      <x v="68"/>
    </i>
    <i r="1">
      <x v="69"/>
    </i>
    <i r="1">
      <x v="70"/>
    </i>
    <i r="1">
      <x v="71"/>
    </i>
    <i r="1">
      <x v="72"/>
    </i>
    <i r="1">
      <x v="73"/>
    </i>
    <i r="1">
      <x v="74"/>
    </i>
    <i t="grand">
      <x/>
    </i>
  </rowItems>
  <colFields count="1">
    <field x="-2"/>
  </colFields>
  <colItems count="9">
    <i>
      <x/>
    </i>
    <i i="1">
      <x v="1"/>
    </i>
    <i i="2">
      <x v="2"/>
    </i>
    <i i="3">
      <x v="3"/>
    </i>
    <i i="4">
      <x v="4"/>
    </i>
    <i i="5">
      <x v="5"/>
    </i>
    <i i="6">
      <x v="6"/>
    </i>
    <i i="7">
      <x v="7"/>
    </i>
    <i i="8">
      <x v="8"/>
    </i>
  </colItems>
  <pageFields count="2">
    <pageField fld="2" hier="25" name="[Columns].[IsRowNumber].&amp;[False]" cap="FALSE"/>
    <pageField fld="4" hier="68" name="[Relationships].[Cardinality (Filter)].[All]" cap="All"/>
  </pageFields>
  <dataFields count="9">
    <dataField fld="5" subtotal="count" baseField="0" baseItem="0"/>
    <dataField fld="6" subtotal="count" baseField="0" baseItem="0"/>
    <dataField fld="7" subtotal="count" baseField="0" baseItem="0"/>
    <dataField name="1:M Ratio %" fld="13"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1:M Ratio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0"/>
    <rowHierarchyUsage hierarchyUsage="7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activeTabTopLevelEntity name="[Relationship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057B5-E419-4955-8427-D5ECED63A103}" name="Compression" cacheId="28" applyNumberFormats="0" applyBorderFormats="0" applyFontFormats="0" applyPatternFormats="0" applyAlignmentFormats="0" applyWidthHeightFormats="1" dataCaption="Values" tag="f0bd1038-2e4f-4066-a28d-2db801f60e3d" updatedVersion="7" minRefreshableVersion="3" useAutoFormatting="1" colGrandTotals="0" itemPrintTitles="1" createdVersion="5" indent="0" outline="1" outlineData="1" multipleFieldFilters="0">
  <location ref="A3:E19" firstHeaderRow="0" firstDataRow="1" firstDataCol="1" rowPageCount="1" colPageCount="1"/>
  <pivotFields count="7">
    <pivotField axis="axisPage" allDrilled="1" showAll="0" dataSourceSort="1" defaultAttributeDrillState="1">
      <items count="1">
        <item t="default"/>
      </items>
    </pivotField>
    <pivotField axis="axisRow" allDrilled="1" showAll="0" dataSourceSort="1" defaultAttributeDrillState="1">
      <items count="2">
        <item x="0"/>
        <item t="default"/>
      </items>
    </pivotField>
    <pivotField axis="axisRow" allDrilled="1" showAll="0" dataSourceSort="1">
      <items count="15">
        <item x="0" e="0"/>
        <item x="1" e="0"/>
        <item x="2" e="0"/>
        <item x="3" e="0"/>
        <item x="4" e="0"/>
        <item x="5" e="0"/>
        <item x="6" e="0"/>
        <item x="7" e="0"/>
        <item x="8" e="0"/>
        <item x="9" e="0"/>
        <item x="10" e="0"/>
        <item x="11" e="0"/>
        <item x="12" e="0"/>
        <item x="13" e="0"/>
        <item t="default"/>
      </items>
    </pivotField>
    <pivotField dataField="1" showAll="0"/>
    <pivotField dataField="1" showAll="0"/>
    <pivotField dataField="1" showAll="0"/>
    <pivotField dataField="1" showAll="0"/>
  </pivotFields>
  <rowFields count="2">
    <field x="1"/>
    <field x="2"/>
  </rowFields>
  <rowItems count="16">
    <i>
      <x/>
    </i>
    <i r="1">
      <x/>
    </i>
    <i r="1">
      <x v="1"/>
    </i>
    <i r="1">
      <x v="2"/>
    </i>
    <i r="1">
      <x v="3"/>
    </i>
    <i r="1">
      <x v="4"/>
    </i>
    <i r="1">
      <x v="5"/>
    </i>
    <i r="1">
      <x v="6"/>
    </i>
    <i r="1">
      <x v="7"/>
    </i>
    <i r="1">
      <x v="8"/>
    </i>
    <i r="1">
      <x v="9"/>
    </i>
    <i r="1">
      <x v="10"/>
    </i>
    <i r="1">
      <x v="11"/>
    </i>
    <i r="1">
      <x v="12"/>
    </i>
    <i r="1">
      <x v="13"/>
    </i>
    <i t="grand">
      <x/>
    </i>
  </rowItems>
  <colFields count="1">
    <field x="-2"/>
  </colFields>
  <colItems count="4">
    <i>
      <x/>
    </i>
    <i i="1">
      <x v="1"/>
    </i>
    <i i="2">
      <x v="2"/>
    </i>
    <i i="3">
      <x v="3"/>
    </i>
  </colItems>
  <pageFields count="1">
    <pageField fld="0" hier="25" name="[Columns].[IsRowNumber].&amp;[False]" cap="FALSE"/>
  </pageFields>
  <dataFields count="4">
    <dataField fld="3" subtotal="count" baseField="0" baseItem="0"/>
    <dataField fld="4" subtotal="count" baseField="0" baseItem="0"/>
    <dataField fld="5" subtotal="count" baseField="0" baseItem="0"/>
    <dataField fld="6"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6"/>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B8B25D3-B693-4C16-A0C2-C656694DD8A5}" name="ColumnsDataTypes" cacheId="25" applyNumberFormats="0" applyBorderFormats="0" applyFontFormats="0" applyPatternFormats="0" applyAlignmentFormats="0" applyWidthHeightFormats="1" dataCaption="Values" tag="99e483fa-c0c1-4a8c-8d30-3313ab43e6a9" updatedVersion="7" minRefreshableVersion="3" useAutoFormatting="1" itemPrintTitles="1" createdVersion="5" indent="0" outline="1" outlineData="1" multipleFieldFilters="0">
  <location ref="A3:K50" firstHeaderRow="0" firstDataRow="1" firstDataCol="1" rowPageCount="1" colPageCount="1"/>
  <pivotFields count="13">
    <pivotField axis="axisPage" allDrilled="1" showAll="0" dataSourceSort="1" defaultAttributeDrillState="1">
      <items count="1">
        <item t="default"/>
      </items>
    </pivotField>
    <pivotField axis="axisRow" allDrilled="1" showAll="0" dataSourceSort="1">
      <items count="7">
        <item x="0" e="0"/>
        <item x="1" e="0"/>
        <item x="2" e="0"/>
        <item x="3"/>
        <item x="4" e="0"/>
        <item x="5" e="0"/>
        <item t="default"/>
      </items>
    </pivotField>
    <pivotField axis="axisRow" allDrilled="1" showAll="0" dataSourceSort="1"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2">
    <field x="1"/>
    <field x="2"/>
  </rowFields>
  <rowItems count="47">
    <i>
      <x/>
    </i>
    <i>
      <x v="1"/>
    </i>
    <i>
      <x v="2"/>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x v="4"/>
    </i>
    <i>
      <x v="5"/>
    </i>
    <i t="grand">
      <x/>
    </i>
  </rowItems>
  <colFields count="1">
    <field x="-2"/>
  </colFields>
  <colItems count="10">
    <i>
      <x/>
    </i>
    <i i="1">
      <x v="1"/>
    </i>
    <i i="2">
      <x v="2"/>
    </i>
    <i i="3">
      <x v="3"/>
    </i>
    <i i="4">
      <x v="4"/>
    </i>
    <i i="5">
      <x v="5"/>
    </i>
    <i i="6">
      <x v="6"/>
    </i>
    <i i="7">
      <x v="7"/>
    </i>
    <i i="8">
      <x v="8"/>
    </i>
    <i i="9">
      <x v="9"/>
    </i>
  </colItems>
  <pageFields count="1">
    <pageField fld="0" hier="25" name="[Columns].[IsRowNumber].&amp;[False]" cap="FALSE"/>
  </pageFields>
  <dataFields count="1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4"/>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E5D6E4-8B08-4A3C-8400-7A2BC55216C6}" name="Encoding" cacheId="22" applyNumberFormats="0" applyBorderFormats="0" applyFontFormats="0" applyPatternFormats="0" applyAlignmentFormats="0" applyWidthHeightFormats="1" dataCaption="Values" tag="eb0ac110-0010-4a23-b6b5-f77d96c04bce" updatedVersion="7" minRefreshableVersion="3" useAutoFormatting="1" itemPrintTitles="1" createdVersion="5" indent="0" outline="1" outlineData="1" multipleFieldFilters="0">
  <location ref="A3:L15" firstHeaderRow="0" firstDataRow="1" firstDataCol="1" rowPageCount="1" colPageCount="1"/>
  <pivotFields count="15">
    <pivotField axis="axisPage" allDrilled="1" showAll="0" dataSourceSort="1" defaultAttributeDrillState="1">
      <items count="1">
        <item t="default"/>
      </items>
    </pivotField>
    <pivotField axis="axisRow" allDrilled="1" showAll="0" dataSourceSort="1">
      <items count="7">
        <item x="0" e="0"/>
        <item x="1" e="0"/>
        <item x="2" e="0"/>
        <item x="3" e="0"/>
        <item x="4" e="0"/>
        <item x="5" e="0"/>
        <item t="default"/>
      </items>
    </pivotField>
    <pivotField axis="axisRow" allDrilled="1" showAll="0" dataSourceSort="1" defaultAttributeDrillState="1">
      <items count="8">
        <item x="0"/>
        <item x="1"/>
        <item x="2"/>
        <item x="3"/>
        <item x="4"/>
        <item x="5"/>
        <item x="6"/>
        <item t="default"/>
      </items>
    </pivotField>
    <pivotField axis="axisRow" allDrilled="1" showAll="0" dataSourceSort="1" defaultAttributeDrillState="1">
      <items count="3">
        <item x="0"/>
        <item x="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3">
    <field x="3"/>
    <field x="1"/>
    <field x="2"/>
  </rowFields>
  <rowItems count="12">
    <i>
      <x/>
    </i>
    <i r="1">
      <x/>
    </i>
    <i r="1">
      <x v="1"/>
    </i>
    <i r="1">
      <x v="2"/>
    </i>
    <i r="1">
      <x v="3"/>
    </i>
    <i r="1">
      <x v="4"/>
    </i>
    <i r="1">
      <x v="5"/>
    </i>
    <i>
      <x v="1"/>
    </i>
    <i r="1">
      <x v="1"/>
    </i>
    <i r="1">
      <x v="2"/>
    </i>
    <i r="1">
      <x v="3"/>
    </i>
    <i t="grand">
      <x/>
    </i>
  </rowItems>
  <colFields count="1">
    <field x="-2"/>
  </colFields>
  <colItems count="11">
    <i>
      <x/>
    </i>
    <i i="1">
      <x v="1"/>
    </i>
    <i i="2">
      <x v="2"/>
    </i>
    <i i="3">
      <x v="3"/>
    </i>
    <i i="4">
      <x v="4"/>
    </i>
    <i i="5">
      <x v="5"/>
    </i>
    <i i="6">
      <x v="6"/>
    </i>
    <i i="7">
      <x v="7"/>
    </i>
    <i i="8">
      <x v="8"/>
    </i>
    <i i="9">
      <x v="9"/>
    </i>
    <i i="10">
      <x v="10"/>
    </i>
  </colItems>
  <pageFields count="1">
    <pageField fld="0" hier="25" name="[Columns].[IsRowNumber].&amp;[False]" cap="FALSE"/>
  </pageFields>
  <dataFields count="11">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 fld="13" subtotal="count" baseField="0" baseItem="0"/>
    <dataField fld="14"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17"/>
    <rowHierarchyUsage hierarchyUsage="14"/>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easures List" backgroundRefresh="0" connectionId="1" xr16:uid="{DD134C6F-59F8-41F7-A904-BBD8B8D9191A}" autoFormatId="16" applyNumberFormats="0" applyBorderFormats="0" applyFontFormats="0" applyPatternFormats="0" applyAlignmentFormats="0" applyWidthHeightFormats="0">
  <queryTableRefresh nextId="46">
    <queryTableFields count="8">
      <queryTableField id="38" name="Table" tableColumnId="2"/>
      <queryTableField id="39" name="Type" tableColumnId="3"/>
      <queryTableField id="40" name="Name" tableColumnId="4"/>
      <queryTableField id="41" name="DAX Expression" tableColumnId="5"/>
      <queryTableField id="42" name="DisplayFolder" tableColumnId="6"/>
      <queryTableField id="43" name="FormatString" tableColumnId="7"/>
      <queryTableField id="44" name="IsHidden" tableColumnId="8"/>
      <queryTableField id="45" name="Description"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064F08-4847-472A-91C9-3F16AF8CED42}" name="DaxExpressions" displayName="DaxExpressions" ref="A1:H276" tableType="queryTable" totalsRowShown="0">
  <autoFilter ref="A1:H276" xr:uid="{E584D407-417A-4F50-8D73-D0155C3D1026}"/>
  <tableColumns count="8">
    <tableColumn id="2" xr3:uid="{504957BD-78BD-4B23-9DDE-C1BA74A4466E}" uniqueName="2" name="Table" queryTableFieldId="38"/>
    <tableColumn id="3" xr3:uid="{FBC3067F-7A0C-4E12-8107-55F00D9B13F2}" uniqueName="3" name="Type" queryTableFieldId="39"/>
    <tableColumn id="4" xr3:uid="{C8DC7472-8E71-4E7B-B49E-7C6096058047}" uniqueName="4" name="Name" queryTableFieldId="40"/>
    <tableColumn id="5" xr3:uid="{5F36B0AB-E907-4BCB-9619-CBA3A704E5EB}" uniqueName="5" name="DAX Expression" queryTableFieldId="41" dataDxfId="0"/>
    <tableColumn id="6" xr3:uid="{D40587CE-99B8-4836-BEB3-407AFE51282D}" uniqueName="6" name="DisplayFolder" queryTableFieldId="42"/>
    <tableColumn id="7" xr3:uid="{78D7819D-7115-4B73-810D-66E58BB3E17E}" uniqueName="7" name="FormatString" queryTableFieldId="43"/>
    <tableColumn id="8" xr3:uid="{39D8AF83-566A-4421-BC42-ED2F44BDFB3E}" uniqueName="8" name="IsHidden" queryTableFieldId="44"/>
    <tableColumn id="9" xr3:uid="{1A92125B-CD0F-4014-BE54-F15DAA5B3267}" uniqueName="9" name="Description" queryTableFieldId="45"/>
  </tableColumns>
  <tableStyleInfo name="TableStyleLight9" showFirstColumn="0" showLastColumn="0" showRowStripes="1" showColumnStripes="0"/>
</table>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sqlbi.com/learn/dax-tools-video-course/" TargetMode="External"/><Relationship Id="rId1" Type="http://schemas.openxmlformats.org/officeDocument/2006/relationships/hyperlink" Target="https://daxstudio.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10985-2D6D-47F7-99B2-8663896C1772}">
  <sheetPr codeName="Sheet9"/>
  <dimension ref="A1:B22"/>
  <sheetViews>
    <sheetView workbookViewId="0">
      <selection activeCell="A2" sqref="A2"/>
    </sheetView>
  </sheetViews>
  <sheetFormatPr defaultRowHeight="15" x14ac:dyDescent="0.25"/>
  <cols>
    <col min="1" max="1" width="40.5703125" customWidth="1"/>
    <col min="2" max="2" width="27.85546875" customWidth="1"/>
  </cols>
  <sheetData>
    <row r="1" spans="1:2" ht="26.25" x14ac:dyDescent="0.4">
      <c r="A1" s="15" t="s">
        <v>51</v>
      </c>
    </row>
    <row r="2" spans="1:2" ht="60" x14ac:dyDescent="0.25">
      <c r="A2" s="17" t="s">
        <v>62</v>
      </c>
    </row>
    <row r="3" spans="1:2" ht="60" x14ac:dyDescent="0.25">
      <c r="A3" s="17" t="s">
        <v>61</v>
      </c>
    </row>
    <row r="4" spans="1:2" x14ac:dyDescent="0.25">
      <c r="A4" s="17"/>
    </row>
    <row r="5" spans="1:2" x14ac:dyDescent="0.25">
      <c r="A5" s="17" t="s">
        <v>63</v>
      </c>
    </row>
    <row r="6" spans="1:2" x14ac:dyDescent="0.25">
      <c r="A6" s="16" t="s">
        <v>52</v>
      </c>
    </row>
    <row r="7" spans="1:2" x14ac:dyDescent="0.25">
      <c r="A7" s="16" t="s">
        <v>53</v>
      </c>
    </row>
    <row r="9" spans="1:2" x14ac:dyDescent="0.25">
      <c r="A9" s="14" t="s">
        <v>54</v>
      </c>
    </row>
    <row r="10" spans="1:2" ht="30" x14ac:dyDescent="0.25">
      <c r="A10" s="13" t="s">
        <v>55</v>
      </c>
      <c r="B10" s="18" t="s">
        <v>57</v>
      </c>
    </row>
    <row r="11" spans="1:2" ht="45" x14ac:dyDescent="0.25">
      <c r="A11" s="13" t="s">
        <v>56</v>
      </c>
      <c r="B11" s="18" t="s">
        <v>58</v>
      </c>
    </row>
    <row r="22" spans="1:1" x14ac:dyDescent="0.25">
      <c r="A22" t="s">
        <v>60</v>
      </c>
    </row>
  </sheetData>
  <hyperlinks>
    <hyperlink ref="A10" r:id="rId1" xr:uid="{BBE0598D-5011-4C2F-AC03-87BBD5D8955B}"/>
    <hyperlink ref="A11" r:id="rId2" xr:uid="{12F2051A-5A10-4A01-BEC8-6B7890AEFF24}"/>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46F88-ED28-4B39-A824-A768A2F17B4D}">
  <sheetPr codeName="Sheet11"/>
  <dimension ref="A1:D15"/>
  <sheetViews>
    <sheetView showGridLines="0" workbookViewId="0">
      <selection activeCell="C21" sqref="C21"/>
    </sheetView>
  </sheetViews>
  <sheetFormatPr defaultRowHeight="15" x14ac:dyDescent="0.25"/>
  <cols>
    <col min="1" max="1" width="19.85546875" customWidth="1"/>
    <col min="2" max="2" width="49.85546875" customWidth="1"/>
    <col min="3" max="3" width="39.42578125" customWidth="1"/>
    <col min="4" max="4" width="47.7109375" bestFit="1" customWidth="1"/>
    <col min="6" max="6" width="14.85546875" bestFit="1" customWidth="1"/>
  </cols>
  <sheetData>
    <row r="1" spans="1:4" ht="18.75" x14ac:dyDescent="0.3">
      <c r="A1" s="20" t="s">
        <v>64</v>
      </c>
    </row>
    <row r="2" spans="1:4" ht="15.75" x14ac:dyDescent="0.25">
      <c r="A2" s="21" t="s">
        <v>76</v>
      </c>
      <c r="B2" s="33" t="str">
        <f>FileNameRange</f>
        <v>\\berta.corp\system$\Redirect\nmozol\Desktop\TemaBI_commerce.vpax</v>
      </c>
      <c r="C2" s="33"/>
      <c r="D2" s="33"/>
    </row>
    <row r="3" spans="1:4" x14ac:dyDescent="0.25">
      <c r="A3" s="16"/>
      <c r="B3" s="14"/>
      <c r="C3" s="14"/>
      <c r="D3" s="14"/>
    </row>
    <row r="4" spans="1:4" ht="18.75" x14ac:dyDescent="0.3">
      <c r="A4" s="23" t="s">
        <v>65</v>
      </c>
      <c r="B4" s="24" vm="3">
        <f>CUBEVALUE( "ThisWorkbookDataModel", CUBEMEMBER( "ThisWorkbookDataModel", "[Measures].[Table Size]") )</f>
        <v>9210559431</v>
      </c>
      <c r="C4" s="14"/>
    </row>
    <row r="5" spans="1:4" ht="18.75" x14ac:dyDescent="0.3">
      <c r="A5" s="26" t="s">
        <v>66</v>
      </c>
      <c r="B5" s="19" vm="4">
        <f>CUBEVALUE( "ThisWorkbookDataModel", CUBEMEMBER( "ThisWorkbookDataModel", "[Measures].[Tables #]") )</f>
        <v>34</v>
      </c>
    </row>
    <row r="6" spans="1:4" ht="18.75" x14ac:dyDescent="0.3">
      <c r="A6" s="27" t="s">
        <v>69</v>
      </c>
      <c r="B6" s="25" vm="7">
        <f>CUBEVALUE( "ThisWorkbookDataModel", CUBEMEMBER( "ThisWorkbookDataModel", "[Measures].[Partitions #]") )</f>
        <v>48</v>
      </c>
    </row>
    <row r="7" spans="1:4" ht="18.75" x14ac:dyDescent="0.3">
      <c r="A7" s="22" t="s">
        <v>70</v>
      </c>
      <c r="B7" s="19" vm="8">
        <f>CUBEVALUE( "ThisWorkbookDataModel", CUBEMEMBER( "ThisWorkbookDataModel", "[Measures].[Segments #]") )</f>
        <v>97</v>
      </c>
    </row>
    <row r="8" spans="1:4" ht="18.75" x14ac:dyDescent="0.3">
      <c r="A8" s="27" t="s">
        <v>67</v>
      </c>
      <c r="B8" s="25" vm="5">
        <f>CUBEVALUE( "ThisWorkbookDataModel", CUBEMEMBER( "ThisWorkbookDataModel", "[Measures].[Columns #]") )</f>
        <v>353</v>
      </c>
    </row>
    <row r="9" spans="1:4" ht="18.75" x14ac:dyDescent="0.3">
      <c r="A9" s="28" t="s">
        <v>77</v>
      </c>
      <c r="B9" s="19" vm="9">
        <f>CUBEVALUE( "ThisWorkbookDataModel", CUBEMEMBER( "ThisWorkbookDataModel", "[Measures].[Measures #]") )</f>
        <v>191</v>
      </c>
    </row>
    <row r="10" spans="1:4" ht="18.75" x14ac:dyDescent="0.3">
      <c r="A10" s="27" t="s">
        <v>78</v>
      </c>
      <c r="B10" s="25" vm="10">
        <f>CUBEVALUE( "ThisWorkbookDataModel", CUBEMEMBER( "ThisWorkbookDataModel", "[Measures].[Calculated tables #]") )</f>
        <v>1</v>
      </c>
    </row>
    <row r="11" spans="1:4" ht="18.75" x14ac:dyDescent="0.3">
      <c r="A11" s="28" t="s">
        <v>79</v>
      </c>
      <c r="B11" s="19" vm="11">
        <f>CUBEVALUE( "ThisWorkbookDataModel", CUBEMEMBER( "ThisWorkbookDataModel", "[Measures].[Calculated columns #]") )</f>
        <v>48</v>
      </c>
    </row>
    <row r="12" spans="1:4" ht="18.75" x14ac:dyDescent="0.3">
      <c r="A12" s="27" t="s">
        <v>81</v>
      </c>
      <c r="B12" s="25" t="str" vm="12">
        <f>CUBEVALUE( "ThisWorkbookDataModel", CUBEMEMBER( "ThisWorkbookDataModel", "[Measures].[Calculation items #]") )</f>
        <v/>
      </c>
    </row>
    <row r="13" spans="1:4" ht="18.75" x14ac:dyDescent="0.3">
      <c r="A13" s="28" t="s">
        <v>80</v>
      </c>
      <c r="B13" s="19" vm="13">
        <f>CUBEVALUE( "ThisWorkbookDataModel", CUBEMEMBER( "ThisWorkbookDataModel", "[Measures].[Roles #]") )</f>
        <v>35</v>
      </c>
    </row>
    <row r="14" spans="1:4" ht="18.75" x14ac:dyDescent="0.3">
      <c r="A14" s="23" t="s">
        <v>71</v>
      </c>
      <c r="B14" s="25">
        <f>IFERROR(CUBEVALUE( "ThisWorkbookDataModel", CUBEMEMBER( "ThisWorkbookDataModel", "([Tables].[IsLocalDateTable].[True],[Measures].[Tables #])") ),0)</f>
        <v>0</v>
      </c>
    </row>
    <row r="15" spans="1:4" ht="18" customHeight="1" x14ac:dyDescent="0.25">
      <c r="A15" s="21" t="s">
        <v>68</v>
      </c>
      <c r="B15" s="29" vm="6">
        <f>CUBEVALUE( "ThisWorkbookDataModel", CUBEMEMBER( "ThisWorkbookDataModel", "[Measures].[Last Refresh]") )</f>
        <v>45085.460305092594</v>
      </c>
      <c r="C15" s="14"/>
    </row>
  </sheetData>
  <mergeCells count="1">
    <mergeCell ref="B2:D2"/>
  </mergeCells>
  <conditionalFormatting sqref="B14">
    <cfRule type="cellIs" dxfId="1" priority="1" operator="greaterThan">
      <formula>0</formula>
    </cfRule>
  </conditionalFormatting>
  <hyperlinks>
    <hyperlink ref="A5" location="Tables!A1" display="Tables" xr:uid="{CC6E82EA-F22F-4773-BEB9-7C83FC57656E}"/>
    <hyperlink ref="A6" location="Partitions!A1" display="Partitions" xr:uid="{2292857A-31B4-4BB0-AF4C-112720914D2D}"/>
    <hyperlink ref="A8" location="Columns!A1" display="Columns" xr:uid="{8708C646-CBA5-45F7-8026-1C2AE0E64B61}"/>
    <hyperlink ref="A9" location="'DAX Expressions'!A1" display="Measures" xr:uid="{D27CCF8D-D75E-437C-B9FA-8EB5C52A0ECA}"/>
    <hyperlink ref="A10" location="'DAX Expressions'!A1" display="Measures" xr:uid="{AE580A42-8185-4773-9095-DD474F0404D8}"/>
    <hyperlink ref="A11" location="'DAX Expressions'!A1" display="Measures" xr:uid="{40E0C694-2FFB-4D4A-A8A2-584F9655D4C1}"/>
    <hyperlink ref="A12" location="'DAX Expressions'!A1" display="Measures" xr:uid="{132870A9-4A7F-4802-9045-E2BE6FEEB1C8}"/>
    <hyperlink ref="A13" location="'DAX Expressions'!A1" display="Measures" xr:uid="{ACB52A4D-A191-4103-ADCB-444D5CF6FDB2}"/>
  </hyperlinks>
  <pageMargins left="0.7" right="0.7" top="0.75" bottom="0.75" header="0.3" footer="0.3"/>
  <pageSetup paperSize="9" orientation="portrait" r:id="rId1"/>
  <ignoredErrors>
    <ignoredError sqref="B10"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1873C-7428-4ADD-A196-3622786C7328}">
  <sheetPr codeName="Sheet1"/>
  <dimension ref="A1:W38"/>
  <sheetViews>
    <sheetView showGridLines="0" zoomScaleNormal="100" workbookViewId="0">
      <pane xSplit="1" ySplit="3" topLeftCell="B4" activePane="bottomRight" state="frozen"/>
      <selection pane="topRight" activeCell="C1" sqref="C1"/>
      <selection pane="bottomLeft" activeCell="A4" sqref="A4"/>
      <selection pane="bottomRight" activeCell="A9" sqref="A9"/>
    </sheetView>
  </sheetViews>
  <sheetFormatPr defaultRowHeight="15" x14ac:dyDescent="0.25"/>
  <cols>
    <col min="1" max="1" width="26.28515625" bestFit="1" customWidth="1"/>
    <col min="2" max="2" width="10.85546875" bestFit="1" customWidth="1"/>
    <col min="3" max="3" width="12.28515625" bestFit="1" customWidth="1"/>
    <col min="4" max="4" width="17.85546875" bestFit="1" customWidth="1"/>
    <col min="5" max="5" width="12.28515625" bestFit="1" customWidth="1"/>
    <col min="6" max="6" width="14.140625" bestFit="1" customWidth="1"/>
    <col min="7" max="7" width="23.5703125" bestFit="1" customWidth="1"/>
    <col min="8" max="8" width="10.42578125" bestFit="1" customWidth="1"/>
    <col min="9" max="9" width="5.85546875" bestFit="1" customWidth="1"/>
    <col min="10" max="10" width="10.140625" bestFit="1" customWidth="1"/>
    <col min="11" max="11" width="19.85546875" bestFit="1" customWidth="1"/>
    <col min="12" max="12" width="17.28515625" bestFit="1" customWidth="1"/>
    <col min="13" max="13" width="13.7109375" bestFit="1" customWidth="1"/>
    <col min="14" max="14" width="11.85546875" bestFit="1" customWidth="1"/>
    <col min="15" max="15" width="15.28515625" bestFit="1" customWidth="1"/>
    <col min="16" max="16" width="11.140625" bestFit="1" customWidth="1"/>
    <col min="17" max="17" width="11" bestFit="1" customWidth="1"/>
    <col min="18" max="18" width="10.140625" bestFit="1" customWidth="1"/>
    <col min="19" max="19" width="16.140625" bestFit="1" customWidth="1"/>
    <col min="20" max="20" width="20" bestFit="1" customWidth="1"/>
    <col min="21" max="21" width="19.7109375" bestFit="1" customWidth="1"/>
    <col min="22" max="22" width="20.5703125" bestFit="1" customWidth="1"/>
    <col min="23" max="23" width="13.140625" bestFit="1" customWidth="1"/>
  </cols>
  <sheetData>
    <row r="1" spans="1:23" x14ac:dyDescent="0.25">
      <c r="A1" s="1" t="s">
        <v>10</v>
      </c>
      <c r="B1" t="s" vm="1">
        <v>11</v>
      </c>
    </row>
    <row r="3" spans="1:23" x14ac:dyDescent="0.25">
      <c r="A3" s="1" t="s">
        <v>394</v>
      </c>
      <c r="B3" t="s">
        <v>31</v>
      </c>
      <c r="C3" t="s">
        <v>32</v>
      </c>
      <c r="D3" t="s">
        <v>33</v>
      </c>
      <c r="E3" t="s">
        <v>1</v>
      </c>
      <c r="F3" t="s">
        <v>34</v>
      </c>
      <c r="G3" t="s">
        <v>35</v>
      </c>
      <c r="H3" t="s">
        <v>45</v>
      </c>
      <c r="I3" t="s">
        <v>46</v>
      </c>
      <c r="J3" t="s">
        <v>2</v>
      </c>
      <c r="K3" t="s">
        <v>5</v>
      </c>
      <c r="L3" t="s">
        <v>6</v>
      </c>
      <c r="M3" t="s">
        <v>38</v>
      </c>
      <c r="N3" t="s">
        <v>36</v>
      </c>
      <c r="O3" t="s">
        <v>7</v>
      </c>
      <c r="P3" t="s">
        <v>8</v>
      </c>
      <c r="Q3" t="s">
        <v>9</v>
      </c>
      <c r="R3" t="s">
        <v>37</v>
      </c>
      <c r="S3" t="s">
        <v>82</v>
      </c>
      <c r="T3" t="s">
        <v>83</v>
      </c>
      <c r="U3" t="s">
        <v>84</v>
      </c>
      <c r="V3" t="s">
        <v>85</v>
      </c>
      <c r="W3" t="s">
        <v>86</v>
      </c>
    </row>
    <row r="4" spans="1:23" x14ac:dyDescent="0.25">
      <c r="A4" s="2" t="s">
        <v>88</v>
      </c>
      <c r="B4" s="4">
        <v>3</v>
      </c>
      <c r="C4" s="4">
        <v>17404</v>
      </c>
      <c r="D4" s="4">
        <v>17404</v>
      </c>
      <c r="E4" s="4">
        <v>24</v>
      </c>
      <c r="F4" s="4">
        <v>17316</v>
      </c>
      <c r="G4" s="4">
        <v>64</v>
      </c>
      <c r="H4" s="11"/>
      <c r="I4" s="10"/>
      <c r="J4" s="34" t="s">
        <v>0</v>
      </c>
      <c r="K4" s="4"/>
      <c r="L4" s="4"/>
      <c r="M4" s="12">
        <v>0</v>
      </c>
      <c r="N4" s="3"/>
      <c r="O4" s="3">
        <v>1.8895703491606948E-6</v>
      </c>
      <c r="P4" s="4">
        <v>1</v>
      </c>
      <c r="Q4" s="4">
        <v>1</v>
      </c>
      <c r="R4" s="4">
        <v>3</v>
      </c>
      <c r="S4" s="4">
        <v>3</v>
      </c>
      <c r="T4" s="4"/>
      <c r="U4" s="4"/>
      <c r="V4" s="30"/>
      <c r="W4" s="31"/>
    </row>
    <row r="5" spans="1:23" x14ac:dyDescent="0.25">
      <c r="A5" s="2" t="s">
        <v>402</v>
      </c>
      <c r="B5" s="4">
        <v>2759</v>
      </c>
      <c r="C5" s="4">
        <v>365906</v>
      </c>
      <c r="D5" s="4">
        <v>365146</v>
      </c>
      <c r="E5" s="4">
        <v>12520</v>
      </c>
      <c r="F5" s="4">
        <v>309634</v>
      </c>
      <c r="G5" s="4">
        <v>42992</v>
      </c>
      <c r="H5" s="11"/>
      <c r="I5" s="10"/>
      <c r="J5" s="34" t="s">
        <v>4</v>
      </c>
      <c r="K5" s="4"/>
      <c r="L5" s="4">
        <v>760</v>
      </c>
      <c r="M5" s="12">
        <v>6</v>
      </c>
      <c r="N5" s="3"/>
      <c r="O5" s="3">
        <v>3.9726794310502943E-5</v>
      </c>
      <c r="P5" s="4">
        <v>1</v>
      </c>
      <c r="Q5" s="4">
        <v>1</v>
      </c>
      <c r="R5" s="4">
        <v>4</v>
      </c>
      <c r="S5" s="4">
        <v>4</v>
      </c>
      <c r="T5" s="4"/>
      <c r="U5" s="4"/>
      <c r="V5" s="30"/>
      <c r="W5" s="31"/>
    </row>
    <row r="6" spans="1:23" x14ac:dyDescent="0.25">
      <c r="A6" s="2" t="s">
        <v>507</v>
      </c>
      <c r="B6" s="4">
        <v>75661</v>
      </c>
      <c r="C6" s="4">
        <v>6107498</v>
      </c>
      <c r="D6" s="4">
        <v>6107498</v>
      </c>
      <c r="E6" s="4">
        <v>402488</v>
      </c>
      <c r="F6" s="4">
        <v>4792050</v>
      </c>
      <c r="G6" s="4">
        <v>912960</v>
      </c>
      <c r="H6" s="11"/>
      <c r="I6" s="10"/>
      <c r="J6" s="34" t="s">
        <v>4</v>
      </c>
      <c r="K6" s="4"/>
      <c r="L6" s="4"/>
      <c r="M6" s="12">
        <v>1</v>
      </c>
      <c r="N6" s="3"/>
      <c r="O6" s="3">
        <v>6.6309739877949009E-4</v>
      </c>
      <c r="P6" s="4">
        <v>1</v>
      </c>
      <c r="Q6" s="4">
        <v>1</v>
      </c>
      <c r="R6" s="4">
        <v>7</v>
      </c>
      <c r="S6" s="4">
        <v>7</v>
      </c>
      <c r="T6" s="4"/>
      <c r="U6" s="4"/>
      <c r="V6" s="30"/>
      <c r="W6" s="31"/>
    </row>
    <row r="7" spans="1:23" x14ac:dyDescent="0.25">
      <c r="A7" s="2" t="s">
        <v>405</v>
      </c>
      <c r="B7" s="4">
        <v>214</v>
      </c>
      <c r="C7" s="4">
        <v>185302</v>
      </c>
      <c r="D7" s="4">
        <v>184942</v>
      </c>
      <c r="E7" s="4">
        <v>1256</v>
      </c>
      <c r="F7" s="4">
        <v>178406</v>
      </c>
      <c r="G7" s="4">
        <v>5280</v>
      </c>
      <c r="H7" s="11"/>
      <c r="I7" s="10"/>
      <c r="J7" s="34" t="s">
        <v>4</v>
      </c>
      <c r="K7" s="4"/>
      <c r="L7" s="4">
        <v>360</v>
      </c>
      <c r="M7" s="12">
        <v>0</v>
      </c>
      <c r="N7" s="3"/>
      <c r="O7" s="3">
        <v>2.0118430524027527E-5</v>
      </c>
      <c r="P7" s="4">
        <v>1</v>
      </c>
      <c r="Q7" s="4">
        <v>1</v>
      </c>
      <c r="R7" s="4">
        <v>8</v>
      </c>
      <c r="S7" s="4">
        <v>8</v>
      </c>
      <c r="T7" s="4"/>
      <c r="U7" s="4"/>
      <c r="V7" s="30"/>
      <c r="W7" s="31"/>
    </row>
    <row r="8" spans="1:23" x14ac:dyDescent="0.25">
      <c r="A8" s="2" t="s">
        <v>395</v>
      </c>
      <c r="B8" s="4">
        <v>42705</v>
      </c>
      <c r="C8" s="4">
        <v>4442124</v>
      </c>
      <c r="D8" s="4">
        <v>4369740</v>
      </c>
      <c r="E8" s="4">
        <v>183568</v>
      </c>
      <c r="F8" s="4">
        <v>3514044</v>
      </c>
      <c r="G8" s="4">
        <v>672128</v>
      </c>
      <c r="H8" s="11"/>
      <c r="I8" s="10"/>
      <c r="J8" s="34" t="s">
        <v>4</v>
      </c>
      <c r="K8" s="4">
        <v>72384</v>
      </c>
      <c r="L8" s="4"/>
      <c r="M8" s="12">
        <v>0</v>
      </c>
      <c r="N8" s="3"/>
      <c r="O8" s="3">
        <v>4.8228601457682728E-4</v>
      </c>
      <c r="P8" s="4">
        <v>1</v>
      </c>
      <c r="Q8" s="4">
        <v>1</v>
      </c>
      <c r="R8" s="4">
        <v>7</v>
      </c>
      <c r="S8" s="4">
        <v>7</v>
      </c>
      <c r="T8" s="4"/>
      <c r="U8" s="4"/>
      <c r="V8" s="30"/>
      <c r="W8" s="31"/>
    </row>
    <row r="9" spans="1:23" x14ac:dyDescent="0.25">
      <c r="A9" s="2" t="s">
        <v>509</v>
      </c>
      <c r="B9" s="4">
        <v>648</v>
      </c>
      <c r="C9" s="4">
        <v>96603</v>
      </c>
      <c r="D9" s="4">
        <v>96603</v>
      </c>
      <c r="E9" s="4">
        <v>1648</v>
      </c>
      <c r="F9" s="4">
        <v>86635</v>
      </c>
      <c r="G9" s="4">
        <v>8320</v>
      </c>
      <c r="H9" s="11"/>
      <c r="I9" s="10"/>
      <c r="J9" s="34" t="s">
        <v>4</v>
      </c>
      <c r="K9" s="4"/>
      <c r="L9" s="4"/>
      <c r="M9" s="12">
        <v>1</v>
      </c>
      <c r="N9" s="3"/>
      <c r="O9" s="3">
        <v>1.048828800505462E-5</v>
      </c>
      <c r="P9" s="4">
        <v>1</v>
      </c>
      <c r="Q9" s="4">
        <v>1</v>
      </c>
      <c r="R9" s="4">
        <v>3</v>
      </c>
      <c r="S9" s="4">
        <v>3</v>
      </c>
      <c r="T9" s="4"/>
      <c r="U9" s="4"/>
      <c r="V9" s="30"/>
      <c r="W9" s="31"/>
    </row>
    <row r="10" spans="1:23" x14ac:dyDescent="0.25">
      <c r="A10" s="2" t="s">
        <v>96</v>
      </c>
      <c r="B10" s="4">
        <v>8516717</v>
      </c>
      <c r="C10" s="4">
        <v>60185896</v>
      </c>
      <c r="D10" s="4">
        <v>60180376</v>
      </c>
      <c r="E10" s="4">
        <v>46491888</v>
      </c>
      <c r="F10" s="4">
        <v>12614240</v>
      </c>
      <c r="G10" s="4">
        <v>1074248</v>
      </c>
      <c r="H10" s="11"/>
      <c r="I10" s="10"/>
      <c r="J10" s="34" t="s">
        <v>0</v>
      </c>
      <c r="K10" s="4">
        <v>1312</v>
      </c>
      <c r="L10" s="4">
        <v>4208</v>
      </c>
      <c r="M10" s="12">
        <v>0</v>
      </c>
      <c r="N10" s="3"/>
      <c r="O10" s="3">
        <v>6.5344452148511411E-3</v>
      </c>
      <c r="P10" s="4">
        <v>3</v>
      </c>
      <c r="Q10" s="4">
        <v>3</v>
      </c>
      <c r="R10" s="4">
        <v>18</v>
      </c>
      <c r="S10" s="4">
        <v>54</v>
      </c>
      <c r="T10" s="4"/>
      <c r="U10" s="4"/>
      <c r="V10" s="30"/>
      <c r="W10" s="31"/>
    </row>
    <row r="11" spans="1:23" x14ac:dyDescent="0.25">
      <c r="A11" s="2" t="s">
        <v>113</v>
      </c>
      <c r="B11" s="4">
        <v>249340780</v>
      </c>
      <c r="C11" s="4">
        <v>5124126366</v>
      </c>
      <c r="D11" s="4">
        <v>5123937886</v>
      </c>
      <c r="E11" s="4">
        <v>4916924984</v>
      </c>
      <c r="F11" s="4">
        <v>170261238</v>
      </c>
      <c r="G11" s="4">
        <v>36751664</v>
      </c>
      <c r="H11" s="11"/>
      <c r="I11" s="10"/>
      <c r="J11" s="34" t="s">
        <v>0</v>
      </c>
      <c r="K11" s="4">
        <v>1312</v>
      </c>
      <c r="L11" s="4">
        <v>187168</v>
      </c>
      <c r="M11" s="12">
        <v>0</v>
      </c>
      <c r="N11" s="3"/>
      <c r="O11" s="3">
        <v>0.55633171952115268</v>
      </c>
      <c r="P11" s="4">
        <v>32</v>
      </c>
      <c r="Q11" s="4">
        <v>3</v>
      </c>
      <c r="R11" s="4">
        <v>32</v>
      </c>
      <c r="S11" s="4">
        <v>1024</v>
      </c>
      <c r="T11" s="4"/>
      <c r="U11" s="4"/>
      <c r="V11" s="30"/>
      <c r="W11" s="31"/>
    </row>
    <row r="12" spans="1:23" x14ac:dyDescent="0.25">
      <c r="A12" s="2" t="s">
        <v>423</v>
      </c>
      <c r="B12" s="4">
        <v>59376</v>
      </c>
      <c r="C12" s="4">
        <v>11400738</v>
      </c>
      <c r="D12" s="4">
        <v>11397698</v>
      </c>
      <c r="E12" s="4">
        <v>462376</v>
      </c>
      <c r="F12" s="4">
        <v>9662218</v>
      </c>
      <c r="G12" s="4">
        <v>1273104</v>
      </c>
      <c r="H12" s="11"/>
      <c r="I12" s="10"/>
      <c r="J12" s="34" t="s">
        <v>4</v>
      </c>
      <c r="K12" s="4"/>
      <c r="L12" s="4">
        <v>3040</v>
      </c>
      <c r="M12" s="12">
        <v>1</v>
      </c>
      <c r="N12" s="3"/>
      <c r="O12" s="3">
        <v>1.2377899611209838E-3</v>
      </c>
      <c r="P12" s="4">
        <v>1</v>
      </c>
      <c r="Q12" s="4">
        <v>1</v>
      </c>
      <c r="R12" s="4">
        <v>11</v>
      </c>
      <c r="S12" s="4">
        <v>11</v>
      </c>
      <c r="T12" s="4"/>
      <c r="U12" s="4"/>
      <c r="V12" s="30"/>
      <c r="W12" s="31"/>
    </row>
    <row r="13" spans="1:23" x14ac:dyDescent="0.25">
      <c r="A13" s="2" t="s">
        <v>136</v>
      </c>
      <c r="B13" s="4">
        <v>2922</v>
      </c>
      <c r="C13" s="4">
        <v>366472</v>
      </c>
      <c r="D13" s="4">
        <v>360168</v>
      </c>
      <c r="E13" s="4">
        <v>39584</v>
      </c>
      <c r="F13" s="4">
        <v>268440</v>
      </c>
      <c r="G13" s="4">
        <v>52144</v>
      </c>
      <c r="H13" s="11"/>
      <c r="I13" s="10"/>
      <c r="J13" s="34" t="s">
        <v>0</v>
      </c>
      <c r="K13" s="4">
        <v>6304</v>
      </c>
      <c r="L13" s="4"/>
      <c r="M13" s="12">
        <v>0</v>
      </c>
      <c r="N13" s="3"/>
      <c r="O13" s="3">
        <v>3.9788245518134807E-5</v>
      </c>
      <c r="P13" s="4">
        <v>1</v>
      </c>
      <c r="Q13" s="4">
        <v>1</v>
      </c>
      <c r="R13" s="4">
        <v>19</v>
      </c>
      <c r="S13" s="4">
        <v>19</v>
      </c>
      <c r="T13" s="4"/>
      <c r="U13" s="4"/>
      <c r="V13" s="30"/>
      <c r="W13" s="31"/>
    </row>
    <row r="14" spans="1:23" x14ac:dyDescent="0.25">
      <c r="A14" s="2" t="s">
        <v>427</v>
      </c>
      <c r="B14" s="4">
        <v>40</v>
      </c>
      <c r="C14" s="4">
        <v>114172</v>
      </c>
      <c r="D14" s="4">
        <v>114116</v>
      </c>
      <c r="E14" s="4">
        <v>200</v>
      </c>
      <c r="F14" s="4">
        <v>112596</v>
      </c>
      <c r="G14" s="4">
        <v>1320</v>
      </c>
      <c r="H14" s="11"/>
      <c r="I14" s="10"/>
      <c r="J14" s="34" t="s">
        <v>0</v>
      </c>
      <c r="K14" s="4"/>
      <c r="L14" s="4">
        <v>56</v>
      </c>
      <c r="M14" s="12">
        <v>0</v>
      </c>
      <c r="N14" s="3"/>
      <c r="O14" s="3">
        <v>1.2395772575521423E-5</v>
      </c>
      <c r="P14" s="4">
        <v>1</v>
      </c>
      <c r="Q14" s="4">
        <v>1</v>
      </c>
      <c r="R14" s="4">
        <v>8</v>
      </c>
      <c r="S14" s="4">
        <v>8</v>
      </c>
      <c r="T14" s="4"/>
      <c r="U14" s="4"/>
      <c r="V14" s="30"/>
      <c r="W14" s="31"/>
    </row>
    <row r="15" spans="1:23" x14ac:dyDescent="0.25">
      <c r="A15" s="2" t="s">
        <v>516</v>
      </c>
      <c r="B15" s="4">
        <v>36</v>
      </c>
      <c r="C15" s="4">
        <v>35740</v>
      </c>
      <c r="D15" s="4">
        <v>35740</v>
      </c>
      <c r="E15" s="4">
        <v>56</v>
      </c>
      <c r="F15" s="4">
        <v>35284</v>
      </c>
      <c r="G15" s="4">
        <v>400</v>
      </c>
      <c r="H15" s="11"/>
      <c r="I15" s="10"/>
      <c r="J15" s="34" t="s">
        <v>4</v>
      </c>
      <c r="K15" s="4"/>
      <c r="L15" s="4"/>
      <c r="M15" s="12">
        <v>1</v>
      </c>
      <c r="N15" s="3"/>
      <c r="O15" s="3">
        <v>3.8803289059413484E-6</v>
      </c>
      <c r="P15" s="4">
        <v>1</v>
      </c>
      <c r="Q15" s="4">
        <v>1</v>
      </c>
      <c r="R15" s="4">
        <v>2</v>
      </c>
      <c r="S15" s="4">
        <v>2</v>
      </c>
      <c r="T15" s="4"/>
      <c r="U15" s="4"/>
      <c r="V15" s="30"/>
      <c r="W15" s="31"/>
    </row>
    <row r="16" spans="1:23" x14ac:dyDescent="0.25">
      <c r="A16" s="2" t="s">
        <v>517</v>
      </c>
      <c r="B16" s="4">
        <v>133</v>
      </c>
      <c r="C16" s="4">
        <v>44436</v>
      </c>
      <c r="D16" s="4">
        <v>44436</v>
      </c>
      <c r="E16" s="4">
        <v>272</v>
      </c>
      <c r="F16" s="4">
        <v>42020</v>
      </c>
      <c r="G16" s="4">
        <v>2144</v>
      </c>
      <c r="H16" s="11"/>
      <c r="I16" s="10"/>
      <c r="J16" s="34" t="s">
        <v>4</v>
      </c>
      <c r="K16" s="4"/>
      <c r="L16" s="4"/>
      <c r="M16" s="12">
        <v>1</v>
      </c>
      <c r="N16" s="3"/>
      <c r="O16" s="3">
        <v>4.8244626542923826E-6</v>
      </c>
      <c r="P16" s="4">
        <v>1</v>
      </c>
      <c r="Q16" s="4">
        <v>1</v>
      </c>
      <c r="R16" s="4">
        <v>2</v>
      </c>
      <c r="S16" s="4">
        <v>2</v>
      </c>
      <c r="T16" s="4"/>
      <c r="U16" s="4"/>
      <c r="V16" s="30"/>
      <c r="W16" s="31"/>
    </row>
    <row r="17" spans="1:23" x14ac:dyDescent="0.25">
      <c r="A17" s="2" t="s">
        <v>162</v>
      </c>
      <c r="B17" s="4">
        <v>5</v>
      </c>
      <c r="C17" s="4">
        <v>34534</v>
      </c>
      <c r="D17" s="4">
        <v>34534</v>
      </c>
      <c r="E17" s="4">
        <v>16</v>
      </c>
      <c r="F17" s="4">
        <v>34422</v>
      </c>
      <c r="G17" s="4">
        <v>96</v>
      </c>
      <c r="H17" s="11"/>
      <c r="I17" s="10"/>
      <c r="J17" s="34" t="s">
        <v>4</v>
      </c>
      <c r="K17" s="4"/>
      <c r="L17" s="4"/>
      <c r="M17" s="12">
        <v>0</v>
      </c>
      <c r="N17" s="3"/>
      <c r="O17" s="3">
        <v>3.7493922338494272E-6</v>
      </c>
      <c r="P17" s="4">
        <v>1</v>
      </c>
      <c r="Q17" s="4">
        <v>1</v>
      </c>
      <c r="R17" s="4">
        <v>2</v>
      </c>
      <c r="S17" s="4">
        <v>2</v>
      </c>
      <c r="T17" s="4"/>
      <c r="U17" s="4"/>
      <c r="V17" s="30"/>
      <c r="W17" s="31"/>
    </row>
    <row r="18" spans="1:23" x14ac:dyDescent="0.25">
      <c r="A18" s="2" t="s">
        <v>170</v>
      </c>
      <c r="B18" s="4">
        <v>19744</v>
      </c>
      <c r="C18" s="4">
        <v>1354370</v>
      </c>
      <c r="D18" s="4">
        <v>1352826</v>
      </c>
      <c r="E18" s="4">
        <v>87736</v>
      </c>
      <c r="F18" s="4">
        <v>1250178</v>
      </c>
      <c r="G18" s="4">
        <v>14912</v>
      </c>
      <c r="H18" s="11"/>
      <c r="I18" s="10"/>
      <c r="J18" s="34" t="s">
        <v>4</v>
      </c>
      <c r="K18" s="4">
        <v>1312</v>
      </c>
      <c r="L18" s="4">
        <v>232</v>
      </c>
      <c r="M18" s="12">
        <v>0</v>
      </c>
      <c r="N18" s="3"/>
      <c r="O18" s="3">
        <v>1.4704535703245059E-4</v>
      </c>
      <c r="P18" s="4">
        <v>1</v>
      </c>
      <c r="Q18" s="4">
        <v>1</v>
      </c>
      <c r="R18" s="4">
        <v>12</v>
      </c>
      <c r="S18" s="4">
        <v>12</v>
      </c>
      <c r="T18" s="4"/>
      <c r="U18" s="4"/>
      <c r="V18" s="30"/>
      <c r="W18" s="31"/>
    </row>
    <row r="19" spans="1:23" x14ac:dyDescent="0.25">
      <c r="A19" s="2" t="s">
        <v>175</v>
      </c>
      <c r="B19" s="4">
        <v>93816</v>
      </c>
      <c r="C19" s="4">
        <v>2050475</v>
      </c>
      <c r="D19" s="4">
        <v>2046555</v>
      </c>
      <c r="E19" s="4">
        <v>719344</v>
      </c>
      <c r="F19" s="4">
        <v>1236587</v>
      </c>
      <c r="G19" s="4">
        <v>90624</v>
      </c>
      <c r="H19" s="11"/>
      <c r="I19" s="10"/>
      <c r="J19" s="34" t="s">
        <v>0</v>
      </c>
      <c r="K19" s="4">
        <v>1312</v>
      </c>
      <c r="L19" s="4">
        <v>2608</v>
      </c>
      <c r="M19" s="12">
        <v>0</v>
      </c>
      <c r="N19" s="3"/>
      <c r="O19" s="3">
        <v>2.2262219959177636E-4</v>
      </c>
      <c r="P19" s="4">
        <v>1</v>
      </c>
      <c r="Q19" s="4">
        <v>1</v>
      </c>
      <c r="R19" s="4">
        <v>12</v>
      </c>
      <c r="S19" s="4">
        <v>12</v>
      </c>
      <c r="T19" s="4"/>
      <c r="U19" s="4"/>
      <c r="V19" s="30"/>
      <c r="W19" s="31"/>
    </row>
    <row r="20" spans="1:23" x14ac:dyDescent="0.25">
      <c r="A20" s="2" t="s">
        <v>189</v>
      </c>
      <c r="B20" s="4">
        <v>460</v>
      </c>
      <c r="C20" s="4">
        <v>50426</v>
      </c>
      <c r="D20" s="4">
        <v>50370</v>
      </c>
      <c r="E20" s="4">
        <v>1352</v>
      </c>
      <c r="F20" s="4">
        <v>45482</v>
      </c>
      <c r="G20" s="4">
        <v>3536</v>
      </c>
      <c r="H20" s="11"/>
      <c r="I20" s="10"/>
      <c r="J20" s="34" t="s">
        <v>4</v>
      </c>
      <c r="K20" s="4"/>
      <c r="L20" s="4">
        <v>56</v>
      </c>
      <c r="M20" s="12">
        <v>0</v>
      </c>
      <c r="N20" s="3"/>
      <c r="O20" s="3">
        <v>5.4748031732232356E-6</v>
      </c>
      <c r="P20" s="4">
        <v>1</v>
      </c>
      <c r="Q20" s="4">
        <v>1</v>
      </c>
      <c r="R20" s="4">
        <v>5</v>
      </c>
      <c r="S20" s="4">
        <v>5</v>
      </c>
      <c r="T20" s="4"/>
      <c r="U20" s="4"/>
      <c r="V20" s="30"/>
      <c r="W20" s="31"/>
    </row>
    <row r="21" spans="1:23" x14ac:dyDescent="0.25">
      <c r="A21" s="2" t="s">
        <v>441</v>
      </c>
      <c r="B21" s="4">
        <v>729602</v>
      </c>
      <c r="C21" s="4">
        <v>4859019</v>
      </c>
      <c r="D21" s="4">
        <v>4858731</v>
      </c>
      <c r="E21" s="4">
        <v>2879488</v>
      </c>
      <c r="F21" s="4">
        <v>1650251</v>
      </c>
      <c r="G21" s="4">
        <v>328992</v>
      </c>
      <c r="H21" s="11"/>
      <c r="I21" s="10"/>
      <c r="J21" s="34" t="s">
        <v>4</v>
      </c>
      <c r="K21" s="4"/>
      <c r="L21" s="4">
        <v>288</v>
      </c>
      <c r="M21" s="12">
        <v>0</v>
      </c>
      <c r="N21" s="3"/>
      <c r="O21" s="3">
        <v>5.275487375550707E-4</v>
      </c>
      <c r="P21" s="4">
        <v>1</v>
      </c>
      <c r="Q21" s="4">
        <v>1</v>
      </c>
      <c r="R21" s="4">
        <v>7</v>
      </c>
      <c r="S21" s="4">
        <v>7</v>
      </c>
      <c r="T21" s="4"/>
      <c r="U21" s="4"/>
      <c r="V21" s="30"/>
      <c r="W21" s="31"/>
    </row>
    <row r="22" spans="1:23" x14ac:dyDescent="0.25">
      <c r="A22" s="2" t="s">
        <v>444</v>
      </c>
      <c r="B22" s="4">
        <v>8097</v>
      </c>
      <c r="C22" s="4">
        <v>1108462</v>
      </c>
      <c r="D22" s="4">
        <v>1108102</v>
      </c>
      <c r="E22" s="4">
        <v>48632</v>
      </c>
      <c r="F22" s="4">
        <v>928910</v>
      </c>
      <c r="G22" s="4">
        <v>130560</v>
      </c>
      <c r="H22" s="11"/>
      <c r="I22" s="10"/>
      <c r="J22" s="34" t="s">
        <v>4</v>
      </c>
      <c r="K22" s="4"/>
      <c r="L22" s="4">
        <v>360</v>
      </c>
      <c r="M22" s="12">
        <v>2</v>
      </c>
      <c r="N22" s="3"/>
      <c r="O22" s="3">
        <v>1.2034687016613204E-4</v>
      </c>
      <c r="P22" s="4">
        <v>1</v>
      </c>
      <c r="Q22" s="4">
        <v>1</v>
      </c>
      <c r="R22" s="4">
        <v>4</v>
      </c>
      <c r="S22" s="4">
        <v>4</v>
      </c>
      <c r="T22" s="4"/>
      <c r="U22" s="4"/>
      <c r="V22" s="30"/>
      <c r="W22" s="31"/>
    </row>
    <row r="23" spans="1:23" x14ac:dyDescent="0.25">
      <c r="A23" s="2" t="s">
        <v>399</v>
      </c>
      <c r="B23" s="4">
        <v>132112</v>
      </c>
      <c r="C23" s="4">
        <v>24597535</v>
      </c>
      <c r="D23" s="4">
        <v>23750447</v>
      </c>
      <c r="E23" s="4">
        <v>1465992</v>
      </c>
      <c r="F23" s="4">
        <v>19338903</v>
      </c>
      <c r="G23" s="4">
        <v>2945552</v>
      </c>
      <c r="H23" s="11"/>
      <c r="I23" s="10"/>
      <c r="J23" s="34" t="s">
        <v>4</v>
      </c>
      <c r="K23" s="4">
        <v>832928</v>
      </c>
      <c r="L23" s="4">
        <v>14160</v>
      </c>
      <c r="M23" s="12">
        <v>0</v>
      </c>
      <c r="N23" s="3"/>
      <c r="O23" s="3">
        <v>2.6705799125742594E-3</v>
      </c>
      <c r="P23" s="4">
        <v>1</v>
      </c>
      <c r="Q23" s="4">
        <v>1</v>
      </c>
      <c r="R23" s="4">
        <v>19</v>
      </c>
      <c r="S23" s="4">
        <v>19</v>
      </c>
      <c r="T23" s="4"/>
      <c r="U23" s="4"/>
      <c r="V23" s="30"/>
      <c r="W23" s="31"/>
    </row>
    <row r="24" spans="1:23" x14ac:dyDescent="0.25">
      <c r="A24" s="2" t="s">
        <v>191</v>
      </c>
      <c r="B24" s="4">
        <v>457</v>
      </c>
      <c r="C24" s="4">
        <v>2240182</v>
      </c>
      <c r="D24" s="4">
        <v>2240062</v>
      </c>
      <c r="E24" s="4">
        <v>1984</v>
      </c>
      <c r="F24" s="4">
        <v>2230430</v>
      </c>
      <c r="G24" s="4">
        <v>7648</v>
      </c>
      <c r="H24" s="11"/>
      <c r="I24" s="10"/>
      <c r="J24" s="34" t="s">
        <v>4</v>
      </c>
      <c r="K24" s="4"/>
      <c r="L24" s="4">
        <v>120</v>
      </c>
      <c r="M24" s="12">
        <v>1</v>
      </c>
      <c r="N24" s="3"/>
      <c r="O24" s="3">
        <v>2.4321888553915786E-4</v>
      </c>
      <c r="P24" s="4">
        <v>1</v>
      </c>
      <c r="Q24" s="4">
        <v>1</v>
      </c>
      <c r="R24" s="4">
        <v>5</v>
      </c>
      <c r="S24" s="4">
        <v>5</v>
      </c>
      <c r="T24" s="4"/>
      <c r="U24" s="4"/>
      <c r="V24" s="30"/>
      <c r="W24" s="31"/>
    </row>
    <row r="25" spans="1:23" x14ac:dyDescent="0.25">
      <c r="A25" s="2" t="s">
        <v>518</v>
      </c>
      <c r="B25" s="4">
        <v>57</v>
      </c>
      <c r="C25" s="4">
        <v>139352</v>
      </c>
      <c r="D25" s="4">
        <v>139352</v>
      </c>
      <c r="E25" s="4">
        <v>144</v>
      </c>
      <c r="F25" s="4">
        <v>138440</v>
      </c>
      <c r="G25" s="4">
        <v>768</v>
      </c>
      <c r="H25" s="11"/>
      <c r="I25" s="10"/>
      <c r="J25" s="34" t="s">
        <v>4</v>
      </c>
      <c r="K25" s="4"/>
      <c r="L25" s="4"/>
      <c r="M25" s="12">
        <v>1</v>
      </c>
      <c r="N25" s="3"/>
      <c r="O25" s="3">
        <v>1.5129591317871819E-5</v>
      </c>
      <c r="P25" s="4">
        <v>1</v>
      </c>
      <c r="Q25" s="4">
        <v>1</v>
      </c>
      <c r="R25" s="4">
        <v>8</v>
      </c>
      <c r="S25" s="4">
        <v>8</v>
      </c>
      <c r="T25" s="4"/>
      <c r="U25" s="4"/>
      <c r="V25" s="30"/>
      <c r="W25" s="31"/>
    </row>
    <row r="26" spans="1:23" x14ac:dyDescent="0.25">
      <c r="A26" s="2" t="s">
        <v>39</v>
      </c>
      <c r="B26" s="4">
        <v>7051620</v>
      </c>
      <c r="C26" s="4">
        <v>1051928617</v>
      </c>
      <c r="D26" s="4">
        <v>1051748745</v>
      </c>
      <c r="E26" s="4">
        <v>183172904</v>
      </c>
      <c r="F26" s="4">
        <v>731719089</v>
      </c>
      <c r="G26" s="4">
        <v>136856752</v>
      </c>
      <c r="H26" s="11"/>
      <c r="I26" s="10"/>
      <c r="J26" s="34" t="s">
        <v>4</v>
      </c>
      <c r="K26" s="4">
        <v>1344</v>
      </c>
      <c r="L26" s="4">
        <v>178528</v>
      </c>
      <c r="M26" s="12">
        <v>0</v>
      </c>
      <c r="N26" s="3"/>
      <c r="O26" s="3">
        <v>0.11420898207979871</v>
      </c>
      <c r="P26" s="4">
        <v>3</v>
      </c>
      <c r="Q26" s="4">
        <v>3</v>
      </c>
      <c r="R26" s="4">
        <v>29</v>
      </c>
      <c r="S26" s="4">
        <v>87</v>
      </c>
      <c r="T26" s="4"/>
      <c r="U26" s="4"/>
      <c r="V26" s="30"/>
      <c r="W26" s="31"/>
    </row>
    <row r="27" spans="1:23" x14ac:dyDescent="0.25">
      <c r="A27" s="2" t="s">
        <v>244</v>
      </c>
      <c r="B27" s="4">
        <v>42769682</v>
      </c>
      <c r="C27" s="4">
        <v>1616614405</v>
      </c>
      <c r="D27" s="4">
        <v>1588293925</v>
      </c>
      <c r="E27" s="4">
        <v>1193257760</v>
      </c>
      <c r="F27" s="4">
        <v>331838749</v>
      </c>
      <c r="G27" s="4">
        <v>63197416</v>
      </c>
      <c r="H27" s="11"/>
      <c r="I27" s="10"/>
      <c r="J27" s="34" t="s">
        <v>0</v>
      </c>
      <c r="K27" s="4"/>
      <c r="L27" s="4">
        <v>28320480</v>
      </c>
      <c r="M27" s="12">
        <v>0</v>
      </c>
      <c r="N27" s="3"/>
      <c r="O27" s="3">
        <v>0.1755175043503826</v>
      </c>
      <c r="P27" s="4">
        <v>8</v>
      </c>
      <c r="Q27" s="4">
        <v>3</v>
      </c>
      <c r="R27" s="4">
        <v>13</v>
      </c>
      <c r="S27" s="4">
        <v>104</v>
      </c>
      <c r="T27" s="4"/>
      <c r="U27" s="4"/>
      <c r="V27" s="30"/>
      <c r="W27" s="31"/>
    </row>
    <row r="28" spans="1:23" x14ac:dyDescent="0.25">
      <c r="A28" s="2" t="s">
        <v>303</v>
      </c>
      <c r="B28" s="4">
        <v>139288675</v>
      </c>
      <c r="C28" s="4">
        <v>844516284</v>
      </c>
      <c r="D28" s="4">
        <v>844295276</v>
      </c>
      <c r="E28" s="4">
        <v>827219080</v>
      </c>
      <c r="F28" s="4">
        <v>6074196</v>
      </c>
      <c r="G28" s="4">
        <v>11002000</v>
      </c>
      <c r="H28" s="11"/>
      <c r="I28" s="10"/>
      <c r="J28" s="34" t="s">
        <v>0</v>
      </c>
      <c r="K28" s="4">
        <v>1280</v>
      </c>
      <c r="L28" s="4">
        <v>219728</v>
      </c>
      <c r="M28" s="12">
        <v>0</v>
      </c>
      <c r="N28" s="3"/>
      <c r="O28" s="3">
        <v>9.1690009746596898E-2</v>
      </c>
      <c r="P28" s="4">
        <v>18</v>
      </c>
      <c r="Q28" s="4">
        <v>3</v>
      </c>
      <c r="R28" s="4">
        <v>11</v>
      </c>
      <c r="S28" s="4">
        <v>198</v>
      </c>
      <c r="T28" s="4"/>
      <c r="U28" s="4"/>
      <c r="V28" s="30"/>
      <c r="W28" s="31"/>
    </row>
    <row r="29" spans="1:23" x14ac:dyDescent="0.25">
      <c r="A29" s="2" t="s">
        <v>329</v>
      </c>
      <c r="B29" s="4">
        <v>11</v>
      </c>
      <c r="C29" s="4">
        <v>1100700</v>
      </c>
      <c r="D29" s="4">
        <v>1100700</v>
      </c>
      <c r="E29" s="4">
        <v>24</v>
      </c>
      <c r="F29" s="4">
        <v>1100388</v>
      </c>
      <c r="G29" s="4">
        <v>288</v>
      </c>
      <c r="H29" s="11"/>
      <c r="I29" s="10"/>
      <c r="J29" s="34" t="s">
        <v>4</v>
      </c>
      <c r="K29" s="4"/>
      <c r="L29" s="4"/>
      <c r="M29" s="12">
        <v>6</v>
      </c>
      <c r="N29" s="3"/>
      <c r="O29" s="3">
        <v>1.1950414176747741E-4</v>
      </c>
      <c r="P29" s="4">
        <v>1</v>
      </c>
      <c r="Q29" s="4">
        <v>1</v>
      </c>
      <c r="R29" s="4">
        <v>3</v>
      </c>
      <c r="S29" s="4">
        <v>3</v>
      </c>
      <c r="T29" s="4"/>
      <c r="U29" s="4"/>
      <c r="V29" s="30"/>
      <c r="W29" s="31"/>
    </row>
    <row r="30" spans="1:23" x14ac:dyDescent="0.25">
      <c r="A30" s="2" t="s">
        <v>528</v>
      </c>
      <c r="B30" s="4">
        <v>20</v>
      </c>
      <c r="C30" s="4">
        <v>35890</v>
      </c>
      <c r="D30" s="4">
        <v>35890</v>
      </c>
      <c r="E30" s="4">
        <v>32</v>
      </c>
      <c r="F30" s="4">
        <v>35522</v>
      </c>
      <c r="G30" s="4">
        <v>336</v>
      </c>
      <c r="H30" s="11"/>
      <c r="I30" s="10"/>
      <c r="J30" s="34" t="s">
        <v>4</v>
      </c>
      <c r="K30" s="4"/>
      <c r="L30" s="4"/>
      <c r="M30" s="12">
        <v>1</v>
      </c>
      <c r="N30" s="3"/>
      <c r="O30" s="3">
        <v>3.8966145616741746E-6</v>
      </c>
      <c r="P30" s="4">
        <v>1</v>
      </c>
      <c r="Q30" s="4">
        <v>1</v>
      </c>
      <c r="R30" s="4">
        <v>2</v>
      </c>
      <c r="S30" s="4">
        <v>2</v>
      </c>
      <c r="T30" s="4"/>
      <c r="U30" s="4"/>
      <c r="V30" s="30"/>
      <c r="W30" s="31"/>
    </row>
    <row r="31" spans="1:23" x14ac:dyDescent="0.25">
      <c r="A31" s="2" t="s">
        <v>529</v>
      </c>
      <c r="B31" s="4">
        <v>239</v>
      </c>
      <c r="C31" s="4">
        <v>57228</v>
      </c>
      <c r="D31" s="4">
        <v>57228</v>
      </c>
      <c r="E31" s="4">
        <v>456</v>
      </c>
      <c r="F31" s="4">
        <v>54052</v>
      </c>
      <c r="G31" s="4">
        <v>2720</v>
      </c>
      <c r="H31" s="11"/>
      <c r="I31" s="10"/>
      <c r="J31" s="34" t="s">
        <v>4</v>
      </c>
      <c r="K31" s="4"/>
      <c r="L31" s="4"/>
      <c r="M31" s="12">
        <v>0</v>
      </c>
      <c r="N31" s="3"/>
      <c r="O31" s="3">
        <v>6.2133033751877867E-6</v>
      </c>
      <c r="P31" s="4">
        <v>1</v>
      </c>
      <c r="Q31" s="4">
        <v>1</v>
      </c>
      <c r="R31" s="4">
        <v>2</v>
      </c>
      <c r="S31" s="4">
        <v>2</v>
      </c>
      <c r="T31" s="4"/>
      <c r="U31" s="4"/>
      <c r="V31" s="30"/>
      <c r="W31" s="31"/>
    </row>
    <row r="32" spans="1:23" x14ac:dyDescent="0.25">
      <c r="A32" s="2" t="s">
        <v>365</v>
      </c>
      <c r="B32" s="4">
        <v>1766</v>
      </c>
      <c r="C32" s="4">
        <v>1317198</v>
      </c>
      <c r="D32" s="4">
        <v>1317198</v>
      </c>
      <c r="E32" s="4">
        <v>8496</v>
      </c>
      <c r="F32" s="4">
        <v>1272318</v>
      </c>
      <c r="G32" s="4">
        <v>36384</v>
      </c>
      <c r="H32" s="11"/>
      <c r="I32" s="10"/>
      <c r="J32" s="34" t="s">
        <v>4</v>
      </c>
      <c r="K32" s="4"/>
      <c r="L32" s="4"/>
      <c r="M32" s="12">
        <v>1</v>
      </c>
      <c r="N32" s="3"/>
      <c r="O32" s="3">
        <v>1.4300955439977987E-4</v>
      </c>
      <c r="P32" s="4">
        <v>1</v>
      </c>
      <c r="Q32" s="4">
        <v>1</v>
      </c>
      <c r="R32" s="4">
        <v>3</v>
      </c>
      <c r="S32" s="4">
        <v>3</v>
      </c>
      <c r="T32" s="4"/>
      <c r="U32" s="4"/>
      <c r="V32" s="30"/>
      <c r="W32" s="31"/>
    </row>
    <row r="33" spans="1:23" x14ac:dyDescent="0.25">
      <c r="A33" s="2" t="s">
        <v>530</v>
      </c>
      <c r="B33" s="4">
        <v>7</v>
      </c>
      <c r="C33" s="4">
        <v>18732</v>
      </c>
      <c r="D33" s="4">
        <v>18732</v>
      </c>
      <c r="E33" s="4">
        <v>16</v>
      </c>
      <c r="F33" s="4">
        <v>18588</v>
      </c>
      <c r="G33" s="4">
        <v>128</v>
      </c>
      <c r="H33" s="11"/>
      <c r="I33" s="10"/>
      <c r="J33" s="34" t="s">
        <v>4</v>
      </c>
      <c r="K33" s="4"/>
      <c r="L33" s="4"/>
      <c r="M33" s="12">
        <v>0</v>
      </c>
      <c r="N33" s="3"/>
      <c r="O33" s="3">
        <v>2.0337526879153147E-6</v>
      </c>
      <c r="P33" s="4">
        <v>1</v>
      </c>
      <c r="Q33" s="4">
        <v>1</v>
      </c>
      <c r="R33" s="4">
        <v>2</v>
      </c>
      <c r="S33" s="4">
        <v>2</v>
      </c>
      <c r="T33" s="4"/>
      <c r="U33" s="4"/>
      <c r="V33" s="30"/>
      <c r="W33" s="31"/>
    </row>
    <row r="34" spans="1:23" x14ac:dyDescent="0.25">
      <c r="A34" s="2" t="s">
        <v>374</v>
      </c>
      <c r="B34" s="4">
        <v>86380</v>
      </c>
      <c r="C34" s="4">
        <v>9330277</v>
      </c>
      <c r="D34" s="4">
        <v>9325421</v>
      </c>
      <c r="E34" s="4">
        <v>868240</v>
      </c>
      <c r="F34" s="4">
        <v>7306285</v>
      </c>
      <c r="G34" s="4">
        <v>1150896</v>
      </c>
      <c r="H34" s="11"/>
      <c r="I34" s="10"/>
      <c r="J34" s="34" t="s">
        <v>4</v>
      </c>
      <c r="K34" s="4">
        <v>1312</v>
      </c>
      <c r="L34" s="4">
        <v>3544</v>
      </c>
      <c r="M34" s="12">
        <v>0</v>
      </c>
      <c r="N34" s="3"/>
      <c r="O34" s="3">
        <v>1.0129978607593655E-3</v>
      </c>
      <c r="P34" s="4">
        <v>1</v>
      </c>
      <c r="Q34" s="4">
        <v>1</v>
      </c>
      <c r="R34" s="4">
        <v>19</v>
      </c>
      <c r="S34" s="4">
        <v>19</v>
      </c>
      <c r="T34" s="4"/>
      <c r="U34" s="4"/>
      <c r="V34" s="30"/>
      <c r="W34" s="31"/>
    </row>
    <row r="35" spans="1:23" x14ac:dyDescent="0.25">
      <c r="A35" s="2" t="s">
        <v>376</v>
      </c>
      <c r="B35" s="4">
        <v>2248269</v>
      </c>
      <c r="C35" s="4">
        <v>63059944</v>
      </c>
      <c r="D35" s="4">
        <v>62619584</v>
      </c>
      <c r="E35" s="4">
        <v>40556008</v>
      </c>
      <c r="F35" s="4">
        <v>18272792</v>
      </c>
      <c r="G35" s="4">
        <v>3790784</v>
      </c>
      <c r="H35" s="11"/>
      <c r="I35" s="10"/>
      <c r="J35" s="34" t="s">
        <v>0</v>
      </c>
      <c r="K35" s="4"/>
      <c r="L35" s="4">
        <v>440360</v>
      </c>
      <c r="M35" s="12">
        <v>0</v>
      </c>
      <c r="N35" s="3"/>
      <c r="O35" s="3">
        <v>6.8464835901019226E-3</v>
      </c>
      <c r="P35" s="4">
        <v>3</v>
      </c>
      <c r="Q35" s="4">
        <v>3</v>
      </c>
      <c r="R35" s="4">
        <v>9</v>
      </c>
      <c r="S35" s="4">
        <v>27</v>
      </c>
      <c r="T35" s="4"/>
      <c r="U35" s="4"/>
      <c r="V35" s="30"/>
      <c r="W35" s="31"/>
    </row>
    <row r="36" spans="1:23" x14ac:dyDescent="0.25">
      <c r="A36" s="2" t="s">
        <v>534</v>
      </c>
      <c r="B36" s="4">
        <v>2</v>
      </c>
      <c r="C36" s="4">
        <v>18508</v>
      </c>
      <c r="D36" s="4">
        <v>18508</v>
      </c>
      <c r="E36" s="4">
        <v>16</v>
      </c>
      <c r="F36" s="4">
        <v>18428</v>
      </c>
      <c r="G36" s="4">
        <v>64</v>
      </c>
      <c r="H36" s="11"/>
      <c r="I36" s="10"/>
      <c r="J36" s="34" t="s">
        <v>4</v>
      </c>
      <c r="K36" s="4"/>
      <c r="L36" s="4"/>
      <c r="M36" s="12">
        <v>1</v>
      </c>
      <c r="N36" s="3"/>
      <c r="O36" s="3">
        <v>2.0094327753542942E-6</v>
      </c>
      <c r="P36" s="4">
        <v>1</v>
      </c>
      <c r="Q36" s="4">
        <v>1</v>
      </c>
      <c r="R36" s="4">
        <v>2</v>
      </c>
      <c r="S36" s="4">
        <v>2</v>
      </c>
      <c r="T36" s="4"/>
      <c r="U36" s="4"/>
      <c r="V36" s="30"/>
      <c r="W36" s="31"/>
    </row>
    <row r="37" spans="1:23" x14ac:dyDescent="0.25">
      <c r="A37" s="2" t="s">
        <v>390</v>
      </c>
      <c r="B37" s="4">
        <v>5220884</v>
      </c>
      <c r="C37" s="4">
        <v>378634556</v>
      </c>
      <c r="D37" s="4">
        <v>378310108</v>
      </c>
      <c r="E37" s="4">
        <v>104962128</v>
      </c>
      <c r="F37" s="4">
        <v>241132580</v>
      </c>
      <c r="G37" s="4">
        <v>32215400</v>
      </c>
      <c r="H37" s="11"/>
      <c r="I37" s="10"/>
      <c r="J37" s="34" t="s">
        <v>0</v>
      </c>
      <c r="K37" s="4"/>
      <c r="L37" s="4">
        <v>324448</v>
      </c>
      <c r="M37" s="12">
        <v>0</v>
      </c>
      <c r="N37" s="3"/>
      <c r="O37" s="3">
        <v>4.1108746850449587E-2</v>
      </c>
      <c r="P37" s="4">
        <v>3</v>
      </c>
      <c r="Q37" s="4">
        <v>3</v>
      </c>
      <c r="R37" s="4">
        <v>26</v>
      </c>
      <c r="S37" s="4">
        <v>78</v>
      </c>
      <c r="T37" s="4"/>
      <c r="U37" s="4"/>
      <c r="V37" s="30"/>
      <c r="W37" s="31"/>
    </row>
    <row r="38" spans="1:23" x14ac:dyDescent="0.25">
      <c r="A38" s="2" t="s">
        <v>401</v>
      </c>
      <c r="B38" s="4">
        <v>455693899</v>
      </c>
      <c r="C38" s="4">
        <v>9210555351</v>
      </c>
      <c r="D38" s="4">
        <v>9179934047</v>
      </c>
      <c r="E38" s="4">
        <v>7319770712</v>
      </c>
      <c r="F38" s="4">
        <v>1567590711</v>
      </c>
      <c r="G38" s="4">
        <v>292572624</v>
      </c>
      <c r="H38" s="11"/>
      <c r="I38" s="10"/>
      <c r="J38" s="34" t="s">
        <v>0</v>
      </c>
      <c r="K38" s="4">
        <v>920800</v>
      </c>
      <c r="L38" s="4">
        <v>29700504</v>
      </c>
      <c r="M38" s="12">
        <v>24</v>
      </c>
      <c r="N38" s="3"/>
      <c r="O38" s="3">
        <v>0.99999955703016408</v>
      </c>
      <c r="P38" s="4">
        <v>97</v>
      </c>
      <c r="Q38" s="4">
        <v>48</v>
      </c>
      <c r="R38" s="4">
        <v>319</v>
      </c>
      <c r="S38" s="4">
        <v>1753</v>
      </c>
      <c r="T38" s="4"/>
      <c r="U38" s="4"/>
      <c r="V38" s="30"/>
      <c r="W38" s="31"/>
    </row>
  </sheetData>
  <dataConsolidate/>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34FC4-9511-4965-A177-796B073DBFB9}">
  <sheetPr codeName="Sheet2"/>
  <dimension ref="A1:O323"/>
  <sheetViews>
    <sheetView showGridLines="0" tabSelected="1" zoomScaleNormal="100" workbookViewId="0">
      <pane xSplit="1" ySplit="3" topLeftCell="B293" activePane="bottomRight" state="frozen"/>
      <selection pane="topRight" activeCell="C1" sqref="C1"/>
      <selection pane="bottomLeft" activeCell="A4" sqref="A4"/>
      <selection pane="bottomRight" activeCell="A310" sqref="A310"/>
    </sheetView>
  </sheetViews>
  <sheetFormatPr defaultRowHeight="15" x14ac:dyDescent="0.25"/>
  <cols>
    <col min="1" max="1" width="62" bestFit="1" customWidth="1"/>
    <col min="2" max="3" width="10.85546875" bestFit="1" customWidth="1"/>
    <col min="4" max="4" width="17.85546875" bestFit="1" customWidth="1"/>
    <col min="5" max="5" width="12.28515625" bestFit="1" customWidth="1"/>
    <col min="6" max="6" width="23.5703125" bestFit="1" customWidth="1"/>
    <col min="7" max="7" width="14.140625" bestFit="1" customWidth="1"/>
    <col min="8" max="8" width="15.28515625" bestFit="1" customWidth="1"/>
    <col min="9" max="9" width="11" bestFit="1" customWidth="1"/>
    <col min="10" max="10" width="10" bestFit="1" customWidth="1"/>
    <col min="11" max="11" width="16.140625" bestFit="1" customWidth="1"/>
    <col min="12" max="12" width="20" bestFit="1" customWidth="1"/>
    <col min="13" max="13" width="19.7109375" bestFit="1" customWidth="1"/>
    <col min="14" max="14" width="20.5703125" bestFit="1" customWidth="1"/>
    <col min="15" max="15" width="13.140625" bestFit="1" customWidth="1"/>
    <col min="16" max="16" width="17.85546875" bestFit="1" customWidth="1"/>
  </cols>
  <sheetData>
    <row r="1" spans="1:15" x14ac:dyDescent="0.25">
      <c r="A1" s="1" t="s">
        <v>10</v>
      </c>
      <c r="B1" t="s" vm="1">
        <v>11</v>
      </c>
    </row>
    <row r="3" spans="1:15" x14ac:dyDescent="0.25">
      <c r="A3" s="1" t="s">
        <v>394</v>
      </c>
      <c r="B3" t="s">
        <v>13</v>
      </c>
      <c r="C3" t="s">
        <v>31</v>
      </c>
      <c r="D3" t="s">
        <v>33</v>
      </c>
      <c r="E3" t="s">
        <v>1</v>
      </c>
      <c r="F3" t="s">
        <v>35</v>
      </c>
      <c r="G3" t="s">
        <v>34</v>
      </c>
      <c r="H3" t="s">
        <v>7</v>
      </c>
      <c r="I3" t="s">
        <v>9</v>
      </c>
      <c r="J3" t="s">
        <v>2</v>
      </c>
      <c r="K3" t="s">
        <v>82</v>
      </c>
      <c r="L3" t="s">
        <v>83</v>
      </c>
      <c r="M3" t="s">
        <v>84</v>
      </c>
      <c r="N3" t="s">
        <v>85</v>
      </c>
      <c r="O3" t="s">
        <v>86</v>
      </c>
    </row>
    <row r="4" spans="1:15" x14ac:dyDescent="0.25">
      <c r="A4" s="2" t="s">
        <v>946</v>
      </c>
      <c r="B4" s="4">
        <v>249340780</v>
      </c>
      <c r="C4" s="4">
        <v>3522320</v>
      </c>
      <c r="D4" s="4">
        <v>1043930098</v>
      </c>
      <c r="E4" s="4">
        <v>886529696</v>
      </c>
      <c r="F4" s="4">
        <v>28178576</v>
      </c>
      <c r="G4" s="4">
        <v>129221826</v>
      </c>
      <c r="H4" s="3">
        <v>0.11334057456775559</v>
      </c>
      <c r="I4" s="4">
        <v>3</v>
      </c>
      <c r="J4" s="34" t="s">
        <v>3</v>
      </c>
      <c r="K4" s="4">
        <v>32</v>
      </c>
      <c r="L4" s="4"/>
      <c r="M4" s="4"/>
      <c r="N4" s="30"/>
      <c r="O4" s="31"/>
    </row>
    <row r="5" spans="1:15" x14ac:dyDescent="0.25">
      <c r="A5" s="2" t="s">
        <v>484</v>
      </c>
      <c r="B5" s="4">
        <v>249340780</v>
      </c>
      <c r="C5" s="4">
        <v>733634</v>
      </c>
      <c r="D5" s="4">
        <v>859029792</v>
      </c>
      <c r="E5" s="4">
        <v>856095128</v>
      </c>
      <c r="F5" s="4">
        <v>2934544</v>
      </c>
      <c r="G5" s="4">
        <v>120</v>
      </c>
      <c r="H5" s="3">
        <v>9.3265756378354339E-2</v>
      </c>
      <c r="I5" s="4">
        <v>3</v>
      </c>
      <c r="J5" s="34" t="s">
        <v>12</v>
      </c>
      <c r="K5" s="4">
        <v>32</v>
      </c>
      <c r="L5" s="4"/>
      <c r="M5" s="4"/>
      <c r="N5" s="30"/>
      <c r="O5" s="31"/>
    </row>
    <row r="6" spans="1:15" x14ac:dyDescent="0.25">
      <c r="A6" s="2" t="s">
        <v>538</v>
      </c>
      <c r="B6" s="4">
        <v>42769682</v>
      </c>
      <c r="C6" s="4">
        <v>7025947</v>
      </c>
      <c r="D6" s="4">
        <v>509966243</v>
      </c>
      <c r="E6" s="4">
        <v>136618360</v>
      </c>
      <c r="F6" s="4">
        <v>56207584</v>
      </c>
      <c r="G6" s="4">
        <v>317140299</v>
      </c>
      <c r="H6" s="3">
        <v>5.5367564459071344E-2</v>
      </c>
      <c r="I6" s="4">
        <v>3</v>
      </c>
      <c r="J6" s="34" t="s">
        <v>3</v>
      </c>
      <c r="K6" s="4">
        <v>8</v>
      </c>
      <c r="L6" s="4"/>
      <c r="M6" s="4"/>
      <c r="N6" s="30"/>
      <c r="O6" s="31"/>
    </row>
    <row r="7" spans="1:15" x14ac:dyDescent="0.25">
      <c r="A7" s="2" t="s">
        <v>539</v>
      </c>
      <c r="B7" s="4">
        <v>7051620</v>
      </c>
      <c r="C7" s="4">
        <v>7051620</v>
      </c>
      <c r="D7" s="4">
        <v>402376211</v>
      </c>
      <c r="E7" s="4">
        <v>28206504</v>
      </c>
      <c r="F7" s="4">
        <v>56412976</v>
      </c>
      <c r="G7" s="4">
        <v>317756731</v>
      </c>
      <c r="H7" s="3">
        <v>4.3686402982833106E-2</v>
      </c>
      <c r="I7" s="4">
        <v>3</v>
      </c>
      <c r="J7" s="34" t="s">
        <v>3</v>
      </c>
      <c r="K7" s="4">
        <v>3</v>
      </c>
      <c r="L7" s="4"/>
      <c r="M7" s="4"/>
      <c r="N7" s="30"/>
      <c r="O7" s="31"/>
    </row>
    <row r="8" spans="1:15" x14ac:dyDescent="0.25">
      <c r="A8" s="2" t="s">
        <v>540</v>
      </c>
      <c r="B8" s="4">
        <v>249340780</v>
      </c>
      <c r="C8" s="4">
        <v>2581</v>
      </c>
      <c r="D8" s="4">
        <v>390770196</v>
      </c>
      <c r="E8" s="4">
        <v>390673352</v>
      </c>
      <c r="F8" s="4">
        <v>20656</v>
      </c>
      <c r="G8" s="4">
        <v>76188</v>
      </c>
      <c r="H8" s="3">
        <v>4.2426325884699675E-2</v>
      </c>
      <c r="I8" s="4">
        <v>3</v>
      </c>
      <c r="J8" s="34" t="s">
        <v>3</v>
      </c>
      <c r="K8" s="4">
        <v>32</v>
      </c>
      <c r="L8" s="4"/>
      <c r="M8" s="4"/>
      <c r="N8" s="30"/>
      <c r="O8" s="31"/>
    </row>
    <row r="9" spans="1:15" x14ac:dyDescent="0.25">
      <c r="A9" s="2" t="s">
        <v>500</v>
      </c>
      <c r="B9" s="4">
        <v>139288675</v>
      </c>
      <c r="C9" s="4">
        <v>2538023</v>
      </c>
      <c r="D9" s="4">
        <v>318808624</v>
      </c>
      <c r="E9" s="4">
        <v>308656408</v>
      </c>
      <c r="F9" s="4">
        <v>10152096</v>
      </c>
      <c r="G9" s="4">
        <v>120</v>
      </c>
      <c r="H9" s="3">
        <v>3.4613383300799855E-2</v>
      </c>
      <c r="I9" s="4">
        <v>3</v>
      </c>
      <c r="J9" s="34" t="s">
        <v>12</v>
      </c>
      <c r="K9" s="4">
        <v>18</v>
      </c>
      <c r="L9" s="4"/>
      <c r="M9" s="4"/>
      <c r="N9" s="30"/>
      <c r="O9" s="31"/>
    </row>
    <row r="10" spans="1:15" x14ac:dyDescent="0.25">
      <c r="A10" s="2" t="s">
        <v>541</v>
      </c>
      <c r="B10" s="4">
        <v>249340780</v>
      </c>
      <c r="C10" s="4">
        <v>2102</v>
      </c>
      <c r="D10" s="4">
        <v>311857744</v>
      </c>
      <c r="E10" s="4">
        <v>311740776</v>
      </c>
      <c r="F10" s="4">
        <v>16832</v>
      </c>
      <c r="G10" s="4">
        <v>100136</v>
      </c>
      <c r="H10" s="3">
        <v>3.3858719042665283E-2</v>
      </c>
      <c r="I10" s="4">
        <v>3</v>
      </c>
      <c r="J10" s="34" t="s">
        <v>3</v>
      </c>
      <c r="K10" s="4">
        <v>32</v>
      </c>
      <c r="L10" s="4"/>
      <c r="M10" s="4"/>
      <c r="N10" s="30"/>
      <c r="O10" s="31"/>
    </row>
    <row r="11" spans="1:15" x14ac:dyDescent="0.25">
      <c r="A11" s="2" t="s">
        <v>542</v>
      </c>
      <c r="B11" s="4">
        <v>249340780</v>
      </c>
      <c r="C11" s="4">
        <v>1610</v>
      </c>
      <c r="D11" s="4">
        <v>309674248</v>
      </c>
      <c r="E11" s="4">
        <v>309572448</v>
      </c>
      <c r="F11" s="4">
        <v>12896</v>
      </c>
      <c r="G11" s="4">
        <v>88904</v>
      </c>
      <c r="H11" s="3">
        <v>3.3621654614998595E-2</v>
      </c>
      <c r="I11" s="4">
        <v>3</v>
      </c>
      <c r="J11" s="34" t="s">
        <v>3</v>
      </c>
      <c r="K11" s="4">
        <v>32</v>
      </c>
      <c r="L11" s="4"/>
      <c r="M11" s="4"/>
      <c r="N11" s="30"/>
      <c r="O11" s="31"/>
    </row>
    <row r="12" spans="1:15" x14ac:dyDescent="0.25">
      <c r="A12" s="2" t="s">
        <v>486</v>
      </c>
      <c r="B12" s="4">
        <v>249340780</v>
      </c>
      <c r="C12" s="4">
        <v>2102</v>
      </c>
      <c r="D12" s="4">
        <v>295306928</v>
      </c>
      <c r="E12" s="4">
        <v>295187448</v>
      </c>
      <c r="F12" s="4">
        <v>16832</v>
      </c>
      <c r="G12" s="4">
        <v>102648</v>
      </c>
      <c r="H12" s="3">
        <v>3.2061779766176288E-2</v>
      </c>
      <c r="I12" s="4">
        <v>3</v>
      </c>
      <c r="J12" s="34" t="s">
        <v>3</v>
      </c>
      <c r="K12" s="4">
        <v>32</v>
      </c>
      <c r="L12" s="4"/>
      <c r="M12" s="4"/>
      <c r="N12" s="30"/>
      <c r="O12" s="31"/>
    </row>
    <row r="13" spans="1:15" x14ac:dyDescent="0.25">
      <c r="A13" s="2" t="s">
        <v>543</v>
      </c>
      <c r="B13" s="4">
        <v>249340780</v>
      </c>
      <c r="C13" s="4">
        <v>54794</v>
      </c>
      <c r="D13" s="4">
        <v>288839673</v>
      </c>
      <c r="E13" s="4">
        <v>285823544</v>
      </c>
      <c r="F13" s="4">
        <v>438368</v>
      </c>
      <c r="G13" s="4">
        <v>2577761</v>
      </c>
      <c r="H13" s="3">
        <v>3.1359623176400307E-2</v>
      </c>
      <c r="I13" s="4">
        <v>3</v>
      </c>
      <c r="J13" s="34" t="s">
        <v>3</v>
      </c>
      <c r="K13" s="4">
        <v>32</v>
      </c>
      <c r="L13" s="4"/>
      <c r="M13" s="4"/>
      <c r="N13" s="30"/>
      <c r="O13" s="31"/>
    </row>
    <row r="14" spans="1:15" x14ac:dyDescent="0.25">
      <c r="A14" s="2" t="s">
        <v>485</v>
      </c>
      <c r="B14" s="4">
        <v>249340780</v>
      </c>
      <c r="C14" s="4">
        <v>1610</v>
      </c>
      <c r="D14" s="4">
        <v>286563240</v>
      </c>
      <c r="E14" s="4">
        <v>286459360</v>
      </c>
      <c r="F14" s="4">
        <v>12896</v>
      </c>
      <c r="G14" s="4">
        <v>90984</v>
      </c>
      <c r="H14" s="3">
        <v>3.1112468482154675E-2</v>
      </c>
      <c r="I14" s="4">
        <v>3</v>
      </c>
      <c r="J14" s="34" t="s">
        <v>3</v>
      </c>
      <c r="K14" s="4">
        <v>32</v>
      </c>
      <c r="L14" s="4"/>
      <c r="M14" s="4"/>
      <c r="N14" s="30"/>
      <c r="O14" s="31"/>
    </row>
    <row r="15" spans="1:15" x14ac:dyDescent="0.25">
      <c r="A15" s="2" t="s">
        <v>947</v>
      </c>
      <c r="B15" s="4">
        <v>7051620</v>
      </c>
      <c r="C15" s="4">
        <v>4954034</v>
      </c>
      <c r="D15" s="4">
        <v>259576698</v>
      </c>
      <c r="E15" s="4">
        <v>20634688</v>
      </c>
      <c r="F15" s="4">
        <v>39632288</v>
      </c>
      <c r="G15" s="4">
        <v>199309722</v>
      </c>
      <c r="H15" s="3">
        <v>2.8182511599278339E-2</v>
      </c>
      <c r="I15" s="4">
        <v>3</v>
      </c>
      <c r="J15" s="34" t="s">
        <v>3</v>
      </c>
      <c r="K15" s="4">
        <v>3</v>
      </c>
      <c r="L15" s="4"/>
      <c r="M15" s="4"/>
      <c r="N15" s="30"/>
      <c r="O15" s="31"/>
    </row>
    <row r="16" spans="1:15" x14ac:dyDescent="0.25">
      <c r="A16" s="2" t="s">
        <v>544</v>
      </c>
      <c r="B16" s="4">
        <v>139288675</v>
      </c>
      <c r="C16" s="4">
        <v>81080</v>
      </c>
      <c r="D16" s="4">
        <v>237693616</v>
      </c>
      <c r="E16" s="4">
        <v>233531104</v>
      </c>
      <c r="F16" s="4">
        <v>648656</v>
      </c>
      <c r="G16" s="4">
        <v>3513856</v>
      </c>
      <c r="H16" s="3">
        <v>2.5806642667110326E-2</v>
      </c>
      <c r="I16" s="4">
        <v>3</v>
      </c>
      <c r="J16" s="34" t="s">
        <v>3</v>
      </c>
      <c r="K16" s="4">
        <v>18</v>
      </c>
      <c r="L16" s="4"/>
      <c r="M16" s="4"/>
      <c r="N16" s="30"/>
      <c r="O16" s="31"/>
    </row>
    <row r="17" spans="1:15" x14ac:dyDescent="0.25">
      <c r="A17" s="2" t="s">
        <v>948</v>
      </c>
      <c r="B17" s="4">
        <v>249340780</v>
      </c>
      <c r="C17" s="4">
        <v>72688</v>
      </c>
      <c r="D17" s="4">
        <v>223544172</v>
      </c>
      <c r="E17" s="4">
        <v>219983640</v>
      </c>
      <c r="F17" s="4">
        <v>581520</v>
      </c>
      <c r="G17" s="4">
        <v>2979012</v>
      </c>
      <c r="H17" s="3">
        <v>2.4270422841810985E-2</v>
      </c>
      <c r="I17" s="4">
        <v>3</v>
      </c>
      <c r="J17" s="34" t="s">
        <v>3</v>
      </c>
      <c r="K17" s="4">
        <v>32</v>
      </c>
      <c r="L17" s="4"/>
      <c r="M17" s="4"/>
      <c r="N17" s="30"/>
      <c r="O17" s="31"/>
    </row>
    <row r="18" spans="1:15" x14ac:dyDescent="0.25">
      <c r="A18" s="2" t="s">
        <v>949</v>
      </c>
      <c r="B18" s="4">
        <v>5220884</v>
      </c>
      <c r="C18" s="4">
        <v>3190382</v>
      </c>
      <c r="D18" s="4">
        <v>222519656</v>
      </c>
      <c r="E18" s="4">
        <v>19904312</v>
      </c>
      <c r="F18" s="4">
        <v>25523072</v>
      </c>
      <c r="G18" s="4">
        <v>177092272</v>
      </c>
      <c r="H18" s="3">
        <v>2.4159190076019174E-2</v>
      </c>
      <c r="I18" s="4">
        <v>3</v>
      </c>
      <c r="J18" s="34" t="s">
        <v>3</v>
      </c>
      <c r="K18" s="4">
        <v>3</v>
      </c>
      <c r="L18" s="4"/>
      <c r="M18" s="4"/>
      <c r="N18" s="30"/>
      <c r="O18" s="31"/>
    </row>
    <row r="19" spans="1:15" x14ac:dyDescent="0.25">
      <c r="A19" s="2" t="s">
        <v>545</v>
      </c>
      <c r="B19" s="4">
        <v>249340780</v>
      </c>
      <c r="C19" s="4">
        <v>1680</v>
      </c>
      <c r="D19" s="4">
        <v>210512096</v>
      </c>
      <c r="E19" s="4">
        <v>210407112</v>
      </c>
      <c r="F19" s="4">
        <v>13456</v>
      </c>
      <c r="G19" s="4">
        <v>91528</v>
      </c>
      <c r="H19" s="3">
        <v>2.2855516820344157E-2</v>
      </c>
      <c r="I19" s="4">
        <v>3</v>
      </c>
      <c r="J19" s="34" t="s">
        <v>3</v>
      </c>
      <c r="K19" s="4">
        <v>32</v>
      </c>
      <c r="L19" s="4"/>
      <c r="M19" s="4"/>
      <c r="N19" s="30"/>
      <c r="O19" s="31"/>
    </row>
    <row r="20" spans="1:15" x14ac:dyDescent="0.25">
      <c r="A20" s="2" t="s">
        <v>547</v>
      </c>
      <c r="B20" s="4">
        <v>249340780</v>
      </c>
      <c r="C20" s="4">
        <v>35668</v>
      </c>
      <c r="D20" s="4">
        <v>203989250</v>
      </c>
      <c r="E20" s="4">
        <v>202208168</v>
      </c>
      <c r="F20" s="4">
        <v>285360</v>
      </c>
      <c r="G20" s="4">
        <v>1495722</v>
      </c>
      <c r="H20" s="3">
        <v>2.2147324657982546E-2</v>
      </c>
      <c r="I20" s="4">
        <v>3</v>
      </c>
      <c r="J20" s="34" t="s">
        <v>3</v>
      </c>
      <c r="K20" s="4">
        <v>32</v>
      </c>
      <c r="L20" s="4"/>
      <c r="M20" s="4"/>
      <c r="N20" s="30"/>
      <c r="O20" s="31"/>
    </row>
    <row r="21" spans="1:15" x14ac:dyDescent="0.25">
      <c r="A21" s="2" t="s">
        <v>546</v>
      </c>
      <c r="B21" s="4">
        <v>249340780</v>
      </c>
      <c r="C21" s="4">
        <v>1680</v>
      </c>
      <c r="D21" s="4">
        <v>203090320</v>
      </c>
      <c r="E21" s="4">
        <v>202985336</v>
      </c>
      <c r="F21" s="4">
        <v>13456</v>
      </c>
      <c r="G21" s="4">
        <v>91528</v>
      </c>
      <c r="H21" s="3">
        <v>2.2049726894596486E-2</v>
      </c>
      <c r="I21" s="4">
        <v>3</v>
      </c>
      <c r="J21" s="34" t="s">
        <v>3</v>
      </c>
      <c r="K21" s="4">
        <v>32</v>
      </c>
      <c r="L21" s="4"/>
      <c r="M21" s="4"/>
      <c r="N21" s="30"/>
      <c r="O21" s="31"/>
    </row>
    <row r="22" spans="1:15" x14ac:dyDescent="0.25">
      <c r="A22" s="2" t="s">
        <v>548</v>
      </c>
      <c r="B22" s="4">
        <v>7051620</v>
      </c>
      <c r="C22" s="4">
        <v>3631361</v>
      </c>
      <c r="D22" s="4">
        <v>188690336</v>
      </c>
      <c r="E22" s="4">
        <v>28206504</v>
      </c>
      <c r="F22" s="4">
        <v>29050896</v>
      </c>
      <c r="G22" s="4">
        <v>131432936</v>
      </c>
      <c r="H22" s="3">
        <v>2.0486305681381798E-2</v>
      </c>
      <c r="I22" s="4">
        <v>3</v>
      </c>
      <c r="J22" s="34" t="s">
        <v>3</v>
      </c>
      <c r="K22" s="4">
        <v>3</v>
      </c>
      <c r="L22" s="4"/>
      <c r="M22" s="4"/>
      <c r="N22" s="30"/>
      <c r="O22" s="31"/>
    </row>
    <row r="23" spans="1:15" x14ac:dyDescent="0.25">
      <c r="A23" s="2" t="s">
        <v>950</v>
      </c>
      <c r="B23" s="4">
        <v>249340780</v>
      </c>
      <c r="C23" s="4">
        <v>525451</v>
      </c>
      <c r="D23" s="4">
        <v>171358817</v>
      </c>
      <c r="E23" s="4">
        <v>134115320</v>
      </c>
      <c r="F23" s="4">
        <v>4203616</v>
      </c>
      <c r="G23" s="4">
        <v>33039881</v>
      </c>
      <c r="H23" s="3">
        <v>1.8604604669642241E-2</v>
      </c>
      <c r="I23" s="4">
        <v>3</v>
      </c>
      <c r="J23" s="34" t="s">
        <v>3</v>
      </c>
      <c r="K23" s="4">
        <v>32</v>
      </c>
      <c r="L23" s="4"/>
      <c r="M23" s="4"/>
      <c r="N23" s="30"/>
      <c r="O23" s="31"/>
    </row>
    <row r="24" spans="1:15" x14ac:dyDescent="0.25">
      <c r="A24" s="2" t="s">
        <v>498</v>
      </c>
      <c r="B24" s="4">
        <v>42769682</v>
      </c>
      <c r="C24" s="4">
        <v>180461</v>
      </c>
      <c r="D24" s="4">
        <v>158740648</v>
      </c>
      <c r="E24" s="4">
        <v>158018680</v>
      </c>
      <c r="F24" s="4">
        <v>721848</v>
      </c>
      <c r="G24" s="4">
        <v>120</v>
      </c>
      <c r="H24" s="3">
        <v>1.7234636960891458E-2</v>
      </c>
      <c r="I24" s="4">
        <v>3</v>
      </c>
      <c r="J24" s="34" t="s">
        <v>12</v>
      </c>
      <c r="K24" s="4">
        <v>8</v>
      </c>
      <c r="L24" s="4"/>
      <c r="M24" s="4"/>
      <c r="N24" s="30"/>
      <c r="O24" s="31"/>
    </row>
    <row r="25" spans="1:15" x14ac:dyDescent="0.25">
      <c r="A25" s="2" t="s">
        <v>499</v>
      </c>
      <c r="B25" s="4">
        <v>42769682</v>
      </c>
      <c r="C25" s="4">
        <v>311194</v>
      </c>
      <c r="D25" s="4">
        <v>143752312</v>
      </c>
      <c r="E25" s="4">
        <v>142507408</v>
      </c>
      <c r="F25" s="4">
        <v>1244784</v>
      </c>
      <c r="G25" s="4">
        <v>120</v>
      </c>
      <c r="H25" s="3">
        <v>1.5607337760198641E-2</v>
      </c>
      <c r="I25" s="4">
        <v>3</v>
      </c>
      <c r="J25" s="34" t="s">
        <v>12</v>
      </c>
      <c r="K25" s="4">
        <v>8</v>
      </c>
      <c r="L25" s="4"/>
      <c r="M25" s="4"/>
      <c r="N25" s="30"/>
      <c r="O25" s="31"/>
    </row>
    <row r="26" spans="1:15" x14ac:dyDescent="0.25">
      <c r="A26" s="2" t="s">
        <v>495</v>
      </c>
      <c r="B26" s="4">
        <v>42769682</v>
      </c>
      <c r="C26" s="4">
        <v>307426</v>
      </c>
      <c r="D26" s="4">
        <v>141848112</v>
      </c>
      <c r="E26" s="4">
        <v>140618280</v>
      </c>
      <c r="F26" s="4">
        <v>1229712</v>
      </c>
      <c r="G26" s="4">
        <v>120</v>
      </c>
      <c r="H26" s="3">
        <v>1.5400596789222324E-2</v>
      </c>
      <c r="I26" s="4">
        <v>3</v>
      </c>
      <c r="J26" s="34" t="s">
        <v>12</v>
      </c>
      <c r="K26" s="4">
        <v>8</v>
      </c>
      <c r="L26" s="4"/>
      <c r="M26" s="4"/>
      <c r="N26" s="30"/>
      <c r="O26" s="31"/>
    </row>
    <row r="27" spans="1:15" x14ac:dyDescent="0.25">
      <c r="A27" s="2" t="s">
        <v>951</v>
      </c>
      <c r="B27" s="4">
        <v>42769682</v>
      </c>
      <c r="C27" s="4">
        <v>152757</v>
      </c>
      <c r="D27" s="4">
        <v>141526416</v>
      </c>
      <c r="E27" s="4">
        <v>140915264</v>
      </c>
      <c r="F27" s="4">
        <v>611032</v>
      </c>
      <c r="G27" s="4">
        <v>120</v>
      </c>
      <c r="H27" s="3">
        <v>1.5365669920511476E-2</v>
      </c>
      <c r="I27" s="4">
        <v>3</v>
      </c>
      <c r="J27" s="34" t="s">
        <v>12</v>
      </c>
      <c r="K27" s="4">
        <v>8</v>
      </c>
      <c r="L27" s="4"/>
      <c r="M27" s="4"/>
      <c r="N27" s="30"/>
      <c r="O27" s="31"/>
    </row>
    <row r="28" spans="1:15" x14ac:dyDescent="0.25">
      <c r="A28" s="2" t="s">
        <v>494</v>
      </c>
      <c r="B28" s="4">
        <v>42769682</v>
      </c>
      <c r="C28" s="4">
        <v>233149</v>
      </c>
      <c r="D28" s="4">
        <v>125209488</v>
      </c>
      <c r="E28" s="4">
        <v>124276768</v>
      </c>
      <c r="F28" s="4">
        <v>932600</v>
      </c>
      <c r="G28" s="4">
        <v>120</v>
      </c>
      <c r="H28" s="3">
        <v>1.3594124107009413E-2</v>
      </c>
      <c r="I28" s="4">
        <v>3</v>
      </c>
      <c r="J28" s="34" t="s">
        <v>12</v>
      </c>
      <c r="K28" s="4">
        <v>8</v>
      </c>
      <c r="L28" s="4"/>
      <c r="M28" s="4"/>
      <c r="N28" s="30"/>
      <c r="O28" s="31"/>
    </row>
    <row r="29" spans="1:15" x14ac:dyDescent="0.25">
      <c r="A29" s="2" t="s">
        <v>549</v>
      </c>
      <c r="B29" s="4">
        <v>139288675</v>
      </c>
      <c r="C29" s="4">
        <v>1680</v>
      </c>
      <c r="D29" s="4">
        <v>114895888</v>
      </c>
      <c r="E29" s="4">
        <v>114790872</v>
      </c>
      <c r="F29" s="4">
        <v>13456</v>
      </c>
      <c r="G29" s="4">
        <v>91560</v>
      </c>
      <c r="H29" s="3">
        <v>1.2474365847235583E-2</v>
      </c>
      <c r="I29" s="4">
        <v>3</v>
      </c>
      <c r="J29" s="34" t="s">
        <v>3</v>
      </c>
      <c r="K29" s="4">
        <v>18</v>
      </c>
      <c r="L29" s="4"/>
      <c r="M29" s="4"/>
      <c r="N29" s="30"/>
      <c r="O29" s="31"/>
    </row>
    <row r="30" spans="1:15" x14ac:dyDescent="0.25">
      <c r="A30" s="2" t="s">
        <v>550</v>
      </c>
      <c r="B30" s="4">
        <v>139288675</v>
      </c>
      <c r="C30" s="4">
        <v>1680</v>
      </c>
      <c r="D30" s="4">
        <v>111260984</v>
      </c>
      <c r="E30" s="4">
        <v>111155984</v>
      </c>
      <c r="F30" s="4">
        <v>13456</v>
      </c>
      <c r="G30" s="4">
        <v>91544</v>
      </c>
      <c r="H30" s="3">
        <v>1.2079720546129767E-2</v>
      </c>
      <c r="I30" s="4">
        <v>3</v>
      </c>
      <c r="J30" s="34" t="s">
        <v>3</v>
      </c>
      <c r="K30" s="4">
        <v>18</v>
      </c>
      <c r="L30" s="4"/>
      <c r="M30" s="4"/>
      <c r="N30" s="30"/>
      <c r="O30" s="31"/>
    </row>
    <row r="31" spans="1:15" x14ac:dyDescent="0.25">
      <c r="A31" s="2" t="s">
        <v>551</v>
      </c>
      <c r="B31" s="4">
        <v>42769682</v>
      </c>
      <c r="C31" s="4">
        <v>76564</v>
      </c>
      <c r="D31" s="4">
        <v>103778054</v>
      </c>
      <c r="E31" s="4">
        <v>100065280</v>
      </c>
      <c r="F31" s="4">
        <v>612528</v>
      </c>
      <c r="G31" s="4">
        <v>3100246</v>
      </c>
      <c r="H31" s="3">
        <v>1.1267291067110861E-2</v>
      </c>
      <c r="I31" s="4">
        <v>3</v>
      </c>
      <c r="J31" s="34" t="s">
        <v>3</v>
      </c>
      <c r="K31" s="4">
        <v>8</v>
      </c>
      <c r="L31" s="4"/>
      <c r="M31" s="4"/>
      <c r="N31" s="30"/>
      <c r="O31" s="31"/>
    </row>
    <row r="32" spans="1:15" x14ac:dyDescent="0.25">
      <c r="A32" s="2" t="s">
        <v>552</v>
      </c>
      <c r="B32" s="4">
        <v>42769682</v>
      </c>
      <c r="C32" s="4">
        <v>52394</v>
      </c>
      <c r="D32" s="4">
        <v>89429632</v>
      </c>
      <c r="E32" s="4">
        <v>85435128</v>
      </c>
      <c r="F32" s="4">
        <v>419168</v>
      </c>
      <c r="G32" s="4">
        <v>3575336</v>
      </c>
      <c r="H32" s="3">
        <v>9.7094679937688149E-3</v>
      </c>
      <c r="I32" s="4">
        <v>3</v>
      </c>
      <c r="J32" s="34" t="s">
        <v>3</v>
      </c>
      <c r="K32" s="4">
        <v>8</v>
      </c>
      <c r="L32" s="4"/>
      <c r="M32" s="4"/>
      <c r="N32" s="30"/>
      <c r="O32" s="31"/>
    </row>
    <row r="33" spans="1:15" x14ac:dyDescent="0.25">
      <c r="A33" s="2" t="s">
        <v>553</v>
      </c>
      <c r="B33" s="4">
        <v>249340780</v>
      </c>
      <c r="C33" s="4">
        <v>12</v>
      </c>
      <c r="D33" s="4">
        <v>79305902</v>
      </c>
      <c r="E33" s="4">
        <v>79288464</v>
      </c>
      <c r="F33" s="4">
        <v>112</v>
      </c>
      <c r="G33" s="4">
        <v>17326</v>
      </c>
      <c r="H33" s="3">
        <v>8.6103241170215946E-3</v>
      </c>
      <c r="I33" s="4">
        <v>3</v>
      </c>
      <c r="J33" s="34" t="s">
        <v>3</v>
      </c>
      <c r="K33" s="4">
        <v>32</v>
      </c>
      <c r="L33" s="4"/>
      <c r="M33" s="4"/>
      <c r="N33" s="30"/>
      <c r="O33" s="31"/>
    </row>
    <row r="34" spans="1:15" x14ac:dyDescent="0.25">
      <c r="A34" s="2" t="s">
        <v>554</v>
      </c>
      <c r="B34" s="4">
        <v>249340780</v>
      </c>
      <c r="C34" s="4">
        <v>12</v>
      </c>
      <c r="D34" s="4">
        <v>79289976</v>
      </c>
      <c r="E34" s="4">
        <v>79288464</v>
      </c>
      <c r="F34" s="4">
        <v>112</v>
      </c>
      <c r="G34" s="4">
        <v>1400</v>
      </c>
      <c r="H34" s="3">
        <v>8.6085950146669223E-3</v>
      </c>
      <c r="I34" s="4">
        <v>3</v>
      </c>
      <c r="J34" s="34" t="s">
        <v>3</v>
      </c>
      <c r="K34" s="4">
        <v>32</v>
      </c>
      <c r="L34" s="4"/>
      <c r="M34" s="4"/>
      <c r="N34" s="30"/>
      <c r="O34" s="31"/>
    </row>
    <row r="35" spans="1:15" x14ac:dyDescent="0.25">
      <c r="A35" s="2" t="s">
        <v>952</v>
      </c>
      <c r="B35" s="4">
        <v>42769682</v>
      </c>
      <c r="C35" s="4">
        <v>41947</v>
      </c>
      <c r="D35" s="4">
        <v>74501568</v>
      </c>
      <c r="E35" s="4">
        <v>71724016</v>
      </c>
      <c r="F35" s="4">
        <v>335584</v>
      </c>
      <c r="G35" s="4">
        <v>2441968</v>
      </c>
      <c r="H35" s="3">
        <v>8.0887125866915214E-3</v>
      </c>
      <c r="I35" s="4">
        <v>3</v>
      </c>
      <c r="J35" s="34" t="s">
        <v>3</v>
      </c>
      <c r="K35" s="4">
        <v>8</v>
      </c>
      <c r="L35" s="4"/>
      <c r="M35" s="4"/>
      <c r="N35" s="30"/>
      <c r="O35" s="31"/>
    </row>
    <row r="36" spans="1:15" x14ac:dyDescent="0.25">
      <c r="A36" s="2" t="s">
        <v>497</v>
      </c>
      <c r="B36" s="4">
        <v>42769682</v>
      </c>
      <c r="C36" s="4">
        <v>101046</v>
      </c>
      <c r="D36" s="4">
        <v>64125232</v>
      </c>
      <c r="E36" s="4">
        <v>58233496</v>
      </c>
      <c r="F36" s="4">
        <v>808384</v>
      </c>
      <c r="G36" s="4">
        <v>5083352</v>
      </c>
      <c r="H36" s="3">
        <v>6.9621430142639941E-3</v>
      </c>
      <c r="I36" s="4">
        <v>3</v>
      </c>
      <c r="J36" s="34" t="s">
        <v>3</v>
      </c>
      <c r="K36" s="4">
        <v>8</v>
      </c>
      <c r="L36" s="4"/>
      <c r="M36" s="4"/>
      <c r="N36" s="30"/>
      <c r="O36" s="31"/>
    </row>
    <row r="37" spans="1:15" x14ac:dyDescent="0.25">
      <c r="A37" s="2" t="s">
        <v>953</v>
      </c>
      <c r="B37" s="4">
        <v>5220884</v>
      </c>
      <c r="C37" s="4">
        <v>389278</v>
      </c>
      <c r="D37" s="4">
        <v>49660520</v>
      </c>
      <c r="E37" s="4">
        <v>4576776</v>
      </c>
      <c r="F37" s="4">
        <v>3114240</v>
      </c>
      <c r="G37" s="4">
        <v>41969504</v>
      </c>
      <c r="H37" s="3">
        <v>5.3916942148874783E-3</v>
      </c>
      <c r="I37" s="4">
        <v>3</v>
      </c>
      <c r="J37" s="34" t="s">
        <v>3</v>
      </c>
      <c r="K37" s="4">
        <v>3</v>
      </c>
      <c r="L37" s="4"/>
      <c r="M37" s="4"/>
      <c r="N37" s="30"/>
      <c r="O37" s="31"/>
    </row>
    <row r="38" spans="1:15" x14ac:dyDescent="0.25">
      <c r="A38" s="2" t="s">
        <v>555</v>
      </c>
      <c r="B38" s="4">
        <v>7051620</v>
      </c>
      <c r="C38" s="4">
        <v>318496</v>
      </c>
      <c r="D38" s="4">
        <v>40367592</v>
      </c>
      <c r="E38" s="4">
        <v>18302992</v>
      </c>
      <c r="F38" s="4">
        <v>2547984</v>
      </c>
      <c r="G38" s="4">
        <v>19516616</v>
      </c>
      <c r="H38" s="3">
        <v>4.3827513738345474E-3</v>
      </c>
      <c r="I38" s="4">
        <v>3</v>
      </c>
      <c r="J38" s="34" t="s">
        <v>3</v>
      </c>
      <c r="K38" s="4">
        <v>3</v>
      </c>
      <c r="L38" s="4"/>
      <c r="M38" s="4"/>
      <c r="N38" s="30"/>
      <c r="O38" s="31"/>
    </row>
    <row r="39" spans="1:15" x14ac:dyDescent="0.25">
      <c r="A39" s="2" t="s">
        <v>556</v>
      </c>
      <c r="B39" s="4">
        <v>7051620</v>
      </c>
      <c r="C39" s="4">
        <v>483022</v>
      </c>
      <c r="D39" s="4">
        <v>39531928</v>
      </c>
      <c r="E39" s="4">
        <v>14299816</v>
      </c>
      <c r="F39" s="4">
        <v>3864192</v>
      </c>
      <c r="G39" s="4">
        <v>21367920</v>
      </c>
      <c r="H39" s="3">
        <v>4.2920224657524387E-3</v>
      </c>
      <c r="I39" s="4">
        <v>3</v>
      </c>
      <c r="J39" s="34" t="s">
        <v>3</v>
      </c>
      <c r="K39" s="4">
        <v>3</v>
      </c>
      <c r="L39" s="4"/>
      <c r="M39" s="4"/>
      <c r="N39" s="30"/>
      <c r="O39" s="31"/>
    </row>
    <row r="40" spans="1:15" x14ac:dyDescent="0.25">
      <c r="A40" s="2" t="s">
        <v>558</v>
      </c>
      <c r="B40" s="4">
        <v>249340780</v>
      </c>
      <c r="C40" s="4">
        <v>5</v>
      </c>
      <c r="D40" s="4">
        <v>35067396</v>
      </c>
      <c r="E40" s="4">
        <v>35065976</v>
      </c>
      <c r="F40" s="4">
        <v>48</v>
      </c>
      <c r="G40" s="4">
        <v>1372</v>
      </c>
      <c r="H40" s="3">
        <v>3.8073035913512038E-3</v>
      </c>
      <c r="I40" s="4">
        <v>3</v>
      </c>
      <c r="J40" s="34" t="s">
        <v>3</v>
      </c>
      <c r="K40" s="4">
        <v>32</v>
      </c>
      <c r="L40" s="4"/>
      <c r="M40" s="4"/>
      <c r="N40" s="30"/>
      <c r="O40" s="31"/>
    </row>
    <row r="41" spans="1:15" x14ac:dyDescent="0.25">
      <c r="A41" s="2" t="s">
        <v>559</v>
      </c>
      <c r="B41" s="4">
        <v>249340780</v>
      </c>
      <c r="C41" s="4">
        <v>1729</v>
      </c>
      <c r="D41" s="4">
        <v>33962015</v>
      </c>
      <c r="E41" s="4">
        <v>33867952</v>
      </c>
      <c r="F41" s="4">
        <v>13840</v>
      </c>
      <c r="G41" s="4">
        <v>80223</v>
      </c>
      <c r="H41" s="3">
        <v>3.687291228553824E-3</v>
      </c>
      <c r="I41" s="4">
        <v>3</v>
      </c>
      <c r="J41" s="34" t="s">
        <v>3</v>
      </c>
      <c r="K41" s="4">
        <v>32</v>
      </c>
      <c r="L41" s="4"/>
      <c r="M41" s="4"/>
      <c r="N41" s="30"/>
      <c r="O41" s="31"/>
    </row>
    <row r="42" spans="1:15" x14ac:dyDescent="0.25">
      <c r="A42" s="2" t="s">
        <v>501</v>
      </c>
      <c r="B42" s="4">
        <v>139288675</v>
      </c>
      <c r="C42" s="4">
        <v>21276</v>
      </c>
      <c r="D42" s="4">
        <v>33152648</v>
      </c>
      <c r="E42" s="4">
        <v>31740056</v>
      </c>
      <c r="F42" s="4">
        <v>170224</v>
      </c>
      <c r="G42" s="4">
        <v>1242368</v>
      </c>
      <c r="H42" s="3">
        <v>3.5994174130637561E-3</v>
      </c>
      <c r="I42" s="4">
        <v>3</v>
      </c>
      <c r="J42" s="34" t="s">
        <v>3</v>
      </c>
      <c r="K42" s="4">
        <v>18</v>
      </c>
      <c r="L42" s="4"/>
      <c r="M42" s="4"/>
      <c r="N42" s="30"/>
      <c r="O42" s="31"/>
    </row>
    <row r="43" spans="1:15" x14ac:dyDescent="0.25">
      <c r="A43" s="2" t="s">
        <v>557</v>
      </c>
      <c r="B43" s="4">
        <v>42769682</v>
      </c>
      <c r="C43" s="4">
        <v>6117</v>
      </c>
      <c r="D43" s="4">
        <v>30485815</v>
      </c>
      <c r="E43" s="4">
        <v>30143640</v>
      </c>
      <c r="F43" s="4">
        <v>48944</v>
      </c>
      <c r="G43" s="4">
        <v>293231</v>
      </c>
      <c r="H43" s="3">
        <v>3.3098765854974919E-3</v>
      </c>
      <c r="I43" s="4">
        <v>3</v>
      </c>
      <c r="J43" s="34" t="s">
        <v>3</v>
      </c>
      <c r="K43" s="4">
        <v>8</v>
      </c>
      <c r="L43" s="4"/>
      <c r="M43" s="4"/>
      <c r="N43" s="30"/>
      <c r="O43" s="31"/>
    </row>
    <row r="44" spans="1:15" x14ac:dyDescent="0.25">
      <c r="A44" s="2" t="s">
        <v>561</v>
      </c>
      <c r="B44" s="4">
        <v>249340780</v>
      </c>
      <c r="C44" s="4">
        <v>310</v>
      </c>
      <c r="D44" s="4">
        <v>28120636</v>
      </c>
      <c r="E44" s="4">
        <v>28075752</v>
      </c>
      <c r="F44" s="4">
        <v>2496</v>
      </c>
      <c r="G44" s="4">
        <v>42388</v>
      </c>
      <c r="H44" s="3">
        <v>3.0530866458940934E-3</v>
      </c>
      <c r="I44" s="4">
        <v>3</v>
      </c>
      <c r="J44" s="34" t="s">
        <v>3</v>
      </c>
      <c r="K44" s="4">
        <v>32</v>
      </c>
      <c r="L44" s="4"/>
      <c r="M44" s="4"/>
      <c r="N44" s="30"/>
      <c r="O44" s="31"/>
    </row>
    <row r="45" spans="1:15" x14ac:dyDescent="0.25">
      <c r="A45" s="2" t="s">
        <v>954</v>
      </c>
      <c r="B45" s="4">
        <v>7051620</v>
      </c>
      <c r="C45" s="4">
        <v>265424</v>
      </c>
      <c r="D45" s="4">
        <v>27180142</v>
      </c>
      <c r="E45" s="4">
        <v>2775528</v>
      </c>
      <c r="F45" s="4">
        <v>2123408</v>
      </c>
      <c r="G45" s="4">
        <v>22281206</v>
      </c>
      <c r="H45" s="3">
        <v>2.9509762358755037E-3</v>
      </c>
      <c r="I45" s="4">
        <v>3</v>
      </c>
      <c r="J45" s="34" t="s">
        <v>3</v>
      </c>
      <c r="K45" s="4">
        <v>3</v>
      </c>
      <c r="L45" s="4"/>
      <c r="M45" s="4"/>
      <c r="N45" s="30"/>
      <c r="O45" s="31"/>
    </row>
    <row r="46" spans="1:15" x14ac:dyDescent="0.25">
      <c r="A46" s="2" t="s">
        <v>560</v>
      </c>
      <c r="B46" s="4">
        <v>7051620</v>
      </c>
      <c r="C46" s="4">
        <v>247407</v>
      </c>
      <c r="D46" s="4">
        <v>27071320</v>
      </c>
      <c r="E46" s="4">
        <v>14331392</v>
      </c>
      <c r="F46" s="4">
        <v>1979264</v>
      </c>
      <c r="G46" s="4">
        <v>10760664</v>
      </c>
      <c r="H46" s="3">
        <v>2.9391613183544531E-3</v>
      </c>
      <c r="I46" s="4">
        <v>3</v>
      </c>
      <c r="J46" s="34" t="s">
        <v>3</v>
      </c>
      <c r="K46" s="4">
        <v>3</v>
      </c>
      <c r="L46" s="4"/>
      <c r="M46" s="4"/>
      <c r="N46" s="30"/>
      <c r="O46" s="31"/>
    </row>
    <row r="47" spans="1:15" x14ac:dyDescent="0.25">
      <c r="A47" s="2" t="s">
        <v>505</v>
      </c>
      <c r="B47" s="4">
        <v>5220884</v>
      </c>
      <c r="C47" s="4">
        <v>603237</v>
      </c>
      <c r="D47" s="4">
        <v>23145016</v>
      </c>
      <c r="E47" s="4">
        <v>20731944</v>
      </c>
      <c r="F47" s="4">
        <v>2412952</v>
      </c>
      <c r="G47" s="4">
        <v>120</v>
      </c>
      <c r="H47" s="3">
        <v>2.5128784167116678E-3</v>
      </c>
      <c r="I47" s="4">
        <v>3</v>
      </c>
      <c r="J47" s="34" t="s">
        <v>12</v>
      </c>
      <c r="K47" s="4">
        <v>3</v>
      </c>
      <c r="L47" s="4"/>
      <c r="M47" s="4"/>
      <c r="N47" s="30"/>
      <c r="O47" s="31"/>
    </row>
    <row r="48" spans="1:15" x14ac:dyDescent="0.25">
      <c r="A48" s="2" t="s">
        <v>562</v>
      </c>
      <c r="B48" s="4">
        <v>249340780</v>
      </c>
      <c r="C48" s="4">
        <v>12</v>
      </c>
      <c r="D48" s="4">
        <v>21970814</v>
      </c>
      <c r="E48" s="4">
        <v>21953376</v>
      </c>
      <c r="F48" s="4">
        <v>112</v>
      </c>
      <c r="G48" s="4">
        <v>17326</v>
      </c>
      <c r="H48" s="3">
        <v>2.3853940864930292E-3</v>
      </c>
      <c r="I48" s="4">
        <v>3</v>
      </c>
      <c r="J48" s="34" t="s">
        <v>3</v>
      </c>
      <c r="K48" s="4">
        <v>32</v>
      </c>
      <c r="L48" s="4"/>
      <c r="M48" s="4"/>
      <c r="N48" s="30"/>
      <c r="O48" s="31"/>
    </row>
    <row r="49" spans="1:15" x14ac:dyDescent="0.25">
      <c r="A49" s="2" t="s">
        <v>563</v>
      </c>
      <c r="B49" s="4">
        <v>139288675</v>
      </c>
      <c r="C49" s="4">
        <v>12</v>
      </c>
      <c r="D49" s="4">
        <v>21065008</v>
      </c>
      <c r="E49" s="4">
        <v>19999184</v>
      </c>
      <c r="F49" s="4">
        <v>112</v>
      </c>
      <c r="G49" s="4">
        <v>1065712</v>
      </c>
      <c r="H49" s="3">
        <v>2.2870497886481743E-3</v>
      </c>
      <c r="I49" s="4">
        <v>3</v>
      </c>
      <c r="J49" s="34" t="s">
        <v>3</v>
      </c>
      <c r="K49" s="4">
        <v>18</v>
      </c>
      <c r="L49" s="4"/>
      <c r="M49" s="4"/>
      <c r="N49" s="30"/>
      <c r="O49" s="31"/>
    </row>
    <row r="50" spans="1:15" x14ac:dyDescent="0.25">
      <c r="A50" s="2" t="s">
        <v>564</v>
      </c>
      <c r="B50" s="4">
        <v>7051620</v>
      </c>
      <c r="C50" s="4">
        <v>52409</v>
      </c>
      <c r="D50" s="4">
        <v>15668599</v>
      </c>
      <c r="E50" s="4">
        <v>12706784</v>
      </c>
      <c r="F50" s="4">
        <v>419280</v>
      </c>
      <c r="G50" s="4">
        <v>2542535</v>
      </c>
      <c r="H50" s="3">
        <v>1.7011560608646812E-3</v>
      </c>
      <c r="I50" s="4">
        <v>3</v>
      </c>
      <c r="J50" s="34" t="s">
        <v>3</v>
      </c>
      <c r="K50" s="4">
        <v>3</v>
      </c>
      <c r="L50" s="4"/>
      <c r="M50" s="4"/>
      <c r="N50" s="30"/>
      <c r="O50" s="31"/>
    </row>
    <row r="51" spans="1:15" x14ac:dyDescent="0.25">
      <c r="A51" s="2" t="s">
        <v>573</v>
      </c>
      <c r="B51" s="4">
        <v>5220884</v>
      </c>
      <c r="C51" s="4">
        <v>65324</v>
      </c>
      <c r="D51" s="4">
        <v>15116008</v>
      </c>
      <c r="E51" s="4">
        <v>7753504</v>
      </c>
      <c r="F51" s="4">
        <v>522608</v>
      </c>
      <c r="G51" s="4">
        <v>6839896</v>
      </c>
      <c r="H51" s="3">
        <v>1.6411606822842942E-3</v>
      </c>
      <c r="I51" s="4">
        <v>3</v>
      </c>
      <c r="J51" s="34" t="s">
        <v>3</v>
      </c>
      <c r="K51" s="4">
        <v>3</v>
      </c>
      <c r="L51" s="4"/>
      <c r="M51" s="4"/>
      <c r="N51" s="30"/>
      <c r="O51" s="31"/>
    </row>
    <row r="52" spans="1:15" x14ac:dyDescent="0.25">
      <c r="A52" s="2" t="s">
        <v>572</v>
      </c>
      <c r="B52" s="4">
        <v>2248269</v>
      </c>
      <c r="C52" s="4">
        <v>82982</v>
      </c>
      <c r="D52" s="4">
        <v>14571176</v>
      </c>
      <c r="E52" s="4">
        <v>5833440</v>
      </c>
      <c r="F52" s="4">
        <v>663872</v>
      </c>
      <c r="G52" s="4">
        <v>8073864</v>
      </c>
      <c r="H52" s="3">
        <v>1.582007706389447E-3</v>
      </c>
      <c r="I52" s="4">
        <v>3</v>
      </c>
      <c r="J52" s="34" t="s">
        <v>3</v>
      </c>
      <c r="K52" s="4">
        <v>3</v>
      </c>
      <c r="L52" s="4"/>
      <c r="M52" s="4"/>
      <c r="N52" s="30"/>
      <c r="O52" s="31"/>
    </row>
    <row r="53" spans="1:15" x14ac:dyDescent="0.25">
      <c r="A53" s="2" t="s">
        <v>574</v>
      </c>
      <c r="B53" s="4">
        <v>2248269</v>
      </c>
      <c r="C53" s="4">
        <v>82143</v>
      </c>
      <c r="D53" s="4">
        <v>14251992</v>
      </c>
      <c r="E53" s="4">
        <v>5529776</v>
      </c>
      <c r="F53" s="4">
        <v>657152</v>
      </c>
      <c r="G53" s="4">
        <v>8065064</v>
      </c>
      <c r="H53" s="3">
        <v>1.5473535681266048E-3</v>
      </c>
      <c r="I53" s="4">
        <v>3</v>
      </c>
      <c r="J53" s="34" t="s">
        <v>3</v>
      </c>
      <c r="K53" s="4">
        <v>3</v>
      </c>
      <c r="L53" s="4"/>
      <c r="M53" s="4"/>
      <c r="N53" s="30"/>
      <c r="O53" s="31"/>
    </row>
    <row r="54" spans="1:15" x14ac:dyDescent="0.25">
      <c r="A54" s="2" t="s">
        <v>565</v>
      </c>
      <c r="B54" s="4">
        <v>249340780</v>
      </c>
      <c r="C54" s="4">
        <v>12</v>
      </c>
      <c r="D54" s="4">
        <v>14051472</v>
      </c>
      <c r="E54" s="4">
        <v>14034104</v>
      </c>
      <c r="F54" s="4">
        <v>112</v>
      </c>
      <c r="G54" s="4">
        <v>17256</v>
      </c>
      <c r="H54" s="3">
        <v>1.5255829035429628E-3</v>
      </c>
      <c r="I54" s="4">
        <v>3</v>
      </c>
      <c r="J54" s="34" t="s">
        <v>3</v>
      </c>
      <c r="K54" s="4">
        <v>32</v>
      </c>
      <c r="L54" s="4"/>
      <c r="M54" s="4"/>
      <c r="N54" s="30"/>
      <c r="O54" s="31"/>
    </row>
    <row r="55" spans="1:15" x14ac:dyDescent="0.25">
      <c r="A55" s="2" t="s">
        <v>566</v>
      </c>
      <c r="B55" s="4">
        <v>7051620</v>
      </c>
      <c r="C55" s="4">
        <v>65175</v>
      </c>
      <c r="D55" s="4">
        <v>13547923</v>
      </c>
      <c r="E55" s="4">
        <v>10286104</v>
      </c>
      <c r="F55" s="4">
        <v>521408</v>
      </c>
      <c r="G55" s="4">
        <v>2740411</v>
      </c>
      <c r="H55" s="3">
        <v>1.4709120658189041E-3</v>
      </c>
      <c r="I55" s="4">
        <v>3</v>
      </c>
      <c r="J55" s="34" t="s">
        <v>3</v>
      </c>
      <c r="K55" s="4">
        <v>3</v>
      </c>
      <c r="L55" s="4"/>
      <c r="M55" s="4"/>
      <c r="N55" s="30"/>
      <c r="O55" s="31"/>
    </row>
    <row r="56" spans="1:15" x14ac:dyDescent="0.25">
      <c r="A56" s="2" t="s">
        <v>567</v>
      </c>
      <c r="B56" s="4">
        <v>8516717</v>
      </c>
      <c r="C56" s="4">
        <v>1680</v>
      </c>
      <c r="D56" s="4">
        <v>13142800</v>
      </c>
      <c r="E56" s="4">
        <v>13037800</v>
      </c>
      <c r="F56" s="4">
        <v>13456</v>
      </c>
      <c r="G56" s="4">
        <v>91544</v>
      </c>
      <c r="H56" s="3">
        <v>1.426927441102573E-3</v>
      </c>
      <c r="I56" s="4">
        <v>3</v>
      </c>
      <c r="J56" s="34" t="s">
        <v>3</v>
      </c>
      <c r="K56" s="4">
        <v>3</v>
      </c>
      <c r="L56" s="4"/>
      <c r="M56" s="4"/>
      <c r="N56" s="30"/>
      <c r="O56" s="31"/>
    </row>
    <row r="57" spans="1:15" x14ac:dyDescent="0.25">
      <c r="A57" s="2" t="s">
        <v>568</v>
      </c>
      <c r="B57" s="4">
        <v>8516717</v>
      </c>
      <c r="C57" s="4">
        <v>1680</v>
      </c>
      <c r="D57" s="4">
        <v>13142800</v>
      </c>
      <c r="E57" s="4">
        <v>13037800</v>
      </c>
      <c r="F57" s="4">
        <v>13456</v>
      </c>
      <c r="G57" s="4">
        <v>91544</v>
      </c>
      <c r="H57" s="3">
        <v>1.426927441102573E-3</v>
      </c>
      <c r="I57" s="4">
        <v>3</v>
      </c>
      <c r="J57" s="34" t="s">
        <v>3</v>
      </c>
      <c r="K57" s="4">
        <v>3</v>
      </c>
      <c r="L57" s="4"/>
      <c r="M57" s="4"/>
      <c r="N57" s="30"/>
      <c r="O57" s="31"/>
    </row>
    <row r="58" spans="1:15" x14ac:dyDescent="0.25">
      <c r="A58" s="2" t="s">
        <v>570</v>
      </c>
      <c r="B58" s="4">
        <v>5220884</v>
      </c>
      <c r="C58" s="4">
        <v>45011</v>
      </c>
      <c r="D58" s="4">
        <v>12558560</v>
      </c>
      <c r="E58" s="4">
        <v>9736088</v>
      </c>
      <c r="F58" s="4">
        <v>360096</v>
      </c>
      <c r="G58" s="4">
        <v>2462376</v>
      </c>
      <c r="H58" s="3">
        <v>1.3634958977335977E-3</v>
      </c>
      <c r="I58" s="4">
        <v>3</v>
      </c>
      <c r="J58" s="34" t="s">
        <v>3</v>
      </c>
      <c r="K58" s="4">
        <v>3</v>
      </c>
      <c r="L58" s="4"/>
      <c r="M58" s="4"/>
      <c r="N58" s="30"/>
      <c r="O58" s="31"/>
    </row>
    <row r="59" spans="1:15" x14ac:dyDescent="0.25">
      <c r="A59" s="2" t="s">
        <v>569</v>
      </c>
      <c r="B59" s="4">
        <v>7051620</v>
      </c>
      <c r="C59" s="4">
        <v>33936</v>
      </c>
      <c r="D59" s="4">
        <v>12005358</v>
      </c>
      <c r="E59" s="4">
        <v>10289880</v>
      </c>
      <c r="F59" s="4">
        <v>271504</v>
      </c>
      <c r="G59" s="4">
        <v>1443974</v>
      </c>
      <c r="H59" s="3">
        <v>1.3034341822488588E-3</v>
      </c>
      <c r="I59" s="4">
        <v>3</v>
      </c>
      <c r="J59" s="34" t="s">
        <v>3</v>
      </c>
      <c r="K59" s="4">
        <v>3</v>
      </c>
      <c r="L59" s="4"/>
      <c r="M59" s="4"/>
      <c r="N59" s="30"/>
      <c r="O59" s="31"/>
    </row>
    <row r="60" spans="1:15" x14ac:dyDescent="0.25">
      <c r="A60" s="2" t="s">
        <v>571</v>
      </c>
      <c r="B60" s="4">
        <v>7051620</v>
      </c>
      <c r="C60" s="4">
        <v>1698</v>
      </c>
      <c r="D60" s="4">
        <v>10272928</v>
      </c>
      <c r="E60" s="4">
        <v>10167448</v>
      </c>
      <c r="F60" s="4">
        <v>13600</v>
      </c>
      <c r="G60" s="4">
        <v>91880</v>
      </c>
      <c r="H60" s="3">
        <v>1.1153424585073936E-3</v>
      </c>
      <c r="I60" s="4">
        <v>3</v>
      </c>
      <c r="J60" s="34" t="s">
        <v>3</v>
      </c>
      <c r="K60" s="4">
        <v>3</v>
      </c>
      <c r="L60" s="4"/>
      <c r="M60" s="4"/>
      <c r="N60" s="30"/>
      <c r="O60" s="31"/>
    </row>
    <row r="61" spans="1:15" x14ac:dyDescent="0.25">
      <c r="A61" s="2" t="s">
        <v>577</v>
      </c>
      <c r="B61" s="4">
        <v>5220884</v>
      </c>
      <c r="C61" s="4">
        <v>27911</v>
      </c>
      <c r="D61" s="4">
        <v>9675224</v>
      </c>
      <c r="E61" s="4">
        <v>7648976</v>
      </c>
      <c r="F61" s="4">
        <v>223296</v>
      </c>
      <c r="G61" s="4">
        <v>1802952</v>
      </c>
      <c r="H61" s="3">
        <v>1.0504491146798398E-3</v>
      </c>
      <c r="I61" s="4">
        <v>3</v>
      </c>
      <c r="J61" s="34" t="s">
        <v>3</v>
      </c>
      <c r="K61" s="4">
        <v>3</v>
      </c>
      <c r="L61" s="4"/>
      <c r="M61" s="4"/>
      <c r="N61" s="30"/>
      <c r="O61" s="31"/>
    </row>
    <row r="62" spans="1:15" x14ac:dyDescent="0.25">
      <c r="A62" s="2" t="s">
        <v>503</v>
      </c>
      <c r="B62" s="4">
        <v>2248269</v>
      </c>
      <c r="C62" s="4">
        <v>298158</v>
      </c>
      <c r="D62" s="4">
        <v>9355888</v>
      </c>
      <c r="E62" s="4">
        <v>8163128</v>
      </c>
      <c r="F62" s="4">
        <v>1192640</v>
      </c>
      <c r="G62" s="4">
        <v>120</v>
      </c>
      <c r="H62" s="3">
        <v>1.0157784736191883E-3</v>
      </c>
      <c r="I62" s="4">
        <v>3</v>
      </c>
      <c r="J62" s="34" t="s">
        <v>12</v>
      </c>
      <c r="K62" s="4">
        <v>3</v>
      </c>
      <c r="L62" s="4"/>
      <c r="M62" s="4"/>
      <c r="N62" s="30"/>
      <c r="O62" s="31"/>
    </row>
    <row r="63" spans="1:15" x14ac:dyDescent="0.25">
      <c r="A63" s="2" t="s">
        <v>955</v>
      </c>
      <c r="B63" s="4">
        <v>2248269</v>
      </c>
      <c r="C63" s="4">
        <v>190133</v>
      </c>
      <c r="D63" s="4">
        <v>8900832</v>
      </c>
      <c r="E63" s="4">
        <v>8140176</v>
      </c>
      <c r="F63" s="4">
        <v>760536</v>
      </c>
      <c r="G63" s="4">
        <v>120</v>
      </c>
      <c r="H63" s="3">
        <v>9.6637257125147577E-4</v>
      </c>
      <c r="I63" s="4">
        <v>3</v>
      </c>
      <c r="J63" s="34" t="s">
        <v>12</v>
      </c>
      <c r="K63" s="4">
        <v>3</v>
      </c>
      <c r="L63" s="4"/>
      <c r="M63" s="4"/>
      <c r="N63" s="30"/>
      <c r="O63" s="31"/>
    </row>
    <row r="64" spans="1:15" x14ac:dyDescent="0.25">
      <c r="A64" s="2" t="s">
        <v>575</v>
      </c>
      <c r="B64" s="4">
        <v>132112</v>
      </c>
      <c r="C64" s="4">
        <v>96153</v>
      </c>
      <c r="D64" s="4">
        <v>8861697</v>
      </c>
      <c r="E64" s="4">
        <v>351872</v>
      </c>
      <c r="F64" s="4">
        <v>769232</v>
      </c>
      <c r="G64" s="4">
        <v>7740593</v>
      </c>
      <c r="H64" s="3">
        <v>9.6212364367078145E-4</v>
      </c>
      <c r="I64" s="4">
        <v>1</v>
      </c>
      <c r="J64" s="34" t="s">
        <v>3</v>
      </c>
      <c r="K64" s="4">
        <v>1</v>
      </c>
      <c r="L64" s="4"/>
      <c r="M64" s="4"/>
      <c r="N64" s="30"/>
      <c r="O64" s="31"/>
    </row>
    <row r="65" spans="1:15" x14ac:dyDescent="0.25">
      <c r="A65" s="2" t="s">
        <v>956</v>
      </c>
      <c r="B65" s="4">
        <v>249340780</v>
      </c>
      <c r="C65" s="4">
        <v>394</v>
      </c>
      <c r="D65" s="4">
        <v>8784251</v>
      </c>
      <c r="E65" s="4">
        <v>8752384</v>
      </c>
      <c r="F65" s="4">
        <v>3168</v>
      </c>
      <c r="G65" s="4">
        <v>28699</v>
      </c>
      <c r="H65" s="3">
        <v>9.5371525104488524E-4</v>
      </c>
      <c r="I65" s="4">
        <v>3</v>
      </c>
      <c r="J65" s="34" t="s">
        <v>3</v>
      </c>
      <c r="K65" s="4">
        <v>32</v>
      </c>
      <c r="L65" s="4"/>
      <c r="M65" s="4"/>
      <c r="N65" s="30"/>
      <c r="O65" s="31"/>
    </row>
    <row r="66" spans="1:15" x14ac:dyDescent="0.25">
      <c r="A66" s="2" t="s">
        <v>957</v>
      </c>
      <c r="B66" s="4">
        <v>5220884</v>
      </c>
      <c r="C66" s="4">
        <v>1606</v>
      </c>
      <c r="D66" s="4">
        <v>8320680</v>
      </c>
      <c r="E66" s="4">
        <v>8218112</v>
      </c>
      <c r="F66" s="4">
        <v>12864</v>
      </c>
      <c r="G66" s="4">
        <v>89704</v>
      </c>
      <c r="H66" s="3">
        <v>9.033848662867392E-4</v>
      </c>
      <c r="I66" s="4">
        <v>3</v>
      </c>
      <c r="J66" s="34" t="s">
        <v>3</v>
      </c>
      <c r="K66" s="4">
        <v>3</v>
      </c>
      <c r="L66" s="4"/>
      <c r="M66" s="4"/>
      <c r="N66" s="30"/>
      <c r="O66" s="31"/>
    </row>
    <row r="67" spans="1:15" x14ac:dyDescent="0.25">
      <c r="A67" s="2" t="s">
        <v>576</v>
      </c>
      <c r="B67" s="4">
        <v>5220884</v>
      </c>
      <c r="C67" s="4">
        <v>1246</v>
      </c>
      <c r="D67" s="4">
        <v>8072536</v>
      </c>
      <c r="E67" s="4">
        <v>7980816</v>
      </c>
      <c r="F67" s="4">
        <v>9984</v>
      </c>
      <c r="G67" s="4">
        <v>81736</v>
      </c>
      <c r="H67" s="3">
        <v>8.7644361457896332E-4</v>
      </c>
      <c r="I67" s="4">
        <v>3</v>
      </c>
      <c r="J67" s="34" t="s">
        <v>3</v>
      </c>
      <c r="K67" s="4">
        <v>3</v>
      </c>
      <c r="L67" s="4"/>
      <c r="M67" s="4"/>
      <c r="N67" s="30"/>
      <c r="O67" s="31"/>
    </row>
    <row r="68" spans="1:15" x14ac:dyDescent="0.25">
      <c r="A68" s="2" t="s">
        <v>958</v>
      </c>
      <c r="B68" s="4">
        <v>2248269</v>
      </c>
      <c r="C68" s="4">
        <v>24291</v>
      </c>
      <c r="D68" s="4">
        <v>7649792</v>
      </c>
      <c r="E68" s="4">
        <v>7552504</v>
      </c>
      <c r="F68" s="4">
        <v>97168</v>
      </c>
      <c r="G68" s="4">
        <v>120</v>
      </c>
      <c r="H68" s="3">
        <v>8.3054585959817793E-4</v>
      </c>
      <c r="I68" s="4">
        <v>3</v>
      </c>
      <c r="J68" s="34" t="s">
        <v>12</v>
      </c>
      <c r="K68" s="4">
        <v>3</v>
      </c>
      <c r="L68" s="4"/>
      <c r="M68" s="4"/>
      <c r="N68" s="30"/>
      <c r="O68" s="31"/>
    </row>
    <row r="69" spans="1:15" x14ac:dyDescent="0.25">
      <c r="A69" s="2" t="s">
        <v>579</v>
      </c>
      <c r="B69" s="4">
        <v>5220884</v>
      </c>
      <c r="C69" s="4">
        <v>1141</v>
      </c>
      <c r="D69" s="4">
        <v>7430392</v>
      </c>
      <c r="E69" s="4">
        <v>7373960</v>
      </c>
      <c r="F69" s="4">
        <v>9136</v>
      </c>
      <c r="G69" s="4">
        <v>47296</v>
      </c>
      <c r="H69" s="3">
        <v>8.0672537381296441E-4</v>
      </c>
      <c r="I69" s="4">
        <v>3</v>
      </c>
      <c r="J69" s="34" t="s">
        <v>3</v>
      </c>
      <c r="K69" s="4">
        <v>3</v>
      </c>
      <c r="L69" s="4"/>
      <c r="M69" s="4"/>
      <c r="N69" s="30"/>
      <c r="O69" s="31"/>
    </row>
    <row r="70" spans="1:15" x14ac:dyDescent="0.25">
      <c r="A70" s="2" t="s">
        <v>483</v>
      </c>
      <c r="B70" s="4">
        <v>8516717</v>
      </c>
      <c r="C70" s="4">
        <v>72380</v>
      </c>
      <c r="D70" s="4">
        <v>7063568</v>
      </c>
      <c r="E70" s="4">
        <v>6773920</v>
      </c>
      <c r="F70" s="4">
        <v>289528</v>
      </c>
      <c r="G70" s="4">
        <v>120</v>
      </c>
      <c r="H70" s="3">
        <v>7.6689891128937655E-4</v>
      </c>
      <c r="I70" s="4">
        <v>3</v>
      </c>
      <c r="J70" s="34" t="s">
        <v>12</v>
      </c>
      <c r="K70" s="4">
        <v>3</v>
      </c>
      <c r="L70" s="4"/>
      <c r="M70" s="4"/>
      <c r="N70" s="30"/>
      <c r="O70" s="31"/>
    </row>
    <row r="71" spans="1:15" x14ac:dyDescent="0.25">
      <c r="A71" s="2" t="s">
        <v>578</v>
      </c>
      <c r="B71" s="4">
        <v>132112</v>
      </c>
      <c r="C71" s="4">
        <v>132112</v>
      </c>
      <c r="D71" s="4">
        <v>6561268</v>
      </c>
      <c r="E71" s="4">
        <v>352304</v>
      </c>
      <c r="F71" s="4">
        <v>1056912</v>
      </c>
      <c r="G71" s="4">
        <v>5152052</v>
      </c>
      <c r="H71" s="3">
        <v>7.123636787920532E-4</v>
      </c>
      <c r="I71" s="4">
        <v>1</v>
      </c>
      <c r="J71" s="34" t="s">
        <v>3</v>
      </c>
      <c r="K71" s="4">
        <v>1</v>
      </c>
      <c r="L71" s="4"/>
      <c r="M71" s="4"/>
      <c r="N71" s="30"/>
      <c r="O71" s="31"/>
    </row>
    <row r="72" spans="1:15" x14ac:dyDescent="0.25">
      <c r="A72" s="2" t="s">
        <v>580</v>
      </c>
      <c r="B72" s="4">
        <v>5220884</v>
      </c>
      <c r="C72" s="4">
        <v>1141</v>
      </c>
      <c r="D72" s="4">
        <v>6310328</v>
      </c>
      <c r="E72" s="4">
        <v>6253896</v>
      </c>
      <c r="F72" s="4">
        <v>9136</v>
      </c>
      <c r="G72" s="4">
        <v>47296</v>
      </c>
      <c r="H72" s="3">
        <v>6.8511886246141736E-4</v>
      </c>
      <c r="I72" s="4">
        <v>3</v>
      </c>
      <c r="J72" s="34" t="s">
        <v>3</v>
      </c>
      <c r="K72" s="4">
        <v>3</v>
      </c>
      <c r="L72" s="4"/>
      <c r="M72" s="4"/>
      <c r="N72" s="30"/>
      <c r="O72" s="31"/>
    </row>
    <row r="73" spans="1:15" x14ac:dyDescent="0.25">
      <c r="A73" s="2" t="s">
        <v>581</v>
      </c>
      <c r="B73" s="4">
        <v>249340780</v>
      </c>
      <c r="C73" s="4">
        <v>55</v>
      </c>
      <c r="D73" s="4">
        <v>6293692</v>
      </c>
      <c r="E73" s="4">
        <v>6291672</v>
      </c>
      <c r="F73" s="4">
        <v>448</v>
      </c>
      <c r="G73" s="4">
        <v>1572</v>
      </c>
      <c r="H73" s="3">
        <v>6.8331267466960875E-4</v>
      </c>
      <c r="I73" s="4">
        <v>3</v>
      </c>
      <c r="J73" s="34" t="s">
        <v>3</v>
      </c>
      <c r="K73" s="4">
        <v>32</v>
      </c>
      <c r="L73" s="4"/>
      <c r="M73" s="4"/>
      <c r="N73" s="30"/>
      <c r="O73" s="31"/>
    </row>
    <row r="74" spans="1:15" x14ac:dyDescent="0.25">
      <c r="A74" s="2" t="s">
        <v>959</v>
      </c>
      <c r="B74" s="4">
        <v>8516717</v>
      </c>
      <c r="C74" s="4">
        <v>38706</v>
      </c>
      <c r="D74" s="4">
        <v>5671320</v>
      </c>
      <c r="E74" s="4">
        <v>3452024</v>
      </c>
      <c r="F74" s="4">
        <v>309664</v>
      </c>
      <c r="G74" s="4">
        <v>1909632</v>
      </c>
      <c r="H74" s="3">
        <v>6.1574110047127274E-4</v>
      </c>
      <c r="I74" s="4">
        <v>3</v>
      </c>
      <c r="J74" s="34" t="s">
        <v>3</v>
      </c>
      <c r="K74" s="4">
        <v>3</v>
      </c>
      <c r="L74" s="4"/>
      <c r="M74" s="4"/>
      <c r="N74" s="30"/>
      <c r="O74" s="31"/>
    </row>
    <row r="75" spans="1:15" x14ac:dyDescent="0.25">
      <c r="A75" s="2" t="s">
        <v>584</v>
      </c>
      <c r="B75" s="4">
        <v>249340780</v>
      </c>
      <c r="C75" s="4">
        <v>212</v>
      </c>
      <c r="D75" s="4">
        <v>5620392</v>
      </c>
      <c r="E75" s="4">
        <v>5597072</v>
      </c>
      <c r="F75" s="4">
        <v>1712</v>
      </c>
      <c r="G75" s="4">
        <v>21608</v>
      </c>
      <c r="H75" s="3">
        <v>6.1021179463686373E-4</v>
      </c>
      <c r="I75" s="4">
        <v>3</v>
      </c>
      <c r="J75" s="34" t="s">
        <v>3</v>
      </c>
      <c r="K75" s="4">
        <v>32</v>
      </c>
      <c r="L75" s="4"/>
      <c r="M75" s="4"/>
      <c r="N75" s="30"/>
      <c r="O75" s="31"/>
    </row>
    <row r="76" spans="1:15" x14ac:dyDescent="0.25">
      <c r="A76" s="2" t="s">
        <v>582</v>
      </c>
      <c r="B76" s="4">
        <v>59376</v>
      </c>
      <c r="C76" s="4">
        <v>54047</v>
      </c>
      <c r="D76" s="4">
        <v>5485989</v>
      </c>
      <c r="E76" s="4">
        <v>118472</v>
      </c>
      <c r="F76" s="4">
        <v>432384</v>
      </c>
      <c r="G76" s="4">
        <v>4935133</v>
      </c>
      <c r="H76" s="3">
        <v>5.9561952138713695E-4</v>
      </c>
      <c r="I76" s="4">
        <v>1</v>
      </c>
      <c r="J76" s="34" t="s">
        <v>3</v>
      </c>
      <c r="K76" s="4">
        <v>1</v>
      </c>
      <c r="L76" s="4"/>
      <c r="M76" s="4"/>
      <c r="N76" s="30"/>
      <c r="O76" s="31"/>
    </row>
    <row r="77" spans="1:15" x14ac:dyDescent="0.25">
      <c r="A77" s="2" t="s">
        <v>583</v>
      </c>
      <c r="B77" s="4">
        <v>139288675</v>
      </c>
      <c r="C77" s="4">
        <v>4</v>
      </c>
      <c r="D77" s="4">
        <v>5242640</v>
      </c>
      <c r="E77" s="4">
        <v>5241224</v>
      </c>
      <c r="F77" s="4">
        <v>48</v>
      </c>
      <c r="G77" s="4">
        <v>1368</v>
      </c>
      <c r="H77" s="3">
        <v>5.6919886780762039E-4</v>
      </c>
      <c r="I77" s="4">
        <v>3</v>
      </c>
      <c r="J77" s="34" t="s">
        <v>3</v>
      </c>
      <c r="K77" s="4">
        <v>18</v>
      </c>
      <c r="L77" s="4"/>
      <c r="M77" s="4"/>
      <c r="N77" s="30"/>
      <c r="O77" s="31"/>
    </row>
    <row r="78" spans="1:15" x14ac:dyDescent="0.25">
      <c r="A78" s="2" t="s">
        <v>960</v>
      </c>
      <c r="B78" s="4">
        <v>8516717</v>
      </c>
      <c r="C78" s="4">
        <v>31881</v>
      </c>
      <c r="D78" s="4">
        <v>4740576</v>
      </c>
      <c r="E78" s="4">
        <v>1596760</v>
      </c>
      <c r="F78" s="4">
        <v>255056</v>
      </c>
      <c r="G78" s="4">
        <v>2888760</v>
      </c>
      <c r="H78" s="3">
        <v>5.1468925807531657E-4</v>
      </c>
      <c r="I78" s="4">
        <v>3</v>
      </c>
      <c r="J78" s="34" t="s">
        <v>3</v>
      </c>
      <c r="K78" s="4">
        <v>3</v>
      </c>
      <c r="L78" s="4"/>
      <c r="M78" s="4"/>
      <c r="N78" s="30"/>
      <c r="O78" s="31"/>
    </row>
    <row r="79" spans="1:15" x14ac:dyDescent="0.25">
      <c r="A79" s="2" t="s">
        <v>585</v>
      </c>
      <c r="B79" s="4">
        <v>8516717</v>
      </c>
      <c r="C79" s="4">
        <v>12</v>
      </c>
      <c r="D79" s="4">
        <v>4622552</v>
      </c>
      <c r="E79" s="4">
        <v>3556728</v>
      </c>
      <c r="F79" s="4">
        <v>112</v>
      </c>
      <c r="G79" s="4">
        <v>1065712</v>
      </c>
      <c r="H79" s="3">
        <v>5.018752698605762E-4</v>
      </c>
      <c r="I79" s="4">
        <v>3</v>
      </c>
      <c r="J79" s="34" t="s">
        <v>3</v>
      </c>
      <c r="K79" s="4">
        <v>3</v>
      </c>
      <c r="L79" s="4"/>
      <c r="M79" s="4"/>
      <c r="N79" s="30"/>
      <c r="O79" s="31"/>
    </row>
    <row r="80" spans="1:15" x14ac:dyDescent="0.25">
      <c r="A80" s="2" t="s">
        <v>586</v>
      </c>
      <c r="B80" s="4">
        <v>7051620</v>
      </c>
      <c r="C80" s="4">
        <v>12</v>
      </c>
      <c r="D80" s="4">
        <v>4447064</v>
      </c>
      <c r="E80" s="4">
        <v>3381240</v>
      </c>
      <c r="F80" s="4">
        <v>112</v>
      </c>
      <c r="G80" s="4">
        <v>1065712</v>
      </c>
      <c r="H80" s="3">
        <v>4.8282235550562835E-4</v>
      </c>
      <c r="I80" s="4">
        <v>3</v>
      </c>
      <c r="J80" s="34" t="s">
        <v>3</v>
      </c>
      <c r="K80" s="4">
        <v>3</v>
      </c>
      <c r="L80" s="4"/>
      <c r="M80" s="4"/>
      <c r="N80" s="30"/>
      <c r="O80" s="31"/>
    </row>
    <row r="81" spans="1:15" x14ac:dyDescent="0.25">
      <c r="A81" s="2" t="s">
        <v>504</v>
      </c>
      <c r="B81" s="4">
        <v>2248269</v>
      </c>
      <c r="C81" s="4">
        <v>100926</v>
      </c>
      <c r="D81" s="4">
        <v>4298664</v>
      </c>
      <c r="E81" s="4">
        <v>3894832</v>
      </c>
      <c r="F81" s="4">
        <v>403712</v>
      </c>
      <c r="G81" s="4">
        <v>120</v>
      </c>
      <c r="H81" s="3">
        <v>4.6671041343395245E-4</v>
      </c>
      <c r="I81" s="4">
        <v>3</v>
      </c>
      <c r="J81" s="34" t="s">
        <v>12</v>
      </c>
      <c r="K81" s="4">
        <v>3</v>
      </c>
      <c r="L81" s="4"/>
      <c r="M81" s="4"/>
      <c r="N81" s="30"/>
      <c r="O81" s="31"/>
    </row>
    <row r="82" spans="1:15" x14ac:dyDescent="0.25">
      <c r="A82" s="2" t="s">
        <v>587</v>
      </c>
      <c r="B82" s="4">
        <v>86380</v>
      </c>
      <c r="C82" s="4">
        <v>86380</v>
      </c>
      <c r="D82" s="4">
        <v>4289137</v>
      </c>
      <c r="E82" s="4">
        <v>230352</v>
      </c>
      <c r="F82" s="4">
        <v>691056</v>
      </c>
      <c r="G82" s="4">
        <v>3367729</v>
      </c>
      <c r="H82" s="3">
        <v>4.6567605715284159E-4</v>
      </c>
      <c r="I82" s="4">
        <v>1</v>
      </c>
      <c r="J82" s="34" t="s">
        <v>3</v>
      </c>
      <c r="K82" s="4">
        <v>1</v>
      </c>
      <c r="L82" s="4"/>
      <c r="M82" s="4"/>
      <c r="N82" s="30"/>
      <c r="O82" s="31"/>
    </row>
    <row r="83" spans="1:15" x14ac:dyDescent="0.25">
      <c r="A83" s="2" t="s">
        <v>588</v>
      </c>
      <c r="B83" s="4">
        <v>249340780</v>
      </c>
      <c r="C83" s="4">
        <v>2</v>
      </c>
      <c r="D83" s="4">
        <v>4197880</v>
      </c>
      <c r="E83" s="4">
        <v>4196488</v>
      </c>
      <c r="F83" s="4">
        <v>32</v>
      </c>
      <c r="G83" s="4">
        <v>1360</v>
      </c>
      <c r="H83" s="3">
        <v>4.557681899181049E-4</v>
      </c>
      <c r="I83" s="4">
        <v>3</v>
      </c>
      <c r="J83" s="34" t="s">
        <v>3</v>
      </c>
      <c r="K83" s="4">
        <v>32</v>
      </c>
      <c r="L83" s="4"/>
      <c r="M83" s="4"/>
      <c r="N83" s="30"/>
      <c r="O83" s="31"/>
    </row>
    <row r="84" spans="1:15" x14ac:dyDescent="0.25">
      <c r="A84" s="2" t="s">
        <v>590</v>
      </c>
      <c r="B84" s="4">
        <v>75661</v>
      </c>
      <c r="C84" s="4">
        <v>75661</v>
      </c>
      <c r="D84" s="4">
        <v>3872242</v>
      </c>
      <c r="E84" s="4">
        <v>201768</v>
      </c>
      <c r="F84" s="4">
        <v>605296</v>
      </c>
      <c r="G84" s="4">
        <v>3065178</v>
      </c>
      <c r="H84" s="3">
        <v>4.2041333417459822E-4</v>
      </c>
      <c r="I84" s="4">
        <v>1</v>
      </c>
      <c r="J84" s="34" t="s">
        <v>3</v>
      </c>
      <c r="K84" s="4">
        <v>1</v>
      </c>
      <c r="L84" s="4"/>
      <c r="M84" s="4"/>
      <c r="N84" s="30"/>
      <c r="O84" s="31"/>
    </row>
    <row r="85" spans="1:15" x14ac:dyDescent="0.25">
      <c r="A85" s="2" t="s">
        <v>589</v>
      </c>
      <c r="B85" s="4">
        <v>249340780</v>
      </c>
      <c r="C85" s="4">
        <v>4</v>
      </c>
      <c r="D85" s="4">
        <v>3763320</v>
      </c>
      <c r="E85" s="4">
        <v>3761904</v>
      </c>
      <c r="F85" s="4">
        <v>48</v>
      </c>
      <c r="G85" s="4">
        <v>1368</v>
      </c>
      <c r="H85" s="3">
        <v>4.085875595497257E-4</v>
      </c>
      <c r="I85" s="4">
        <v>3</v>
      </c>
      <c r="J85" s="34" t="s">
        <v>3</v>
      </c>
      <c r="K85" s="4">
        <v>32</v>
      </c>
      <c r="L85" s="4"/>
      <c r="M85" s="4"/>
      <c r="N85" s="30"/>
      <c r="O85" s="31"/>
    </row>
    <row r="86" spans="1:15" x14ac:dyDescent="0.25">
      <c r="A86" s="2" t="s">
        <v>591</v>
      </c>
      <c r="B86" s="4">
        <v>132112</v>
      </c>
      <c r="C86" s="4">
        <v>76374</v>
      </c>
      <c r="D86" s="4">
        <v>3730501</v>
      </c>
      <c r="E86" s="4">
        <v>205224</v>
      </c>
      <c r="F86" s="4">
        <v>611008</v>
      </c>
      <c r="G86" s="4">
        <v>2914269</v>
      </c>
      <c r="H86" s="3">
        <v>4.0502436664642159E-4</v>
      </c>
      <c r="I86" s="4">
        <v>1</v>
      </c>
      <c r="J86" s="34" t="s">
        <v>3</v>
      </c>
      <c r="K86" s="4">
        <v>1</v>
      </c>
      <c r="L86" s="4"/>
      <c r="M86" s="4"/>
      <c r="N86" s="30"/>
      <c r="O86" s="31"/>
    </row>
    <row r="87" spans="1:15" x14ac:dyDescent="0.25">
      <c r="A87" s="2" t="s">
        <v>592</v>
      </c>
      <c r="B87" s="4">
        <v>59376</v>
      </c>
      <c r="C87" s="4">
        <v>59376</v>
      </c>
      <c r="D87" s="4">
        <v>3244267</v>
      </c>
      <c r="E87" s="4">
        <v>118760</v>
      </c>
      <c r="F87" s="4">
        <v>475024</v>
      </c>
      <c r="G87" s="4">
        <v>2650483</v>
      </c>
      <c r="H87" s="3">
        <v>3.5223343644912204E-4</v>
      </c>
      <c r="I87" s="4">
        <v>1</v>
      </c>
      <c r="J87" s="34" t="s">
        <v>3</v>
      </c>
      <c r="K87" s="4">
        <v>1</v>
      </c>
      <c r="L87" s="4"/>
      <c r="M87" s="4"/>
      <c r="N87" s="30"/>
      <c r="O87" s="31"/>
    </row>
    <row r="88" spans="1:15" x14ac:dyDescent="0.25">
      <c r="A88" s="2" t="s">
        <v>614</v>
      </c>
      <c r="B88" s="4">
        <v>5220884</v>
      </c>
      <c r="C88" s="4">
        <v>1398</v>
      </c>
      <c r="D88" s="4">
        <v>3208896</v>
      </c>
      <c r="E88" s="4">
        <v>2104272</v>
      </c>
      <c r="F88" s="4">
        <v>11200</v>
      </c>
      <c r="G88" s="4">
        <v>1093424</v>
      </c>
      <c r="H88" s="3">
        <v>3.4839317025628342E-4</v>
      </c>
      <c r="I88" s="4">
        <v>3</v>
      </c>
      <c r="J88" s="34" t="s">
        <v>3</v>
      </c>
      <c r="K88" s="4">
        <v>3</v>
      </c>
      <c r="L88" s="4"/>
      <c r="M88" s="4"/>
      <c r="N88" s="30"/>
      <c r="O88" s="31"/>
    </row>
    <row r="89" spans="1:15" x14ac:dyDescent="0.25">
      <c r="A89" s="2" t="s">
        <v>961</v>
      </c>
      <c r="B89" s="4">
        <v>132112</v>
      </c>
      <c r="C89" s="4">
        <v>48853</v>
      </c>
      <c r="D89" s="4">
        <v>3097741</v>
      </c>
      <c r="E89" s="4">
        <v>114208</v>
      </c>
      <c r="F89" s="4">
        <v>390832</v>
      </c>
      <c r="G89" s="4">
        <v>2592701</v>
      </c>
      <c r="H89" s="3">
        <v>3.3632495650306825E-4</v>
      </c>
      <c r="I89" s="4">
        <v>1</v>
      </c>
      <c r="J89" s="34" t="s">
        <v>3</v>
      </c>
      <c r="K89" s="4">
        <v>1</v>
      </c>
      <c r="L89" s="4"/>
      <c r="M89" s="4"/>
      <c r="N89" s="30"/>
      <c r="O89" s="31"/>
    </row>
    <row r="90" spans="1:15" x14ac:dyDescent="0.25">
      <c r="A90" s="2" t="s">
        <v>593</v>
      </c>
      <c r="B90" s="4">
        <v>7051620</v>
      </c>
      <c r="C90" s="4">
        <v>48</v>
      </c>
      <c r="D90" s="4">
        <v>3089820</v>
      </c>
      <c r="E90" s="4">
        <v>3087880</v>
      </c>
      <c r="F90" s="4">
        <v>400</v>
      </c>
      <c r="G90" s="4">
        <v>1540</v>
      </c>
      <c r="H90" s="3">
        <v>3.354649653093368E-4</v>
      </c>
      <c r="I90" s="4">
        <v>3</v>
      </c>
      <c r="J90" s="34" t="s">
        <v>3</v>
      </c>
      <c r="K90" s="4">
        <v>3</v>
      </c>
      <c r="L90" s="4"/>
      <c r="M90" s="4"/>
      <c r="N90" s="30"/>
      <c r="O90" s="31"/>
    </row>
    <row r="91" spans="1:15" x14ac:dyDescent="0.25">
      <c r="A91" s="2" t="s">
        <v>962</v>
      </c>
      <c r="B91" s="4">
        <v>8516717</v>
      </c>
      <c r="C91" s="4">
        <v>41414</v>
      </c>
      <c r="D91" s="4">
        <v>2673936</v>
      </c>
      <c r="E91" s="4">
        <v>2508152</v>
      </c>
      <c r="F91" s="4">
        <v>165664</v>
      </c>
      <c r="G91" s="4">
        <v>120</v>
      </c>
      <c r="H91" s="3">
        <v>2.9031200765073268E-4</v>
      </c>
      <c r="I91" s="4">
        <v>3</v>
      </c>
      <c r="J91" s="34" t="s">
        <v>12</v>
      </c>
      <c r="K91" s="4">
        <v>3</v>
      </c>
      <c r="L91" s="4"/>
      <c r="M91" s="4"/>
      <c r="N91" s="30"/>
      <c r="O91" s="31"/>
    </row>
    <row r="92" spans="1:15" x14ac:dyDescent="0.25">
      <c r="A92" s="2" t="s">
        <v>963</v>
      </c>
      <c r="B92" s="4">
        <v>42769682</v>
      </c>
      <c r="C92" s="4">
        <v>284</v>
      </c>
      <c r="D92" s="4">
        <v>2661669</v>
      </c>
      <c r="E92" s="4">
        <v>2633536</v>
      </c>
      <c r="F92" s="4">
        <v>2288</v>
      </c>
      <c r="G92" s="4">
        <v>25845</v>
      </c>
      <c r="H92" s="3">
        <v>2.8898016672490216E-4</v>
      </c>
      <c r="I92" s="4">
        <v>3</v>
      </c>
      <c r="J92" s="34" t="s">
        <v>3</v>
      </c>
      <c r="K92" s="4">
        <v>8</v>
      </c>
      <c r="L92" s="4"/>
      <c r="M92" s="4"/>
      <c r="N92" s="30"/>
      <c r="O92" s="31"/>
    </row>
    <row r="93" spans="1:15" x14ac:dyDescent="0.25">
      <c r="A93" s="2" t="s">
        <v>964</v>
      </c>
      <c r="B93" s="4">
        <v>729602</v>
      </c>
      <c r="C93" s="4">
        <v>25443</v>
      </c>
      <c r="D93" s="4">
        <v>2537713</v>
      </c>
      <c r="E93" s="4">
        <v>1459208</v>
      </c>
      <c r="F93" s="4">
        <v>203552</v>
      </c>
      <c r="G93" s="4">
        <v>874953</v>
      </c>
      <c r="H93" s="3">
        <v>2.7552213511144763E-4</v>
      </c>
      <c r="I93" s="4">
        <v>1</v>
      </c>
      <c r="J93" s="34" t="s">
        <v>3</v>
      </c>
      <c r="K93" s="4">
        <v>1</v>
      </c>
      <c r="L93" s="4"/>
      <c r="M93" s="4"/>
      <c r="N93" s="30"/>
      <c r="O93" s="31"/>
    </row>
    <row r="94" spans="1:15" x14ac:dyDescent="0.25">
      <c r="A94" s="2" t="s">
        <v>965</v>
      </c>
      <c r="B94" s="4">
        <v>86380</v>
      </c>
      <c r="C94" s="4">
        <v>47145</v>
      </c>
      <c r="D94" s="4">
        <v>2375626</v>
      </c>
      <c r="E94" s="4">
        <v>172768</v>
      </c>
      <c r="F94" s="4">
        <v>377168</v>
      </c>
      <c r="G94" s="4">
        <v>1825690</v>
      </c>
      <c r="H94" s="3">
        <v>2.5792418123967044E-4</v>
      </c>
      <c r="I94" s="4">
        <v>1</v>
      </c>
      <c r="J94" s="34" t="s">
        <v>3</v>
      </c>
      <c r="K94" s="4">
        <v>1</v>
      </c>
      <c r="L94" s="4"/>
      <c r="M94" s="4"/>
      <c r="N94" s="30"/>
      <c r="O94" s="31"/>
    </row>
    <row r="95" spans="1:15" x14ac:dyDescent="0.25">
      <c r="A95" s="2" t="s">
        <v>596</v>
      </c>
      <c r="B95" s="4">
        <v>7051620</v>
      </c>
      <c r="C95" s="4">
        <v>1641</v>
      </c>
      <c r="D95" s="4">
        <v>2335226</v>
      </c>
      <c r="E95" s="4">
        <v>2153648</v>
      </c>
      <c r="F95" s="4">
        <v>13136</v>
      </c>
      <c r="G95" s="4">
        <v>168442</v>
      </c>
      <c r="H95" s="3">
        <v>2.5353791129562931E-4</v>
      </c>
      <c r="I95" s="4">
        <v>3</v>
      </c>
      <c r="J95" s="34" t="s">
        <v>3</v>
      </c>
      <c r="K95" s="4">
        <v>3</v>
      </c>
      <c r="L95" s="4"/>
      <c r="M95" s="4"/>
      <c r="N95" s="30"/>
      <c r="O95" s="31"/>
    </row>
    <row r="96" spans="1:15" x14ac:dyDescent="0.25">
      <c r="A96" s="2" t="s">
        <v>496</v>
      </c>
      <c r="B96" s="4">
        <v>42769682</v>
      </c>
      <c r="C96" s="4">
        <v>2868</v>
      </c>
      <c r="D96" s="4">
        <v>2268736</v>
      </c>
      <c r="E96" s="4">
        <v>2067904</v>
      </c>
      <c r="F96" s="4">
        <v>22960</v>
      </c>
      <c r="G96" s="4">
        <v>177872</v>
      </c>
      <c r="H96" s="3">
        <v>2.4631902296445862E-4</v>
      </c>
      <c r="I96" s="4">
        <v>3</v>
      </c>
      <c r="J96" s="34" t="s">
        <v>3</v>
      </c>
      <c r="K96" s="4">
        <v>8</v>
      </c>
      <c r="L96" s="4"/>
      <c r="M96" s="4"/>
      <c r="N96" s="30"/>
      <c r="O96" s="31"/>
    </row>
    <row r="97" spans="1:15" x14ac:dyDescent="0.25">
      <c r="A97" s="2" t="s">
        <v>619</v>
      </c>
      <c r="B97" s="4">
        <v>5220884</v>
      </c>
      <c r="C97" s="4">
        <v>234</v>
      </c>
      <c r="D97" s="4">
        <v>2150808</v>
      </c>
      <c r="E97" s="4">
        <v>1081432</v>
      </c>
      <c r="F97" s="4">
        <v>1888</v>
      </c>
      <c r="G97" s="4">
        <v>1067488</v>
      </c>
      <c r="H97" s="3">
        <v>2.3351545756938725E-4</v>
      </c>
      <c r="I97" s="4">
        <v>3</v>
      </c>
      <c r="J97" s="34" t="s">
        <v>3</v>
      </c>
      <c r="K97" s="4">
        <v>3</v>
      </c>
      <c r="L97" s="4"/>
      <c r="M97" s="4"/>
      <c r="N97" s="30"/>
      <c r="O97" s="31"/>
    </row>
    <row r="98" spans="1:15" x14ac:dyDescent="0.25">
      <c r="A98" s="2" t="s">
        <v>594</v>
      </c>
      <c r="B98" s="4">
        <v>42705</v>
      </c>
      <c r="C98" s="4">
        <v>42705</v>
      </c>
      <c r="D98" s="4">
        <v>2133864</v>
      </c>
      <c r="E98" s="4">
        <v>85416</v>
      </c>
      <c r="F98" s="4">
        <v>341648</v>
      </c>
      <c r="G98" s="4">
        <v>1706800</v>
      </c>
      <c r="H98" s="3">
        <v>2.3167582989780722E-4</v>
      </c>
      <c r="I98" s="4">
        <v>1</v>
      </c>
      <c r="J98" s="34" t="s">
        <v>3</v>
      </c>
      <c r="K98" s="4">
        <v>1</v>
      </c>
      <c r="L98" s="4"/>
      <c r="M98" s="4"/>
      <c r="N98" s="30"/>
      <c r="O98" s="31"/>
    </row>
    <row r="99" spans="1:15" x14ac:dyDescent="0.25">
      <c r="A99" s="2" t="s">
        <v>595</v>
      </c>
      <c r="B99" s="4">
        <v>42705</v>
      </c>
      <c r="C99" s="4">
        <v>40452</v>
      </c>
      <c r="D99" s="4">
        <v>2100452</v>
      </c>
      <c r="E99" s="4">
        <v>85416</v>
      </c>
      <c r="F99" s="4">
        <v>323632</v>
      </c>
      <c r="G99" s="4">
        <v>1691404</v>
      </c>
      <c r="H99" s="3">
        <v>2.2804825436883932E-4</v>
      </c>
      <c r="I99" s="4">
        <v>1</v>
      </c>
      <c r="J99" s="34" t="s">
        <v>3</v>
      </c>
      <c r="K99" s="4">
        <v>1</v>
      </c>
      <c r="L99" s="4"/>
      <c r="M99" s="4"/>
      <c r="N99" s="30"/>
      <c r="O99" s="31"/>
    </row>
    <row r="100" spans="1:15" x14ac:dyDescent="0.25">
      <c r="A100" s="2" t="s">
        <v>966</v>
      </c>
      <c r="B100" s="4">
        <v>8516717</v>
      </c>
      <c r="C100" s="4">
        <v>2543</v>
      </c>
      <c r="D100" s="4">
        <v>2092288</v>
      </c>
      <c r="E100" s="4">
        <v>1910832</v>
      </c>
      <c r="F100" s="4">
        <v>20352</v>
      </c>
      <c r="G100" s="4">
        <v>161104</v>
      </c>
      <c r="H100" s="3">
        <v>2.2716188041282072E-4</v>
      </c>
      <c r="I100" s="4">
        <v>3</v>
      </c>
      <c r="J100" s="34" t="s">
        <v>3</v>
      </c>
      <c r="K100" s="4">
        <v>3</v>
      </c>
      <c r="L100" s="4"/>
      <c r="M100" s="4"/>
      <c r="N100" s="30"/>
      <c r="O100" s="31"/>
    </row>
    <row r="101" spans="1:15" x14ac:dyDescent="0.25">
      <c r="A101" s="2" t="s">
        <v>967</v>
      </c>
      <c r="B101" s="4">
        <v>729602</v>
      </c>
      <c r="C101" s="4">
        <v>14355</v>
      </c>
      <c r="D101" s="4">
        <v>1882608</v>
      </c>
      <c r="E101" s="4">
        <v>1089616</v>
      </c>
      <c r="F101" s="4">
        <v>114848</v>
      </c>
      <c r="G101" s="4">
        <v>678144</v>
      </c>
      <c r="H101" s="3">
        <v>2.043967051190943E-4</v>
      </c>
      <c r="I101" s="4">
        <v>1</v>
      </c>
      <c r="J101" s="34" t="s">
        <v>3</v>
      </c>
      <c r="K101" s="4">
        <v>1</v>
      </c>
      <c r="L101" s="4"/>
      <c r="M101" s="4"/>
      <c r="N101" s="30"/>
      <c r="O101" s="31"/>
    </row>
    <row r="102" spans="1:15" x14ac:dyDescent="0.25">
      <c r="A102" s="2" t="s">
        <v>968</v>
      </c>
      <c r="B102" s="4">
        <v>59376</v>
      </c>
      <c r="C102" s="4">
        <v>35202</v>
      </c>
      <c r="D102" s="4">
        <v>1874172</v>
      </c>
      <c r="E102" s="4">
        <v>112688</v>
      </c>
      <c r="F102" s="4">
        <v>281632</v>
      </c>
      <c r="G102" s="4">
        <v>1479852</v>
      </c>
      <c r="H102" s="3">
        <v>2.0348079984068018E-4</v>
      </c>
      <c r="I102" s="4">
        <v>1</v>
      </c>
      <c r="J102" s="34" t="s">
        <v>3</v>
      </c>
      <c r="K102" s="4">
        <v>1</v>
      </c>
      <c r="L102" s="4"/>
      <c r="M102" s="4"/>
      <c r="N102" s="30"/>
      <c r="O102" s="31"/>
    </row>
    <row r="103" spans="1:15" x14ac:dyDescent="0.25">
      <c r="A103" s="2" t="s">
        <v>969</v>
      </c>
      <c r="B103" s="4">
        <v>75661</v>
      </c>
      <c r="C103" s="4">
        <v>34000</v>
      </c>
      <c r="D103" s="4">
        <v>1867474</v>
      </c>
      <c r="E103" s="4">
        <v>151328</v>
      </c>
      <c r="F103" s="4">
        <v>272016</v>
      </c>
      <c r="G103" s="4">
        <v>1444130</v>
      </c>
      <c r="H103" s="3">
        <v>2.0275359102669039E-4</v>
      </c>
      <c r="I103" s="4">
        <v>1</v>
      </c>
      <c r="J103" s="34" t="s">
        <v>3</v>
      </c>
      <c r="K103" s="4">
        <v>1</v>
      </c>
      <c r="L103" s="4"/>
      <c r="M103" s="4"/>
      <c r="N103" s="30"/>
      <c r="O103" s="31"/>
    </row>
    <row r="104" spans="1:15" x14ac:dyDescent="0.25">
      <c r="A104" s="2" t="s">
        <v>970</v>
      </c>
      <c r="B104" s="4">
        <v>5220884</v>
      </c>
      <c r="C104" s="4">
        <v>312</v>
      </c>
      <c r="D104" s="4">
        <v>1578472</v>
      </c>
      <c r="E104" s="4">
        <v>507848</v>
      </c>
      <c r="F104" s="4">
        <v>2512</v>
      </c>
      <c r="G104" s="4">
        <v>1068112</v>
      </c>
      <c r="H104" s="3">
        <v>1.7137634383936911E-4</v>
      </c>
      <c r="I104" s="4">
        <v>3</v>
      </c>
      <c r="J104" s="34" t="s">
        <v>3</v>
      </c>
      <c r="K104" s="4">
        <v>3</v>
      </c>
      <c r="L104" s="4"/>
      <c r="M104" s="4"/>
      <c r="N104" s="30"/>
      <c r="O104" s="31"/>
    </row>
    <row r="105" spans="1:15" x14ac:dyDescent="0.25">
      <c r="A105" s="2" t="s">
        <v>600</v>
      </c>
      <c r="B105" s="4">
        <v>249340780</v>
      </c>
      <c r="C105" s="4">
        <v>14</v>
      </c>
      <c r="D105" s="4">
        <v>1565486</v>
      </c>
      <c r="E105" s="4">
        <v>1547944</v>
      </c>
      <c r="F105" s="4">
        <v>128</v>
      </c>
      <c r="G105" s="4">
        <v>17414</v>
      </c>
      <c r="H105" s="3">
        <v>1.6996644033705926E-4</v>
      </c>
      <c r="I105" s="4">
        <v>3</v>
      </c>
      <c r="J105" s="34" t="s">
        <v>3</v>
      </c>
      <c r="K105" s="4">
        <v>32</v>
      </c>
      <c r="L105" s="4"/>
      <c r="M105" s="4"/>
      <c r="N105" s="30"/>
      <c r="O105" s="31"/>
    </row>
    <row r="106" spans="1:15" x14ac:dyDescent="0.25">
      <c r="A106" s="2" t="s">
        <v>597</v>
      </c>
      <c r="B106" s="4">
        <v>249340780</v>
      </c>
      <c r="C106" s="4">
        <v>2</v>
      </c>
      <c r="D106" s="4">
        <v>1550456</v>
      </c>
      <c r="E106" s="4">
        <v>1549064</v>
      </c>
      <c r="F106" s="4">
        <v>32</v>
      </c>
      <c r="G106" s="4">
        <v>1360</v>
      </c>
      <c r="H106" s="3">
        <v>1.6833461763263009E-4</v>
      </c>
      <c r="I106" s="4">
        <v>3</v>
      </c>
      <c r="J106" s="34" t="s">
        <v>3</v>
      </c>
      <c r="K106" s="4">
        <v>32</v>
      </c>
      <c r="L106" s="4"/>
      <c r="M106" s="4"/>
      <c r="N106" s="30"/>
      <c r="O106" s="31"/>
    </row>
    <row r="107" spans="1:15" x14ac:dyDescent="0.25">
      <c r="A107" s="2" t="s">
        <v>971</v>
      </c>
      <c r="B107" s="4">
        <v>2248269</v>
      </c>
      <c r="C107" s="4">
        <v>251</v>
      </c>
      <c r="D107" s="4">
        <v>1543912</v>
      </c>
      <c r="E107" s="4">
        <v>474272</v>
      </c>
      <c r="F107" s="4">
        <v>2016</v>
      </c>
      <c r="G107" s="4">
        <v>1067624</v>
      </c>
      <c r="H107" s="3">
        <v>1.6762412875852601E-4</v>
      </c>
      <c r="I107" s="4">
        <v>3</v>
      </c>
      <c r="J107" s="34" t="s">
        <v>3</v>
      </c>
      <c r="K107" s="4">
        <v>3</v>
      </c>
      <c r="L107" s="4"/>
      <c r="M107" s="4"/>
      <c r="N107" s="30"/>
      <c r="O107" s="31"/>
    </row>
    <row r="108" spans="1:15" x14ac:dyDescent="0.25">
      <c r="A108" s="2" t="s">
        <v>599</v>
      </c>
      <c r="B108" s="4">
        <v>7051620</v>
      </c>
      <c r="C108" s="4">
        <v>4</v>
      </c>
      <c r="D108" s="4">
        <v>1519632</v>
      </c>
      <c r="E108" s="4">
        <v>1518216</v>
      </c>
      <c r="F108" s="4">
        <v>48</v>
      </c>
      <c r="G108" s="4">
        <v>1368</v>
      </c>
      <c r="H108" s="3">
        <v>1.6498802395057256E-4</v>
      </c>
      <c r="I108" s="4">
        <v>3</v>
      </c>
      <c r="J108" s="34" t="s">
        <v>3</v>
      </c>
      <c r="K108" s="4">
        <v>3</v>
      </c>
      <c r="L108" s="4"/>
      <c r="M108" s="4"/>
      <c r="N108" s="30"/>
      <c r="O108" s="31"/>
    </row>
    <row r="109" spans="1:15" x14ac:dyDescent="0.25">
      <c r="A109" s="2" t="s">
        <v>972</v>
      </c>
      <c r="B109" s="4">
        <v>5220884</v>
      </c>
      <c r="C109" s="4">
        <v>190</v>
      </c>
      <c r="D109" s="4">
        <v>1321328</v>
      </c>
      <c r="E109" s="4">
        <v>252656</v>
      </c>
      <c r="F109" s="4">
        <v>1536</v>
      </c>
      <c r="G109" s="4">
        <v>1067136</v>
      </c>
      <c r="H109" s="3">
        <v>1.4345795278762367E-4</v>
      </c>
      <c r="I109" s="4">
        <v>3</v>
      </c>
      <c r="J109" s="34" t="s">
        <v>3</v>
      </c>
      <c r="K109" s="4">
        <v>3</v>
      </c>
      <c r="L109" s="4"/>
      <c r="M109" s="4"/>
      <c r="N109" s="30"/>
      <c r="O109" s="31"/>
    </row>
    <row r="110" spans="1:15" x14ac:dyDescent="0.25">
      <c r="A110" s="2" t="s">
        <v>973</v>
      </c>
      <c r="B110" s="4">
        <v>5220884</v>
      </c>
      <c r="C110" s="4">
        <v>2</v>
      </c>
      <c r="D110" s="4">
        <v>1203128</v>
      </c>
      <c r="E110" s="4">
        <v>137464</v>
      </c>
      <c r="F110" s="4">
        <v>32</v>
      </c>
      <c r="G110" s="4">
        <v>1065632</v>
      </c>
      <c r="H110" s="3">
        <v>1.3062485607015677E-4</v>
      </c>
      <c r="I110" s="4">
        <v>3</v>
      </c>
      <c r="J110" s="34" t="s">
        <v>3</v>
      </c>
      <c r="K110" s="4">
        <v>3</v>
      </c>
      <c r="L110" s="4"/>
      <c r="M110" s="4"/>
      <c r="N110" s="30"/>
      <c r="O110" s="31"/>
    </row>
    <row r="111" spans="1:15" x14ac:dyDescent="0.25">
      <c r="A111" s="2" t="s">
        <v>974</v>
      </c>
      <c r="B111" s="4">
        <v>5220884</v>
      </c>
      <c r="C111" s="4">
        <v>2</v>
      </c>
      <c r="D111" s="4">
        <v>1173488</v>
      </c>
      <c r="E111" s="4">
        <v>107824</v>
      </c>
      <c r="F111" s="4">
        <v>32</v>
      </c>
      <c r="G111" s="4">
        <v>1065632</v>
      </c>
      <c r="H111" s="3">
        <v>1.2740681049735035E-4</v>
      </c>
      <c r="I111" s="4">
        <v>3</v>
      </c>
      <c r="J111" s="34" t="s">
        <v>3</v>
      </c>
      <c r="K111" s="4">
        <v>3</v>
      </c>
      <c r="L111" s="4"/>
      <c r="M111" s="4"/>
      <c r="N111" s="30"/>
      <c r="O111" s="31"/>
    </row>
    <row r="112" spans="1:15" x14ac:dyDescent="0.25">
      <c r="A112" s="2" t="s">
        <v>651</v>
      </c>
      <c r="B112" s="4">
        <v>5220884</v>
      </c>
      <c r="C112" s="4">
        <v>13</v>
      </c>
      <c r="D112" s="4">
        <v>1163040</v>
      </c>
      <c r="E112" s="4">
        <v>97208</v>
      </c>
      <c r="F112" s="4">
        <v>112</v>
      </c>
      <c r="G112" s="4">
        <v>1065720</v>
      </c>
      <c r="H112" s="3">
        <v>1.2627246029003989E-4</v>
      </c>
      <c r="I112" s="4">
        <v>3</v>
      </c>
      <c r="J112" s="34" t="s">
        <v>3</v>
      </c>
      <c r="K112" s="4">
        <v>3</v>
      </c>
      <c r="L112" s="4"/>
      <c r="M112" s="4"/>
      <c r="N112" s="30"/>
      <c r="O112" s="31"/>
    </row>
    <row r="113" spans="1:15" x14ac:dyDescent="0.25">
      <c r="A113" s="2" t="s">
        <v>652</v>
      </c>
      <c r="B113" s="4">
        <v>8516717</v>
      </c>
      <c r="C113" s="4">
        <v>214</v>
      </c>
      <c r="D113" s="4">
        <v>1144816</v>
      </c>
      <c r="E113" s="4">
        <v>75760</v>
      </c>
      <c r="F113" s="4">
        <v>1728</v>
      </c>
      <c r="G113" s="4">
        <v>1067328</v>
      </c>
      <c r="H113" s="3">
        <v>1.2429386168953975E-4</v>
      </c>
      <c r="I113" s="4">
        <v>3</v>
      </c>
      <c r="J113" s="34" t="s">
        <v>3</v>
      </c>
      <c r="K113" s="4">
        <v>3</v>
      </c>
      <c r="L113" s="4"/>
      <c r="M113" s="4"/>
      <c r="N113" s="30"/>
      <c r="O113" s="31"/>
    </row>
    <row r="114" spans="1:15" x14ac:dyDescent="0.25">
      <c r="A114" s="2" t="s">
        <v>640</v>
      </c>
      <c r="B114" s="4">
        <v>8516717</v>
      </c>
      <c r="C114" s="4">
        <v>557</v>
      </c>
      <c r="D114" s="4">
        <v>1139560</v>
      </c>
      <c r="E114" s="4">
        <v>65008</v>
      </c>
      <c r="F114" s="4">
        <v>4464</v>
      </c>
      <c r="G114" s="4">
        <v>1070088</v>
      </c>
      <c r="H114" s="3">
        <v>1.2372321231266155E-4</v>
      </c>
      <c r="I114" s="4">
        <v>3</v>
      </c>
      <c r="J114" s="34" t="s">
        <v>3</v>
      </c>
      <c r="K114" s="4">
        <v>3</v>
      </c>
      <c r="L114" s="4"/>
      <c r="M114" s="4"/>
      <c r="N114" s="30"/>
      <c r="O114" s="31"/>
    </row>
    <row r="115" spans="1:15" x14ac:dyDescent="0.25">
      <c r="A115" s="2" t="s">
        <v>602</v>
      </c>
      <c r="B115" s="4">
        <v>7051620</v>
      </c>
      <c r="C115" s="4">
        <v>2</v>
      </c>
      <c r="D115" s="4">
        <v>1127528</v>
      </c>
      <c r="E115" s="4">
        <v>61864</v>
      </c>
      <c r="F115" s="4">
        <v>32</v>
      </c>
      <c r="G115" s="4">
        <v>1065632</v>
      </c>
      <c r="H115" s="3">
        <v>1.2241688558081246E-4</v>
      </c>
      <c r="I115" s="4">
        <v>3</v>
      </c>
      <c r="J115" s="34" t="s">
        <v>3</v>
      </c>
      <c r="K115" s="4">
        <v>3</v>
      </c>
      <c r="L115" s="4"/>
      <c r="M115" s="4"/>
      <c r="N115" s="30"/>
      <c r="O115" s="31"/>
    </row>
    <row r="116" spans="1:15" x14ac:dyDescent="0.25">
      <c r="A116" s="2" t="s">
        <v>603</v>
      </c>
      <c r="B116" s="4">
        <v>93816</v>
      </c>
      <c r="C116" s="4">
        <v>12</v>
      </c>
      <c r="D116" s="4">
        <v>1112432</v>
      </c>
      <c r="E116" s="4">
        <v>46608</v>
      </c>
      <c r="F116" s="4">
        <v>112</v>
      </c>
      <c r="G116" s="4">
        <v>1065712</v>
      </c>
      <c r="H116" s="3">
        <v>1.2077789718786084E-4</v>
      </c>
      <c r="I116" s="4">
        <v>1</v>
      </c>
      <c r="J116" s="34" t="s">
        <v>3</v>
      </c>
      <c r="K116" s="4">
        <v>1</v>
      </c>
      <c r="L116" s="4"/>
      <c r="M116" s="4"/>
      <c r="N116" s="30"/>
      <c r="O116" s="31"/>
    </row>
    <row r="117" spans="1:15" x14ac:dyDescent="0.25">
      <c r="A117" s="2" t="s">
        <v>604</v>
      </c>
      <c r="B117" s="4">
        <v>86380</v>
      </c>
      <c r="C117" s="4">
        <v>12</v>
      </c>
      <c r="D117" s="4">
        <v>1108752</v>
      </c>
      <c r="E117" s="4">
        <v>42928</v>
      </c>
      <c r="F117" s="4">
        <v>112</v>
      </c>
      <c r="G117" s="4">
        <v>1065712</v>
      </c>
      <c r="H117" s="3">
        <v>1.203783557672155E-4</v>
      </c>
      <c r="I117" s="4">
        <v>1</v>
      </c>
      <c r="J117" s="34" t="s">
        <v>3</v>
      </c>
      <c r="K117" s="4">
        <v>1</v>
      </c>
      <c r="L117" s="4"/>
      <c r="M117" s="4"/>
      <c r="N117" s="30"/>
      <c r="O117" s="31"/>
    </row>
    <row r="118" spans="1:15" x14ac:dyDescent="0.25">
      <c r="A118" s="2" t="s">
        <v>670</v>
      </c>
      <c r="B118" s="4">
        <v>8516717</v>
      </c>
      <c r="C118" s="4">
        <v>14</v>
      </c>
      <c r="D118" s="4">
        <v>1103808</v>
      </c>
      <c r="E118" s="4">
        <v>37952</v>
      </c>
      <c r="F118" s="4">
        <v>128</v>
      </c>
      <c r="G118" s="4">
        <v>1065728</v>
      </c>
      <c r="H118" s="3">
        <v>1.1984158055426156E-4</v>
      </c>
      <c r="I118" s="4">
        <v>3</v>
      </c>
      <c r="J118" s="34" t="s">
        <v>3</v>
      </c>
      <c r="K118" s="4">
        <v>3</v>
      </c>
      <c r="L118" s="4"/>
      <c r="M118" s="4"/>
      <c r="N118" s="30"/>
      <c r="O118" s="31"/>
    </row>
    <row r="119" spans="1:15" x14ac:dyDescent="0.25">
      <c r="A119" s="2" t="s">
        <v>605</v>
      </c>
      <c r="B119" s="4">
        <v>1766</v>
      </c>
      <c r="C119" s="4">
        <v>1265</v>
      </c>
      <c r="D119" s="4">
        <v>1089544</v>
      </c>
      <c r="E119" s="4">
        <v>2832</v>
      </c>
      <c r="F119" s="4">
        <v>10128</v>
      </c>
      <c r="G119" s="4">
        <v>1076584</v>
      </c>
      <c r="H119" s="3">
        <v>1.1829292326510803E-4</v>
      </c>
      <c r="I119" s="4">
        <v>1</v>
      </c>
      <c r="J119" s="34" t="s">
        <v>3</v>
      </c>
      <c r="K119" s="4">
        <v>1</v>
      </c>
      <c r="L119" s="4"/>
      <c r="M119" s="4"/>
      <c r="N119" s="30"/>
      <c r="O119" s="31"/>
    </row>
    <row r="120" spans="1:15" x14ac:dyDescent="0.25">
      <c r="A120" s="2" t="s">
        <v>975</v>
      </c>
      <c r="B120" s="4">
        <v>2248269</v>
      </c>
      <c r="C120" s="4">
        <v>4</v>
      </c>
      <c r="D120" s="4">
        <v>1081864</v>
      </c>
      <c r="E120" s="4">
        <v>16176</v>
      </c>
      <c r="F120" s="4">
        <v>48</v>
      </c>
      <c r="G120" s="4">
        <v>1065640</v>
      </c>
      <c r="H120" s="3">
        <v>1.1745909769158732E-4</v>
      </c>
      <c r="I120" s="4">
        <v>3</v>
      </c>
      <c r="J120" s="34" t="s">
        <v>3</v>
      </c>
      <c r="K120" s="4">
        <v>3</v>
      </c>
      <c r="L120" s="4"/>
      <c r="M120" s="4"/>
      <c r="N120" s="30"/>
      <c r="O120" s="31"/>
    </row>
    <row r="121" spans="1:15" x14ac:dyDescent="0.25">
      <c r="A121" s="2" t="s">
        <v>606</v>
      </c>
      <c r="B121" s="4">
        <v>19744</v>
      </c>
      <c r="C121" s="4">
        <v>12</v>
      </c>
      <c r="D121" s="4">
        <v>1075664</v>
      </c>
      <c r="E121" s="4">
        <v>9840</v>
      </c>
      <c r="F121" s="4">
        <v>112</v>
      </c>
      <c r="G121" s="4">
        <v>1065712</v>
      </c>
      <c r="H121" s="3">
        <v>1.1678595725463052E-4</v>
      </c>
      <c r="I121" s="4">
        <v>1</v>
      </c>
      <c r="J121" s="34" t="s">
        <v>3</v>
      </c>
      <c r="K121" s="4">
        <v>1</v>
      </c>
      <c r="L121" s="4"/>
      <c r="M121" s="4"/>
      <c r="N121" s="30"/>
      <c r="O121" s="31"/>
    </row>
    <row r="122" spans="1:15" x14ac:dyDescent="0.25">
      <c r="A122" s="2" t="s">
        <v>696</v>
      </c>
      <c r="B122" s="4">
        <v>5220884</v>
      </c>
      <c r="C122" s="4">
        <v>5</v>
      </c>
      <c r="D122" s="4">
        <v>1073648</v>
      </c>
      <c r="E122" s="4">
        <v>7944</v>
      </c>
      <c r="F122" s="4">
        <v>48</v>
      </c>
      <c r="G122" s="4">
        <v>1065656</v>
      </c>
      <c r="H122" s="3">
        <v>1.1656707804158133E-4</v>
      </c>
      <c r="I122" s="4">
        <v>3</v>
      </c>
      <c r="J122" s="34" t="s">
        <v>3</v>
      </c>
      <c r="K122" s="4">
        <v>3</v>
      </c>
      <c r="L122" s="4"/>
      <c r="M122" s="4"/>
      <c r="N122" s="30"/>
      <c r="O122" s="31"/>
    </row>
    <row r="123" spans="1:15" x14ac:dyDescent="0.25">
      <c r="A123" s="2" t="s">
        <v>694</v>
      </c>
      <c r="B123" s="4">
        <v>8516717</v>
      </c>
      <c r="C123" s="4">
        <v>5</v>
      </c>
      <c r="D123" s="4">
        <v>1067096</v>
      </c>
      <c r="E123" s="4">
        <v>1392</v>
      </c>
      <c r="F123" s="4">
        <v>48</v>
      </c>
      <c r="G123" s="4">
        <v>1065656</v>
      </c>
      <c r="H123" s="3">
        <v>1.158557205991715E-4</v>
      </c>
      <c r="I123" s="4">
        <v>3</v>
      </c>
      <c r="J123" s="34" t="s">
        <v>3</v>
      </c>
      <c r="K123" s="4">
        <v>3</v>
      </c>
      <c r="L123" s="4"/>
      <c r="M123" s="4"/>
      <c r="N123" s="30"/>
      <c r="O123" s="31"/>
    </row>
    <row r="124" spans="1:15" x14ac:dyDescent="0.25">
      <c r="A124" s="2" t="s">
        <v>976</v>
      </c>
      <c r="B124" s="4">
        <v>5220884</v>
      </c>
      <c r="C124" s="4">
        <v>10</v>
      </c>
      <c r="D124" s="4">
        <v>1067048</v>
      </c>
      <c r="E124" s="4">
        <v>1256</v>
      </c>
      <c r="F124" s="4">
        <v>96</v>
      </c>
      <c r="G124" s="4">
        <v>1065696</v>
      </c>
      <c r="H124" s="3">
        <v>1.1585050918933699E-4</v>
      </c>
      <c r="I124" s="4">
        <v>3</v>
      </c>
      <c r="J124" s="34" t="s">
        <v>3</v>
      </c>
      <c r="K124" s="4">
        <v>3</v>
      </c>
      <c r="L124" s="4"/>
      <c r="M124" s="4"/>
      <c r="N124" s="30"/>
      <c r="O124" s="31"/>
    </row>
    <row r="125" spans="1:15" x14ac:dyDescent="0.25">
      <c r="A125" s="2" t="s">
        <v>608</v>
      </c>
      <c r="B125" s="4">
        <v>457</v>
      </c>
      <c r="C125" s="4">
        <v>9</v>
      </c>
      <c r="D125" s="4">
        <v>1066000</v>
      </c>
      <c r="E125" s="4">
        <v>232</v>
      </c>
      <c r="F125" s="4">
        <v>80</v>
      </c>
      <c r="G125" s="4">
        <v>1065688</v>
      </c>
      <c r="H125" s="3">
        <v>1.1573672674128365E-4</v>
      </c>
      <c r="I125" s="4">
        <v>1</v>
      </c>
      <c r="J125" s="34" t="s">
        <v>3</v>
      </c>
      <c r="K125" s="4">
        <v>1</v>
      </c>
      <c r="L125" s="4"/>
      <c r="M125" s="4"/>
      <c r="N125" s="30"/>
      <c r="O125" s="31"/>
    </row>
    <row r="126" spans="1:15" x14ac:dyDescent="0.25">
      <c r="A126" s="2" t="s">
        <v>607</v>
      </c>
      <c r="B126" s="4">
        <v>457</v>
      </c>
      <c r="C126" s="4">
        <v>9</v>
      </c>
      <c r="D126" s="4">
        <v>1066000</v>
      </c>
      <c r="E126" s="4">
        <v>232</v>
      </c>
      <c r="F126" s="4">
        <v>80</v>
      </c>
      <c r="G126" s="4">
        <v>1065688</v>
      </c>
      <c r="H126" s="3">
        <v>1.1573672674128365E-4</v>
      </c>
      <c r="I126" s="4">
        <v>1</v>
      </c>
      <c r="J126" s="34" t="s">
        <v>3</v>
      </c>
      <c r="K126" s="4">
        <v>1</v>
      </c>
      <c r="L126" s="4"/>
      <c r="M126" s="4"/>
      <c r="N126" s="30"/>
      <c r="O126" s="31"/>
    </row>
    <row r="127" spans="1:15" x14ac:dyDescent="0.25">
      <c r="A127" s="2" t="s">
        <v>609</v>
      </c>
      <c r="B127" s="4">
        <v>11</v>
      </c>
      <c r="C127" s="4">
        <v>11</v>
      </c>
      <c r="D127" s="4">
        <v>1065808</v>
      </c>
      <c r="E127" s="4">
        <v>8</v>
      </c>
      <c r="F127" s="4">
        <v>96</v>
      </c>
      <c r="G127" s="4">
        <v>1065704</v>
      </c>
      <c r="H127" s="3">
        <v>1.1571588110194564E-4</v>
      </c>
      <c r="I127" s="4">
        <v>1</v>
      </c>
      <c r="J127" s="34" t="s">
        <v>3</v>
      </c>
      <c r="K127" s="4">
        <v>1</v>
      </c>
      <c r="L127" s="4"/>
      <c r="M127" s="4"/>
      <c r="N127" s="30"/>
      <c r="O127" s="31"/>
    </row>
    <row r="128" spans="1:15" x14ac:dyDescent="0.25">
      <c r="A128" s="2" t="s">
        <v>714</v>
      </c>
      <c r="B128" s="4">
        <v>8516717</v>
      </c>
      <c r="C128" s="4">
        <v>1</v>
      </c>
      <c r="D128" s="4">
        <v>1065664</v>
      </c>
      <c r="E128" s="4">
        <v>24</v>
      </c>
      <c r="F128" s="4">
        <v>16</v>
      </c>
      <c r="G128" s="4">
        <v>1065624</v>
      </c>
      <c r="H128" s="3">
        <v>1.1570024687244212E-4</v>
      </c>
      <c r="I128" s="4">
        <v>3</v>
      </c>
      <c r="J128" s="34" t="s">
        <v>3</v>
      </c>
      <c r="K128" s="4">
        <v>3</v>
      </c>
      <c r="L128" s="4"/>
      <c r="M128" s="4"/>
      <c r="N128" s="30"/>
      <c r="O128" s="31"/>
    </row>
    <row r="129" spans="1:15" x14ac:dyDescent="0.25">
      <c r="A129" s="2" t="s">
        <v>977</v>
      </c>
      <c r="B129" s="4">
        <v>8516717</v>
      </c>
      <c r="C129" s="4">
        <v>1</v>
      </c>
      <c r="D129" s="4">
        <v>1065664</v>
      </c>
      <c r="E129" s="4">
        <v>24</v>
      </c>
      <c r="F129" s="4">
        <v>16</v>
      </c>
      <c r="G129" s="4">
        <v>1065624</v>
      </c>
      <c r="H129" s="3">
        <v>1.1570024687244212E-4</v>
      </c>
      <c r="I129" s="4">
        <v>3</v>
      </c>
      <c r="J129" s="34" t="s">
        <v>3</v>
      </c>
      <c r="K129" s="4">
        <v>3</v>
      </c>
      <c r="L129" s="4"/>
      <c r="M129" s="4"/>
      <c r="N129" s="30"/>
      <c r="O129" s="31"/>
    </row>
    <row r="130" spans="1:15" x14ac:dyDescent="0.25">
      <c r="A130" s="2" t="s">
        <v>978</v>
      </c>
      <c r="B130" s="4">
        <v>5220884</v>
      </c>
      <c r="C130" s="4">
        <v>1</v>
      </c>
      <c r="D130" s="4">
        <v>1065664</v>
      </c>
      <c r="E130" s="4">
        <v>24</v>
      </c>
      <c r="F130" s="4">
        <v>16</v>
      </c>
      <c r="G130" s="4">
        <v>1065624</v>
      </c>
      <c r="H130" s="3">
        <v>1.1570024687244212E-4</v>
      </c>
      <c r="I130" s="4">
        <v>3</v>
      </c>
      <c r="J130" s="34" t="s">
        <v>3</v>
      </c>
      <c r="K130" s="4">
        <v>3</v>
      </c>
      <c r="L130" s="4"/>
      <c r="M130" s="4"/>
      <c r="N130" s="30"/>
      <c r="O130" s="31"/>
    </row>
    <row r="131" spans="1:15" x14ac:dyDescent="0.25">
      <c r="A131" s="2" t="s">
        <v>601</v>
      </c>
      <c r="B131" s="4">
        <v>249340780</v>
      </c>
      <c r="C131" s="4">
        <v>6</v>
      </c>
      <c r="D131" s="4">
        <v>1012432</v>
      </c>
      <c r="E131" s="4">
        <v>1010992</v>
      </c>
      <c r="F131" s="4">
        <v>64</v>
      </c>
      <c r="G131" s="4">
        <v>1376</v>
      </c>
      <c r="H131" s="3">
        <v>1.0992079336597681E-4</v>
      </c>
      <c r="I131" s="4">
        <v>3</v>
      </c>
      <c r="J131" s="34" t="s">
        <v>3</v>
      </c>
      <c r="K131" s="4">
        <v>32</v>
      </c>
      <c r="L131" s="4"/>
      <c r="M131" s="4"/>
      <c r="N131" s="30"/>
      <c r="O131" s="31"/>
    </row>
    <row r="132" spans="1:15" x14ac:dyDescent="0.25">
      <c r="A132" s="2" t="s">
        <v>598</v>
      </c>
      <c r="B132" s="4">
        <v>139288675</v>
      </c>
      <c r="C132" s="4">
        <v>464</v>
      </c>
      <c r="D132" s="4">
        <v>1008234</v>
      </c>
      <c r="E132" s="4">
        <v>972752</v>
      </c>
      <c r="F132" s="4">
        <v>3728</v>
      </c>
      <c r="G132" s="4">
        <v>31754</v>
      </c>
      <c r="H132" s="3">
        <v>1.0946501214753413E-4</v>
      </c>
      <c r="I132" s="4">
        <v>3</v>
      </c>
      <c r="J132" s="34" t="s">
        <v>3</v>
      </c>
      <c r="K132" s="4">
        <v>18</v>
      </c>
      <c r="L132" s="4"/>
      <c r="M132" s="4"/>
      <c r="N132" s="30"/>
      <c r="O132" s="31"/>
    </row>
    <row r="133" spans="1:15" x14ac:dyDescent="0.25">
      <c r="A133" s="2" t="s">
        <v>502</v>
      </c>
      <c r="B133" s="4">
        <v>2248269</v>
      </c>
      <c r="C133" s="4">
        <v>3409</v>
      </c>
      <c r="D133" s="4">
        <v>965464</v>
      </c>
      <c r="E133" s="4">
        <v>951704</v>
      </c>
      <c r="F133" s="4">
        <v>13640</v>
      </c>
      <c r="G133" s="4">
        <v>120</v>
      </c>
      <c r="H133" s="3">
        <v>1.0482142884291434E-4</v>
      </c>
      <c r="I133" s="4">
        <v>3</v>
      </c>
      <c r="J133" s="34" t="s">
        <v>12</v>
      </c>
      <c r="K133" s="4">
        <v>3</v>
      </c>
      <c r="L133" s="4"/>
      <c r="M133" s="4"/>
      <c r="N133" s="30"/>
      <c r="O133" s="31"/>
    </row>
    <row r="134" spans="1:15" x14ac:dyDescent="0.25">
      <c r="A134" s="2" t="s">
        <v>610</v>
      </c>
      <c r="B134" s="4">
        <v>7051620</v>
      </c>
      <c r="C134" s="4">
        <v>6</v>
      </c>
      <c r="D134" s="4">
        <v>865904</v>
      </c>
      <c r="E134" s="4">
        <v>864464</v>
      </c>
      <c r="F134" s="4">
        <v>64</v>
      </c>
      <c r="G134" s="4">
        <v>1376</v>
      </c>
      <c r="H134" s="3">
        <v>9.4012096277846596E-5</v>
      </c>
      <c r="I134" s="4">
        <v>3</v>
      </c>
      <c r="J134" s="34" t="s">
        <v>3</v>
      </c>
      <c r="K134" s="4">
        <v>3</v>
      </c>
      <c r="L134" s="4"/>
      <c r="M134" s="4"/>
      <c r="N134" s="30"/>
      <c r="O134" s="31"/>
    </row>
    <row r="135" spans="1:15" x14ac:dyDescent="0.25">
      <c r="A135" s="2" t="s">
        <v>611</v>
      </c>
      <c r="B135" s="4">
        <v>139288675</v>
      </c>
      <c r="C135" s="4">
        <v>6</v>
      </c>
      <c r="D135" s="4">
        <v>842320</v>
      </c>
      <c r="E135" s="4">
        <v>840880</v>
      </c>
      <c r="F135" s="4">
        <v>64</v>
      </c>
      <c r="G135" s="4">
        <v>1376</v>
      </c>
      <c r="H135" s="3">
        <v>9.1451556912493473E-5</v>
      </c>
      <c r="I135" s="4">
        <v>3</v>
      </c>
      <c r="J135" s="34" t="s">
        <v>3</v>
      </c>
      <c r="K135" s="4">
        <v>18</v>
      </c>
      <c r="L135" s="4"/>
      <c r="M135" s="4"/>
      <c r="N135" s="30"/>
      <c r="O135" s="31"/>
    </row>
    <row r="136" spans="1:15" x14ac:dyDescent="0.25">
      <c r="A136" s="2" t="s">
        <v>979</v>
      </c>
      <c r="B136" s="4">
        <v>7051620</v>
      </c>
      <c r="C136" s="4">
        <v>377</v>
      </c>
      <c r="D136" s="4">
        <v>752266</v>
      </c>
      <c r="E136" s="4">
        <v>701360</v>
      </c>
      <c r="F136" s="4">
        <v>3024</v>
      </c>
      <c r="G136" s="4">
        <v>47882</v>
      </c>
      <c r="H136" s="3">
        <v>8.1674300636734045E-5</v>
      </c>
      <c r="I136" s="4">
        <v>3</v>
      </c>
      <c r="J136" s="34" t="s">
        <v>3</v>
      </c>
      <c r="K136" s="4">
        <v>3</v>
      </c>
      <c r="L136" s="4"/>
      <c r="M136" s="4"/>
      <c r="N136" s="30"/>
      <c r="O136" s="31"/>
    </row>
    <row r="137" spans="1:15" x14ac:dyDescent="0.25">
      <c r="A137" s="2" t="s">
        <v>980</v>
      </c>
      <c r="B137" s="4">
        <v>86380</v>
      </c>
      <c r="C137" s="4">
        <v>6561</v>
      </c>
      <c r="D137" s="4">
        <v>738586</v>
      </c>
      <c r="E137" s="4">
        <v>15296</v>
      </c>
      <c r="F137" s="4">
        <v>52496</v>
      </c>
      <c r="G137" s="4">
        <v>670794</v>
      </c>
      <c r="H137" s="3">
        <v>8.0189048833900303E-5</v>
      </c>
      <c r="I137" s="4">
        <v>1</v>
      </c>
      <c r="J137" s="34" t="s">
        <v>3</v>
      </c>
      <c r="K137" s="4">
        <v>1</v>
      </c>
      <c r="L137" s="4"/>
      <c r="M137" s="4"/>
      <c r="N137" s="30"/>
      <c r="O137" s="31"/>
    </row>
    <row r="138" spans="1:15" x14ac:dyDescent="0.25">
      <c r="A138" s="2" t="s">
        <v>612</v>
      </c>
      <c r="B138" s="4">
        <v>132112</v>
      </c>
      <c r="C138" s="4">
        <v>6864</v>
      </c>
      <c r="D138" s="4">
        <v>576135</v>
      </c>
      <c r="E138" s="4">
        <v>208144</v>
      </c>
      <c r="F138" s="4">
        <v>54928</v>
      </c>
      <c r="G138" s="4">
        <v>313063</v>
      </c>
      <c r="H138" s="3">
        <v>6.2551575104211491E-5</v>
      </c>
      <c r="I138" s="4">
        <v>1</v>
      </c>
      <c r="J138" s="34" t="s">
        <v>3</v>
      </c>
      <c r="K138" s="4">
        <v>1</v>
      </c>
      <c r="L138" s="4"/>
      <c r="M138" s="4"/>
      <c r="N138" s="30"/>
      <c r="O138" s="31"/>
    </row>
    <row r="139" spans="1:15" x14ac:dyDescent="0.25">
      <c r="A139" s="2" t="s">
        <v>613</v>
      </c>
      <c r="B139" s="4">
        <v>8097</v>
      </c>
      <c r="C139" s="4">
        <v>6820</v>
      </c>
      <c r="D139" s="4">
        <v>520146</v>
      </c>
      <c r="E139" s="4">
        <v>16200</v>
      </c>
      <c r="F139" s="4">
        <v>54576</v>
      </c>
      <c r="G139" s="4">
        <v>449370</v>
      </c>
      <c r="H139" s="3">
        <v>5.6472791245376854E-5</v>
      </c>
      <c r="I139" s="4">
        <v>1</v>
      </c>
      <c r="J139" s="34" t="s">
        <v>3</v>
      </c>
      <c r="K139" s="4">
        <v>1</v>
      </c>
      <c r="L139" s="4"/>
      <c r="M139" s="4"/>
      <c r="N139" s="30"/>
      <c r="O139" s="31"/>
    </row>
    <row r="140" spans="1:15" x14ac:dyDescent="0.25">
      <c r="A140" s="2" t="s">
        <v>617</v>
      </c>
      <c r="B140" s="4">
        <v>249340780</v>
      </c>
      <c r="C140" s="4">
        <v>5</v>
      </c>
      <c r="D140" s="4">
        <v>447204</v>
      </c>
      <c r="E140" s="4">
        <v>429976</v>
      </c>
      <c r="F140" s="4">
        <v>48</v>
      </c>
      <c r="G140" s="4">
        <v>17180</v>
      </c>
      <c r="H140" s="3">
        <v>4.8553402575618208E-5</v>
      </c>
      <c r="I140" s="4">
        <v>3</v>
      </c>
      <c r="J140" s="34" t="s">
        <v>3</v>
      </c>
      <c r="K140" s="4">
        <v>32</v>
      </c>
      <c r="L140" s="4"/>
      <c r="M140" s="4"/>
      <c r="N140" s="30"/>
      <c r="O140" s="31"/>
    </row>
    <row r="141" spans="1:15" x14ac:dyDescent="0.25">
      <c r="A141" s="2" t="s">
        <v>615</v>
      </c>
      <c r="B141" s="4">
        <v>8097</v>
      </c>
      <c r="C141" s="4">
        <v>8097</v>
      </c>
      <c r="D141" s="4">
        <v>427589</v>
      </c>
      <c r="E141" s="4">
        <v>16200</v>
      </c>
      <c r="F141" s="4">
        <v>64784</v>
      </c>
      <c r="G141" s="4">
        <v>346605</v>
      </c>
      <c r="H141" s="3">
        <v>4.6423781660955661E-5</v>
      </c>
      <c r="I141" s="4">
        <v>1</v>
      </c>
      <c r="J141" s="34" t="s">
        <v>3</v>
      </c>
      <c r="K141" s="4">
        <v>1</v>
      </c>
      <c r="L141" s="4"/>
      <c r="M141" s="4"/>
      <c r="N141" s="30"/>
      <c r="O141" s="31"/>
    </row>
    <row r="142" spans="1:15" x14ac:dyDescent="0.25">
      <c r="A142" s="2" t="s">
        <v>981</v>
      </c>
      <c r="B142" s="4">
        <v>249340780</v>
      </c>
      <c r="C142" s="4">
        <v>3</v>
      </c>
      <c r="D142" s="4">
        <v>392696</v>
      </c>
      <c r="E142" s="4">
        <v>391304</v>
      </c>
      <c r="F142" s="4">
        <v>32</v>
      </c>
      <c r="G142" s="4">
        <v>1360</v>
      </c>
      <c r="H142" s="3">
        <v>4.2635412424385666E-5</v>
      </c>
      <c r="I142" s="4">
        <v>3</v>
      </c>
      <c r="J142" s="34" t="s">
        <v>3</v>
      </c>
      <c r="K142" s="4">
        <v>32</v>
      </c>
      <c r="L142" s="4"/>
      <c r="M142" s="4"/>
      <c r="N142" s="30"/>
      <c r="O142" s="31"/>
    </row>
    <row r="143" spans="1:15" x14ac:dyDescent="0.25">
      <c r="A143" s="2" t="s">
        <v>982</v>
      </c>
      <c r="B143" s="4">
        <v>729602</v>
      </c>
      <c r="C143" s="4">
        <v>1075</v>
      </c>
      <c r="D143" s="4">
        <v>349280</v>
      </c>
      <c r="E143" s="4">
        <v>294992</v>
      </c>
      <c r="F143" s="4">
        <v>8608</v>
      </c>
      <c r="G143" s="4">
        <v>45680</v>
      </c>
      <c r="H143" s="3">
        <v>3.7921692229076501E-5</v>
      </c>
      <c r="I143" s="4">
        <v>1</v>
      </c>
      <c r="J143" s="34" t="s">
        <v>3</v>
      </c>
      <c r="K143" s="4">
        <v>1</v>
      </c>
      <c r="L143" s="4"/>
      <c r="M143" s="4"/>
      <c r="N143" s="30"/>
      <c r="O143" s="31"/>
    </row>
    <row r="144" spans="1:15" x14ac:dyDescent="0.25">
      <c r="A144" s="2" t="s">
        <v>620</v>
      </c>
      <c r="B144" s="4">
        <v>7051620</v>
      </c>
      <c r="C144" s="4">
        <v>207</v>
      </c>
      <c r="D144" s="4">
        <v>326186</v>
      </c>
      <c r="E144" s="4">
        <v>302864</v>
      </c>
      <c r="F144" s="4">
        <v>1664</v>
      </c>
      <c r="G144" s="4">
        <v>21658</v>
      </c>
      <c r="H144" s="3">
        <v>3.5414352672450607E-5</v>
      </c>
      <c r="I144" s="4">
        <v>3</v>
      </c>
      <c r="J144" s="34" t="s">
        <v>3</v>
      </c>
      <c r="K144" s="4">
        <v>3</v>
      </c>
      <c r="L144" s="4"/>
      <c r="M144" s="4"/>
      <c r="N144" s="30"/>
      <c r="O144" s="31"/>
    </row>
    <row r="145" spans="1:15" x14ac:dyDescent="0.25">
      <c r="A145" s="2" t="s">
        <v>491</v>
      </c>
      <c r="B145" s="4">
        <v>93816</v>
      </c>
      <c r="C145" s="4">
        <v>18175</v>
      </c>
      <c r="D145" s="4">
        <v>314008</v>
      </c>
      <c r="E145" s="4">
        <v>241184</v>
      </c>
      <c r="F145" s="4">
        <v>72704</v>
      </c>
      <c r="G145" s="4">
        <v>120</v>
      </c>
      <c r="H145" s="3">
        <v>3.409217456902157E-5</v>
      </c>
      <c r="I145" s="4">
        <v>1</v>
      </c>
      <c r="J145" s="34" t="s">
        <v>12</v>
      </c>
      <c r="K145" s="4">
        <v>1</v>
      </c>
      <c r="L145" s="4"/>
      <c r="M145" s="4"/>
      <c r="N145" s="30"/>
      <c r="O145" s="31"/>
    </row>
    <row r="146" spans="1:15" x14ac:dyDescent="0.25">
      <c r="A146" s="2" t="s">
        <v>618</v>
      </c>
      <c r="B146" s="4">
        <v>8516717</v>
      </c>
      <c r="C146" s="4">
        <v>4</v>
      </c>
      <c r="D146" s="4">
        <v>294960</v>
      </c>
      <c r="E146" s="4">
        <v>293544</v>
      </c>
      <c r="F146" s="4">
        <v>48</v>
      </c>
      <c r="G146" s="4">
        <v>1368</v>
      </c>
      <c r="H146" s="3">
        <v>3.2024113433029107E-5</v>
      </c>
      <c r="I146" s="4">
        <v>3</v>
      </c>
      <c r="J146" s="34" t="s">
        <v>3</v>
      </c>
      <c r="K146" s="4">
        <v>3</v>
      </c>
      <c r="L146" s="4"/>
      <c r="M146" s="4"/>
      <c r="N146" s="30"/>
      <c r="O146" s="31"/>
    </row>
    <row r="147" spans="1:15" x14ac:dyDescent="0.25">
      <c r="A147" s="2" t="s">
        <v>616</v>
      </c>
      <c r="B147" s="4">
        <v>139288675</v>
      </c>
      <c r="C147" s="4">
        <v>12</v>
      </c>
      <c r="D147" s="4">
        <v>287614</v>
      </c>
      <c r="E147" s="4">
        <v>270144</v>
      </c>
      <c r="F147" s="4">
        <v>112</v>
      </c>
      <c r="G147" s="4">
        <v>17358</v>
      </c>
      <c r="H147" s="3">
        <v>3.1226550586273502E-5</v>
      </c>
      <c r="I147" s="4">
        <v>3</v>
      </c>
      <c r="J147" s="34" t="s">
        <v>3</v>
      </c>
      <c r="K147" s="4">
        <v>18</v>
      </c>
      <c r="L147" s="4"/>
      <c r="M147" s="4"/>
      <c r="N147" s="30"/>
      <c r="O147" s="31"/>
    </row>
    <row r="148" spans="1:15" x14ac:dyDescent="0.25">
      <c r="A148" s="2" t="s">
        <v>983</v>
      </c>
      <c r="B148" s="4">
        <v>5220884</v>
      </c>
      <c r="C148" s="4">
        <v>50</v>
      </c>
      <c r="D148" s="4">
        <v>266552</v>
      </c>
      <c r="E148" s="4">
        <v>264584</v>
      </c>
      <c r="F148" s="4">
        <v>416</v>
      </c>
      <c r="G148" s="4">
        <v>1552</v>
      </c>
      <c r="H148" s="3">
        <v>2.893982737930829E-5</v>
      </c>
      <c r="I148" s="4">
        <v>3</v>
      </c>
      <c r="J148" s="34" t="s">
        <v>3</v>
      </c>
      <c r="K148" s="4">
        <v>3</v>
      </c>
      <c r="L148" s="4"/>
      <c r="M148" s="4"/>
      <c r="N148" s="30"/>
      <c r="O148" s="31"/>
    </row>
    <row r="149" spans="1:15" x14ac:dyDescent="0.25">
      <c r="A149" s="2" t="s">
        <v>984</v>
      </c>
      <c r="B149" s="4">
        <v>7051620</v>
      </c>
      <c r="C149" s="4">
        <v>47</v>
      </c>
      <c r="D149" s="4">
        <v>241730</v>
      </c>
      <c r="E149" s="4">
        <v>223008</v>
      </c>
      <c r="F149" s="4">
        <v>384</v>
      </c>
      <c r="G149" s="4">
        <v>18338</v>
      </c>
      <c r="H149" s="3">
        <v>2.624487706864024E-5</v>
      </c>
      <c r="I149" s="4">
        <v>3</v>
      </c>
      <c r="J149" s="34" t="s">
        <v>3</v>
      </c>
      <c r="K149" s="4">
        <v>3</v>
      </c>
      <c r="L149" s="4"/>
      <c r="M149" s="4"/>
      <c r="N149" s="30"/>
      <c r="O149" s="31"/>
    </row>
    <row r="150" spans="1:15" x14ac:dyDescent="0.25">
      <c r="A150" s="2" t="s">
        <v>623</v>
      </c>
      <c r="B150" s="4">
        <v>59376</v>
      </c>
      <c r="C150" s="4">
        <v>2955</v>
      </c>
      <c r="D150" s="4">
        <v>241308</v>
      </c>
      <c r="E150" s="4">
        <v>68152</v>
      </c>
      <c r="F150" s="4">
        <v>23648</v>
      </c>
      <c r="G150" s="4">
        <v>149508</v>
      </c>
      <c r="H150" s="3">
        <v>2.6199060090511889E-5</v>
      </c>
      <c r="I150" s="4">
        <v>1</v>
      </c>
      <c r="J150" s="34" t="s">
        <v>3</v>
      </c>
      <c r="K150" s="4">
        <v>1</v>
      </c>
      <c r="L150" s="4"/>
      <c r="M150" s="4"/>
      <c r="N150" s="30"/>
      <c r="O150" s="31"/>
    </row>
    <row r="151" spans="1:15" x14ac:dyDescent="0.25">
      <c r="A151" s="2" t="s">
        <v>622</v>
      </c>
      <c r="B151" s="4">
        <v>86380</v>
      </c>
      <c r="C151" s="4">
        <v>1445</v>
      </c>
      <c r="D151" s="4">
        <v>235384</v>
      </c>
      <c r="E151" s="4">
        <v>137544</v>
      </c>
      <c r="F151" s="4">
        <v>11568</v>
      </c>
      <c r="G151" s="4">
        <v>86272</v>
      </c>
      <c r="H151" s="3">
        <v>2.5555885260103482E-5</v>
      </c>
      <c r="I151" s="4">
        <v>1</v>
      </c>
      <c r="J151" s="34" t="s">
        <v>3</v>
      </c>
      <c r="K151" s="4">
        <v>1</v>
      </c>
      <c r="L151" s="4"/>
      <c r="M151" s="4"/>
      <c r="N151" s="30"/>
      <c r="O151" s="31"/>
    </row>
    <row r="152" spans="1:15" x14ac:dyDescent="0.25">
      <c r="A152" s="2" t="s">
        <v>621</v>
      </c>
      <c r="B152" s="4">
        <v>86380</v>
      </c>
      <c r="C152" s="4">
        <v>1445</v>
      </c>
      <c r="D152" s="4">
        <v>235384</v>
      </c>
      <c r="E152" s="4">
        <v>137544</v>
      </c>
      <c r="F152" s="4">
        <v>11568</v>
      </c>
      <c r="G152" s="4">
        <v>86272</v>
      </c>
      <c r="H152" s="3">
        <v>2.5555885260103482E-5</v>
      </c>
      <c r="I152" s="4">
        <v>1</v>
      </c>
      <c r="J152" s="34" t="s">
        <v>3</v>
      </c>
      <c r="K152" s="4">
        <v>1</v>
      </c>
      <c r="L152" s="4"/>
      <c r="M152" s="4"/>
      <c r="N152" s="30"/>
      <c r="O152" s="31"/>
    </row>
    <row r="153" spans="1:15" x14ac:dyDescent="0.25">
      <c r="A153" s="2" t="s">
        <v>985</v>
      </c>
      <c r="B153" s="4">
        <v>59376</v>
      </c>
      <c r="C153" s="4">
        <v>3680</v>
      </c>
      <c r="D153" s="4">
        <v>216062</v>
      </c>
      <c r="E153" s="4">
        <v>8656</v>
      </c>
      <c r="F153" s="4">
        <v>29456</v>
      </c>
      <c r="G153" s="4">
        <v>177950</v>
      </c>
      <c r="H153" s="3">
        <v>2.3458075659639051E-5</v>
      </c>
      <c r="I153" s="4">
        <v>1</v>
      </c>
      <c r="J153" s="34" t="s">
        <v>3</v>
      </c>
      <c r="K153" s="4">
        <v>1</v>
      </c>
      <c r="L153" s="4"/>
      <c r="M153" s="4"/>
      <c r="N153" s="30"/>
      <c r="O153" s="31"/>
    </row>
    <row r="154" spans="1:15" x14ac:dyDescent="0.25">
      <c r="A154" s="2" t="s">
        <v>986</v>
      </c>
      <c r="B154" s="4">
        <v>59376</v>
      </c>
      <c r="C154" s="4">
        <v>3661</v>
      </c>
      <c r="D154" s="4">
        <v>215440</v>
      </c>
      <c r="E154" s="4">
        <v>8656</v>
      </c>
      <c r="F154" s="4">
        <v>29296</v>
      </c>
      <c r="G154" s="4">
        <v>177488</v>
      </c>
      <c r="H154" s="3">
        <v>2.339054447386693E-5</v>
      </c>
      <c r="I154" s="4">
        <v>1</v>
      </c>
      <c r="J154" s="34" t="s">
        <v>3</v>
      </c>
      <c r="K154" s="4">
        <v>1</v>
      </c>
      <c r="L154" s="4"/>
      <c r="M154" s="4"/>
      <c r="N154" s="30"/>
      <c r="O154" s="31"/>
    </row>
    <row r="155" spans="1:15" x14ac:dyDescent="0.25">
      <c r="A155" s="2" t="s">
        <v>625</v>
      </c>
      <c r="B155" s="4">
        <v>93816</v>
      </c>
      <c r="C155" s="4">
        <v>1383</v>
      </c>
      <c r="D155" s="4">
        <v>200247</v>
      </c>
      <c r="E155" s="4">
        <v>118280</v>
      </c>
      <c r="F155" s="4">
        <v>11072</v>
      </c>
      <c r="G155" s="4">
        <v>70895</v>
      </c>
      <c r="H155" s="3">
        <v>2.1741024690208093E-5</v>
      </c>
      <c r="I155" s="4">
        <v>1</v>
      </c>
      <c r="J155" s="34" t="s">
        <v>3</v>
      </c>
      <c r="K155" s="4">
        <v>1</v>
      </c>
      <c r="L155" s="4"/>
      <c r="M155" s="4"/>
      <c r="N155" s="30"/>
      <c r="O155" s="31"/>
    </row>
    <row r="156" spans="1:15" x14ac:dyDescent="0.25">
      <c r="A156" s="2" t="s">
        <v>624</v>
      </c>
      <c r="B156" s="4">
        <v>2922</v>
      </c>
      <c r="C156" s="4">
        <v>2922</v>
      </c>
      <c r="D156" s="4">
        <v>197792</v>
      </c>
      <c r="E156" s="4">
        <v>4680</v>
      </c>
      <c r="F156" s="4">
        <v>23392</v>
      </c>
      <c r="G156" s="4">
        <v>169720</v>
      </c>
      <c r="H156" s="3">
        <v>2.1474482791380839E-5</v>
      </c>
      <c r="I156" s="4">
        <v>1</v>
      </c>
      <c r="J156" s="34" t="s">
        <v>3</v>
      </c>
      <c r="K156" s="4">
        <v>1</v>
      </c>
      <c r="L156" s="4"/>
      <c r="M156" s="4"/>
      <c r="N156" s="30"/>
      <c r="O156" s="31"/>
    </row>
    <row r="157" spans="1:15" x14ac:dyDescent="0.25">
      <c r="A157" s="2" t="s">
        <v>626</v>
      </c>
      <c r="B157" s="4">
        <v>132112</v>
      </c>
      <c r="C157" s="4">
        <v>2098</v>
      </c>
      <c r="D157" s="4">
        <v>189254</v>
      </c>
      <c r="E157" s="4">
        <v>42000</v>
      </c>
      <c r="F157" s="4">
        <v>16800</v>
      </c>
      <c r="G157" s="4">
        <v>130454</v>
      </c>
      <c r="H157" s="3">
        <v>2.0547503267068381E-5</v>
      </c>
      <c r="I157" s="4">
        <v>1</v>
      </c>
      <c r="J157" s="34" t="s">
        <v>3</v>
      </c>
      <c r="K157" s="4">
        <v>1</v>
      </c>
      <c r="L157" s="4"/>
      <c r="M157" s="4"/>
      <c r="N157" s="30"/>
      <c r="O157" s="31"/>
    </row>
    <row r="158" spans="1:15" x14ac:dyDescent="0.25">
      <c r="A158" s="2" t="s">
        <v>627</v>
      </c>
      <c r="B158" s="4">
        <v>132112</v>
      </c>
      <c r="C158" s="4">
        <v>2062</v>
      </c>
      <c r="D158" s="4">
        <v>186588</v>
      </c>
      <c r="E158" s="4">
        <v>45864</v>
      </c>
      <c r="F158" s="4">
        <v>16512</v>
      </c>
      <c r="G158" s="4">
        <v>124212</v>
      </c>
      <c r="H158" s="3">
        <v>2.0258052879176954E-5</v>
      </c>
      <c r="I158" s="4">
        <v>1</v>
      </c>
      <c r="J158" s="34" t="s">
        <v>3</v>
      </c>
      <c r="K158" s="4">
        <v>1</v>
      </c>
      <c r="L158" s="4"/>
      <c r="M158" s="4"/>
      <c r="N158" s="30"/>
      <c r="O158" s="31"/>
    </row>
    <row r="159" spans="1:15" x14ac:dyDescent="0.25">
      <c r="A159" s="2" t="s">
        <v>628</v>
      </c>
      <c r="B159" s="4">
        <v>2759</v>
      </c>
      <c r="C159" s="4">
        <v>2043</v>
      </c>
      <c r="D159" s="4">
        <v>163366</v>
      </c>
      <c r="E159" s="4">
        <v>4416</v>
      </c>
      <c r="F159" s="4">
        <v>16352</v>
      </c>
      <c r="G159" s="4">
        <v>142598</v>
      </c>
      <c r="H159" s="3">
        <v>1.7736816229659048E-5</v>
      </c>
      <c r="I159" s="4">
        <v>1</v>
      </c>
      <c r="J159" s="34" t="s">
        <v>3</v>
      </c>
      <c r="K159" s="4">
        <v>1</v>
      </c>
      <c r="L159" s="4"/>
      <c r="M159" s="4"/>
      <c r="N159" s="30"/>
      <c r="O159" s="31"/>
    </row>
    <row r="160" spans="1:15" x14ac:dyDescent="0.25">
      <c r="A160" s="2" t="s">
        <v>629</v>
      </c>
      <c r="B160" s="4">
        <v>75661</v>
      </c>
      <c r="C160" s="4">
        <v>1674</v>
      </c>
      <c r="D160" s="4">
        <v>151764</v>
      </c>
      <c r="E160" s="4">
        <v>9608</v>
      </c>
      <c r="F160" s="4">
        <v>13408</v>
      </c>
      <c r="G160" s="4">
        <v>128748</v>
      </c>
      <c r="H160" s="3">
        <v>1.6477175044244065E-5</v>
      </c>
      <c r="I160" s="4">
        <v>1</v>
      </c>
      <c r="J160" s="34" t="s">
        <v>3</v>
      </c>
      <c r="K160" s="4">
        <v>1</v>
      </c>
      <c r="L160" s="4"/>
      <c r="M160" s="4"/>
      <c r="N160" s="30"/>
      <c r="O160" s="31"/>
    </row>
    <row r="161" spans="1:15" x14ac:dyDescent="0.25">
      <c r="A161" s="2" t="s">
        <v>630</v>
      </c>
      <c r="B161" s="4">
        <v>132112</v>
      </c>
      <c r="C161" s="4">
        <v>1578</v>
      </c>
      <c r="D161" s="4">
        <v>145356</v>
      </c>
      <c r="E161" s="4">
        <v>26264</v>
      </c>
      <c r="F161" s="4">
        <v>12640</v>
      </c>
      <c r="G161" s="4">
        <v>106452</v>
      </c>
      <c r="H161" s="3">
        <v>1.5781451831337736E-5</v>
      </c>
      <c r="I161" s="4">
        <v>1</v>
      </c>
      <c r="J161" s="34" t="s">
        <v>3</v>
      </c>
      <c r="K161" s="4">
        <v>1</v>
      </c>
      <c r="L161" s="4"/>
      <c r="M161" s="4"/>
      <c r="N161" s="30"/>
      <c r="O161" s="31"/>
    </row>
    <row r="162" spans="1:15" x14ac:dyDescent="0.25">
      <c r="A162" s="2" t="s">
        <v>631</v>
      </c>
      <c r="B162" s="4">
        <v>2759</v>
      </c>
      <c r="C162" s="4">
        <v>2759</v>
      </c>
      <c r="D162" s="4">
        <v>142659</v>
      </c>
      <c r="E162" s="4">
        <v>4416</v>
      </c>
      <c r="F162" s="4">
        <v>22080</v>
      </c>
      <c r="G162" s="4">
        <v>116163</v>
      </c>
      <c r="H162" s="3">
        <v>1.5488635741261522E-5</v>
      </c>
      <c r="I162" s="4">
        <v>1</v>
      </c>
      <c r="J162" s="34" t="s">
        <v>3</v>
      </c>
      <c r="K162" s="4">
        <v>1</v>
      </c>
      <c r="L162" s="4"/>
      <c r="M162" s="4"/>
      <c r="N162" s="30"/>
      <c r="O162" s="31"/>
    </row>
    <row r="163" spans="1:15" x14ac:dyDescent="0.25">
      <c r="A163" s="2" t="s">
        <v>632</v>
      </c>
      <c r="B163" s="4">
        <v>1766</v>
      </c>
      <c r="C163" s="4">
        <v>1512</v>
      </c>
      <c r="D163" s="4">
        <v>140636</v>
      </c>
      <c r="E163" s="4">
        <v>2832</v>
      </c>
      <c r="F163" s="4">
        <v>12112</v>
      </c>
      <c r="G163" s="4">
        <v>125692</v>
      </c>
      <c r="H163" s="3">
        <v>1.526899653094481E-5</v>
      </c>
      <c r="I163" s="4">
        <v>1</v>
      </c>
      <c r="J163" s="34" t="s">
        <v>3</v>
      </c>
      <c r="K163" s="4">
        <v>1</v>
      </c>
      <c r="L163" s="4"/>
      <c r="M163" s="4"/>
      <c r="N163" s="30"/>
      <c r="O163" s="31"/>
    </row>
    <row r="164" spans="1:15" x14ac:dyDescent="0.25">
      <c r="A164" s="2" t="s">
        <v>987</v>
      </c>
      <c r="B164" s="4">
        <v>75661</v>
      </c>
      <c r="C164" s="4">
        <v>1916</v>
      </c>
      <c r="D164" s="4">
        <v>139296</v>
      </c>
      <c r="E164" s="4">
        <v>29856</v>
      </c>
      <c r="F164" s="4">
        <v>15344</v>
      </c>
      <c r="G164" s="4">
        <v>94096</v>
      </c>
      <c r="H164" s="3">
        <v>1.5123511339731564E-5</v>
      </c>
      <c r="I164" s="4">
        <v>1</v>
      </c>
      <c r="J164" s="34" t="s">
        <v>3</v>
      </c>
      <c r="K164" s="4">
        <v>1</v>
      </c>
      <c r="L164" s="4"/>
      <c r="M164" s="4"/>
      <c r="N164" s="30"/>
      <c r="O164" s="31"/>
    </row>
    <row r="165" spans="1:15" x14ac:dyDescent="0.25">
      <c r="A165" s="2" t="s">
        <v>634</v>
      </c>
      <c r="B165" s="4">
        <v>7051620</v>
      </c>
      <c r="C165" s="4">
        <v>2</v>
      </c>
      <c r="D165" s="4">
        <v>136296</v>
      </c>
      <c r="E165" s="4">
        <v>134904</v>
      </c>
      <c r="F165" s="4">
        <v>32</v>
      </c>
      <c r="G165" s="4">
        <v>1360</v>
      </c>
      <c r="H165" s="3">
        <v>1.4797798225075044E-5</v>
      </c>
      <c r="I165" s="4">
        <v>3</v>
      </c>
      <c r="J165" s="34" t="s">
        <v>3</v>
      </c>
      <c r="K165" s="4">
        <v>3</v>
      </c>
      <c r="L165" s="4"/>
      <c r="M165" s="4"/>
      <c r="N165" s="30"/>
      <c r="O165" s="31"/>
    </row>
    <row r="166" spans="1:15" x14ac:dyDescent="0.25">
      <c r="A166" s="2" t="s">
        <v>636</v>
      </c>
      <c r="B166" s="4">
        <v>7051620</v>
      </c>
      <c r="C166" s="4">
        <v>11</v>
      </c>
      <c r="D166" s="4">
        <v>136212</v>
      </c>
      <c r="E166" s="4">
        <v>118768</v>
      </c>
      <c r="F166" s="4">
        <v>96</v>
      </c>
      <c r="G166" s="4">
        <v>17348</v>
      </c>
      <c r="H166" s="3">
        <v>1.478867825786466E-5</v>
      </c>
      <c r="I166" s="4">
        <v>3</v>
      </c>
      <c r="J166" s="34" t="s">
        <v>3</v>
      </c>
      <c r="K166" s="4">
        <v>3</v>
      </c>
      <c r="L166" s="4"/>
      <c r="M166" s="4"/>
      <c r="N166" s="30"/>
      <c r="O166" s="31"/>
    </row>
    <row r="167" spans="1:15" x14ac:dyDescent="0.25">
      <c r="A167" s="2" t="s">
        <v>633</v>
      </c>
      <c r="B167" s="4">
        <v>7051620</v>
      </c>
      <c r="C167" s="4">
        <v>2</v>
      </c>
      <c r="D167" s="4">
        <v>130896</v>
      </c>
      <c r="E167" s="4">
        <v>129504</v>
      </c>
      <c r="F167" s="4">
        <v>32</v>
      </c>
      <c r="G167" s="4">
        <v>1360</v>
      </c>
      <c r="H167" s="3">
        <v>1.4211514618693306E-5</v>
      </c>
      <c r="I167" s="4">
        <v>3</v>
      </c>
      <c r="J167" s="34" t="s">
        <v>3</v>
      </c>
      <c r="K167" s="4">
        <v>3</v>
      </c>
      <c r="L167" s="4"/>
      <c r="M167" s="4"/>
      <c r="N167" s="30"/>
      <c r="O167" s="31"/>
    </row>
    <row r="168" spans="1:15" x14ac:dyDescent="0.25">
      <c r="A168" s="2" t="s">
        <v>637</v>
      </c>
      <c r="B168" s="4">
        <v>8516717</v>
      </c>
      <c r="C168" s="4">
        <v>6</v>
      </c>
      <c r="D168" s="4">
        <v>127504</v>
      </c>
      <c r="E168" s="4">
        <v>126064</v>
      </c>
      <c r="F168" s="4">
        <v>64</v>
      </c>
      <c r="G168" s="4">
        <v>1376</v>
      </c>
      <c r="H168" s="3">
        <v>1.3843241657055001E-5</v>
      </c>
      <c r="I168" s="4">
        <v>3</v>
      </c>
      <c r="J168" s="34" t="s">
        <v>3</v>
      </c>
      <c r="K168" s="4">
        <v>3</v>
      </c>
      <c r="L168" s="4"/>
      <c r="M168" s="4"/>
      <c r="N168" s="30"/>
      <c r="O168" s="31"/>
    </row>
    <row r="169" spans="1:15" x14ac:dyDescent="0.25">
      <c r="A169" s="2" t="s">
        <v>988</v>
      </c>
      <c r="B169" s="4">
        <v>8097</v>
      </c>
      <c r="C169" s="4">
        <v>1086</v>
      </c>
      <c r="D169" s="4">
        <v>126682</v>
      </c>
      <c r="E169" s="4">
        <v>11560</v>
      </c>
      <c r="F169" s="4">
        <v>8704</v>
      </c>
      <c r="G169" s="4">
        <v>106418</v>
      </c>
      <c r="H169" s="3">
        <v>1.3753996263639113E-5</v>
      </c>
      <c r="I169" s="4">
        <v>1</v>
      </c>
      <c r="J169" s="34" t="s">
        <v>3</v>
      </c>
      <c r="K169" s="4">
        <v>1</v>
      </c>
      <c r="L169" s="4"/>
      <c r="M169" s="4"/>
      <c r="N169" s="30"/>
      <c r="O169" s="31"/>
    </row>
    <row r="170" spans="1:15" x14ac:dyDescent="0.25">
      <c r="A170" s="2" t="s">
        <v>489</v>
      </c>
      <c r="B170" s="4">
        <v>19744</v>
      </c>
      <c r="C170" s="4">
        <v>1596</v>
      </c>
      <c r="D170" s="4">
        <v>123872</v>
      </c>
      <c r="E170" s="4">
        <v>30680</v>
      </c>
      <c r="F170" s="4">
        <v>12784</v>
      </c>
      <c r="G170" s="4">
        <v>80408</v>
      </c>
      <c r="H170" s="3">
        <v>1.3448911646244173E-5</v>
      </c>
      <c r="I170" s="4">
        <v>1</v>
      </c>
      <c r="J170" s="34" t="s">
        <v>3</v>
      </c>
      <c r="K170" s="4">
        <v>1</v>
      </c>
      <c r="L170" s="4"/>
      <c r="M170" s="4"/>
      <c r="N170" s="30"/>
      <c r="O170" s="31"/>
    </row>
    <row r="171" spans="1:15" x14ac:dyDescent="0.25">
      <c r="A171" s="2" t="s">
        <v>635</v>
      </c>
      <c r="B171" s="4">
        <v>7051620</v>
      </c>
      <c r="C171" s="4">
        <v>3</v>
      </c>
      <c r="D171" s="4">
        <v>123648</v>
      </c>
      <c r="E171" s="4">
        <v>122256</v>
      </c>
      <c r="F171" s="4">
        <v>32</v>
      </c>
      <c r="G171" s="4">
        <v>1360</v>
      </c>
      <c r="H171" s="3">
        <v>1.3424591733683153E-5</v>
      </c>
      <c r="I171" s="4">
        <v>3</v>
      </c>
      <c r="J171" s="34" t="s">
        <v>3</v>
      </c>
      <c r="K171" s="4">
        <v>3</v>
      </c>
      <c r="L171" s="4"/>
      <c r="M171" s="4"/>
      <c r="N171" s="30"/>
      <c r="O171" s="31"/>
    </row>
    <row r="172" spans="1:15" x14ac:dyDescent="0.25">
      <c r="A172" s="2" t="s">
        <v>989</v>
      </c>
      <c r="B172" s="4">
        <v>5220884</v>
      </c>
      <c r="C172" s="4">
        <v>2</v>
      </c>
      <c r="D172" s="4">
        <v>114720</v>
      </c>
      <c r="E172" s="4">
        <v>113328</v>
      </c>
      <c r="F172" s="4">
        <v>32</v>
      </c>
      <c r="G172" s="4">
        <v>1360</v>
      </c>
      <c r="H172" s="3">
        <v>1.2455269504465347E-5</v>
      </c>
      <c r="I172" s="4">
        <v>3</v>
      </c>
      <c r="J172" s="34" t="s">
        <v>3</v>
      </c>
      <c r="K172" s="4">
        <v>3</v>
      </c>
      <c r="L172" s="4"/>
      <c r="M172" s="4"/>
      <c r="N172" s="30"/>
      <c r="O172" s="31"/>
    </row>
    <row r="173" spans="1:15" x14ac:dyDescent="0.25">
      <c r="A173" s="2" t="s">
        <v>650</v>
      </c>
      <c r="B173" s="4">
        <v>5220884</v>
      </c>
      <c r="C173" s="4">
        <v>2</v>
      </c>
      <c r="D173" s="4">
        <v>109216</v>
      </c>
      <c r="E173" s="4">
        <v>107824</v>
      </c>
      <c r="F173" s="4">
        <v>32</v>
      </c>
      <c r="G173" s="4">
        <v>1360</v>
      </c>
      <c r="H173" s="3">
        <v>1.185769451010885E-5</v>
      </c>
      <c r="I173" s="4">
        <v>3</v>
      </c>
      <c r="J173" s="34" t="s">
        <v>3</v>
      </c>
      <c r="K173" s="4">
        <v>3</v>
      </c>
      <c r="L173" s="4"/>
      <c r="M173" s="4"/>
      <c r="N173" s="30"/>
      <c r="O173" s="31"/>
    </row>
    <row r="174" spans="1:15" x14ac:dyDescent="0.25">
      <c r="A174" s="2" t="s">
        <v>638</v>
      </c>
      <c r="B174" s="4">
        <v>93816</v>
      </c>
      <c r="C174" s="4">
        <v>233</v>
      </c>
      <c r="D174" s="4">
        <v>89837</v>
      </c>
      <c r="E174" s="4">
        <v>63440</v>
      </c>
      <c r="F174" s="4">
        <v>1872</v>
      </c>
      <c r="G174" s="4">
        <v>24525</v>
      </c>
      <c r="H174" s="3">
        <v>9.7536963604659467E-6</v>
      </c>
      <c r="I174" s="4">
        <v>1</v>
      </c>
      <c r="J174" s="34" t="s">
        <v>3</v>
      </c>
      <c r="K174" s="4">
        <v>1</v>
      </c>
      <c r="L174" s="4"/>
      <c r="M174" s="4"/>
      <c r="N174" s="30"/>
      <c r="O174" s="31"/>
    </row>
    <row r="175" spans="1:15" x14ac:dyDescent="0.25">
      <c r="A175" s="2" t="s">
        <v>639</v>
      </c>
      <c r="B175" s="4">
        <v>1766</v>
      </c>
      <c r="C175" s="4">
        <v>1766</v>
      </c>
      <c r="D175" s="4">
        <v>87018</v>
      </c>
      <c r="E175" s="4">
        <v>2832</v>
      </c>
      <c r="F175" s="4">
        <v>14144</v>
      </c>
      <c r="G175" s="4">
        <v>70042</v>
      </c>
      <c r="H175" s="3">
        <v>9.4476346037270366E-6</v>
      </c>
      <c r="I175" s="4">
        <v>1</v>
      </c>
      <c r="J175" s="34" t="s">
        <v>3</v>
      </c>
      <c r="K175" s="4">
        <v>1</v>
      </c>
      <c r="L175" s="4"/>
      <c r="M175" s="4"/>
      <c r="N175" s="30"/>
      <c r="O175" s="31"/>
    </row>
    <row r="176" spans="1:15" x14ac:dyDescent="0.25">
      <c r="A176" s="2" t="s">
        <v>641</v>
      </c>
      <c r="B176" s="4">
        <v>132112</v>
      </c>
      <c r="C176" s="4">
        <v>795</v>
      </c>
      <c r="D176" s="4">
        <v>85444</v>
      </c>
      <c r="E176" s="4">
        <v>32640</v>
      </c>
      <c r="F176" s="4">
        <v>6368</v>
      </c>
      <c r="G176" s="4">
        <v>46436</v>
      </c>
      <c r="H176" s="3">
        <v>9.2767437895705808E-6</v>
      </c>
      <c r="I176" s="4">
        <v>1</v>
      </c>
      <c r="J176" s="34" t="s">
        <v>3</v>
      </c>
      <c r="K176" s="4">
        <v>1</v>
      </c>
      <c r="L176" s="4"/>
      <c r="M176" s="4"/>
      <c r="N176" s="30"/>
      <c r="O176" s="31"/>
    </row>
    <row r="177" spans="1:15" x14ac:dyDescent="0.25">
      <c r="A177" s="2" t="s">
        <v>642</v>
      </c>
      <c r="B177" s="4">
        <v>93816</v>
      </c>
      <c r="C177" s="4">
        <v>56</v>
      </c>
      <c r="D177" s="4">
        <v>77824</v>
      </c>
      <c r="E177" s="4">
        <v>74568</v>
      </c>
      <c r="F177" s="4">
        <v>464</v>
      </c>
      <c r="G177" s="4">
        <v>2792</v>
      </c>
      <c r="H177" s="3">
        <v>8.4494324783430189E-6</v>
      </c>
      <c r="I177" s="4">
        <v>1</v>
      </c>
      <c r="J177" s="34" t="s">
        <v>3</v>
      </c>
      <c r="K177" s="4">
        <v>1</v>
      </c>
      <c r="L177" s="4"/>
      <c r="M177" s="4"/>
      <c r="N177" s="30"/>
      <c r="O177" s="31"/>
    </row>
    <row r="178" spans="1:15" x14ac:dyDescent="0.25">
      <c r="A178" s="2" t="s">
        <v>643</v>
      </c>
      <c r="B178" s="4">
        <v>93816</v>
      </c>
      <c r="C178" s="4">
        <v>56</v>
      </c>
      <c r="D178" s="4">
        <v>77824</v>
      </c>
      <c r="E178" s="4">
        <v>74568</v>
      </c>
      <c r="F178" s="4">
        <v>464</v>
      </c>
      <c r="G178" s="4">
        <v>2792</v>
      </c>
      <c r="H178" s="3">
        <v>8.4494324783430189E-6</v>
      </c>
      <c r="I178" s="4">
        <v>1</v>
      </c>
      <c r="J178" s="34" t="s">
        <v>3</v>
      </c>
      <c r="K178" s="4">
        <v>1</v>
      </c>
      <c r="L178" s="4"/>
      <c r="M178" s="4"/>
      <c r="N178" s="30"/>
      <c r="O178" s="31"/>
    </row>
    <row r="179" spans="1:15" x14ac:dyDescent="0.25">
      <c r="A179" s="2" t="s">
        <v>990</v>
      </c>
      <c r="B179" s="4">
        <v>93816</v>
      </c>
      <c r="C179" s="4">
        <v>314</v>
      </c>
      <c r="D179" s="4">
        <v>74399</v>
      </c>
      <c r="E179" s="4">
        <v>45248</v>
      </c>
      <c r="F179" s="4">
        <v>2528</v>
      </c>
      <c r="G179" s="4">
        <v>26623</v>
      </c>
      <c r="H179" s="3">
        <v>8.0775766724434917E-6</v>
      </c>
      <c r="I179" s="4">
        <v>1</v>
      </c>
      <c r="J179" s="34" t="s">
        <v>3</v>
      </c>
      <c r="K179" s="4">
        <v>1</v>
      </c>
      <c r="L179" s="4"/>
      <c r="M179" s="4"/>
      <c r="N179" s="30"/>
      <c r="O179" s="31"/>
    </row>
    <row r="180" spans="1:15" x14ac:dyDescent="0.25">
      <c r="A180" s="2" t="s">
        <v>644</v>
      </c>
      <c r="B180" s="4">
        <v>132112</v>
      </c>
      <c r="C180" s="4">
        <v>318</v>
      </c>
      <c r="D180" s="4">
        <v>61946</v>
      </c>
      <c r="E180" s="4">
        <v>29736</v>
      </c>
      <c r="F180" s="4">
        <v>2560</v>
      </c>
      <c r="G180" s="4">
        <v>29650</v>
      </c>
      <c r="H180" s="3">
        <v>6.7255415335042743E-6</v>
      </c>
      <c r="I180" s="4">
        <v>1</v>
      </c>
      <c r="J180" s="34" t="s">
        <v>3</v>
      </c>
      <c r="K180" s="4">
        <v>1</v>
      </c>
      <c r="L180" s="4"/>
      <c r="M180" s="4"/>
      <c r="N180" s="30"/>
      <c r="O180" s="31"/>
    </row>
    <row r="181" spans="1:15" x14ac:dyDescent="0.25">
      <c r="A181" s="2" t="s">
        <v>658</v>
      </c>
      <c r="B181" s="4">
        <v>729602</v>
      </c>
      <c r="C181" s="4">
        <v>187</v>
      </c>
      <c r="D181" s="4">
        <v>61052</v>
      </c>
      <c r="E181" s="4">
        <v>29496</v>
      </c>
      <c r="F181" s="4">
        <v>1504</v>
      </c>
      <c r="G181" s="4">
        <v>30052</v>
      </c>
      <c r="H181" s="3">
        <v>6.6284790253366318E-6</v>
      </c>
      <c r="I181" s="4">
        <v>1</v>
      </c>
      <c r="J181" s="34" t="s">
        <v>3</v>
      </c>
      <c r="K181" s="4">
        <v>1</v>
      </c>
      <c r="L181" s="4"/>
      <c r="M181" s="4"/>
      <c r="N181" s="30"/>
      <c r="O181" s="31"/>
    </row>
    <row r="182" spans="1:15" x14ac:dyDescent="0.25">
      <c r="A182" s="2" t="s">
        <v>991</v>
      </c>
      <c r="B182" s="4">
        <v>249340780</v>
      </c>
      <c r="C182" s="4">
        <v>11</v>
      </c>
      <c r="D182" s="4">
        <v>57970</v>
      </c>
      <c r="E182" s="4">
        <v>40512</v>
      </c>
      <c r="F182" s="4">
        <v>96</v>
      </c>
      <c r="G182" s="4">
        <v>17362</v>
      </c>
      <c r="H182" s="3">
        <v>6.2938630855461658E-6</v>
      </c>
      <c r="I182" s="4">
        <v>3</v>
      </c>
      <c r="J182" s="34" t="s">
        <v>3</v>
      </c>
      <c r="K182" s="4">
        <v>32</v>
      </c>
      <c r="L182" s="4"/>
      <c r="M182" s="4"/>
      <c r="N182" s="30"/>
      <c r="O182" s="31"/>
    </row>
    <row r="183" spans="1:15" x14ac:dyDescent="0.25">
      <c r="A183" s="2" t="s">
        <v>645</v>
      </c>
      <c r="B183" s="4">
        <v>42705</v>
      </c>
      <c r="C183" s="4">
        <v>680</v>
      </c>
      <c r="D183" s="4">
        <v>56386</v>
      </c>
      <c r="E183" s="4">
        <v>9864</v>
      </c>
      <c r="F183" s="4">
        <v>5456</v>
      </c>
      <c r="G183" s="4">
        <v>41066</v>
      </c>
      <c r="H183" s="3">
        <v>6.121886561007523E-6</v>
      </c>
      <c r="I183" s="4">
        <v>1</v>
      </c>
      <c r="J183" s="34" t="s">
        <v>3</v>
      </c>
      <c r="K183" s="4">
        <v>1</v>
      </c>
      <c r="L183" s="4"/>
      <c r="M183" s="4"/>
      <c r="N183" s="30"/>
      <c r="O183" s="31"/>
    </row>
    <row r="184" spans="1:15" x14ac:dyDescent="0.25">
      <c r="A184" s="2" t="s">
        <v>992</v>
      </c>
      <c r="B184" s="4">
        <v>7051620</v>
      </c>
      <c r="C184" s="4">
        <v>3</v>
      </c>
      <c r="D184" s="4">
        <v>56200</v>
      </c>
      <c r="E184" s="4">
        <v>54808</v>
      </c>
      <c r="F184" s="4">
        <v>32</v>
      </c>
      <c r="G184" s="4">
        <v>1360</v>
      </c>
      <c r="H184" s="3">
        <v>6.1016923478988187E-6</v>
      </c>
      <c r="I184" s="4">
        <v>3</v>
      </c>
      <c r="J184" s="34" t="s">
        <v>3</v>
      </c>
      <c r="K184" s="4">
        <v>3</v>
      </c>
      <c r="L184" s="4"/>
      <c r="M184" s="4"/>
      <c r="N184" s="30"/>
      <c r="O184" s="31"/>
    </row>
    <row r="185" spans="1:15" x14ac:dyDescent="0.25">
      <c r="A185" s="2" t="s">
        <v>648</v>
      </c>
      <c r="B185" s="4">
        <v>86380</v>
      </c>
      <c r="C185" s="4">
        <v>374</v>
      </c>
      <c r="D185" s="4">
        <v>56168</v>
      </c>
      <c r="E185" s="4">
        <v>26176</v>
      </c>
      <c r="F185" s="4">
        <v>3008</v>
      </c>
      <c r="G185" s="4">
        <v>26984</v>
      </c>
      <c r="H185" s="3">
        <v>6.0982180746758159E-6</v>
      </c>
      <c r="I185" s="4">
        <v>1</v>
      </c>
      <c r="J185" s="34" t="s">
        <v>3</v>
      </c>
      <c r="K185" s="4">
        <v>1</v>
      </c>
      <c r="L185" s="4"/>
      <c r="M185" s="4"/>
      <c r="N185" s="30"/>
      <c r="O185" s="31"/>
    </row>
    <row r="186" spans="1:15" x14ac:dyDescent="0.25">
      <c r="A186" s="2" t="s">
        <v>647</v>
      </c>
      <c r="B186" s="4">
        <v>132112</v>
      </c>
      <c r="C186" s="4">
        <v>367</v>
      </c>
      <c r="D186" s="4">
        <v>56113</v>
      </c>
      <c r="E186" s="4">
        <v>25736</v>
      </c>
      <c r="F186" s="4">
        <v>2944</v>
      </c>
      <c r="G186" s="4">
        <v>27433</v>
      </c>
      <c r="H186" s="3">
        <v>6.09224666757378E-6</v>
      </c>
      <c r="I186" s="4">
        <v>1</v>
      </c>
      <c r="J186" s="34" t="s">
        <v>3</v>
      </c>
      <c r="K186" s="4">
        <v>1</v>
      </c>
      <c r="L186" s="4"/>
      <c r="M186" s="4"/>
      <c r="N186" s="30"/>
      <c r="O186" s="31"/>
    </row>
    <row r="187" spans="1:15" x14ac:dyDescent="0.25">
      <c r="A187" s="2" t="s">
        <v>646</v>
      </c>
      <c r="B187" s="4">
        <v>457</v>
      </c>
      <c r="C187" s="4">
        <v>457</v>
      </c>
      <c r="D187" s="4">
        <v>55934</v>
      </c>
      <c r="E187" s="4">
        <v>528</v>
      </c>
      <c r="F187" s="4">
        <v>3664</v>
      </c>
      <c r="G187" s="4">
        <v>51742</v>
      </c>
      <c r="H187" s="3">
        <v>6.0728124517326073E-6</v>
      </c>
      <c r="I187" s="4">
        <v>1</v>
      </c>
      <c r="J187" s="34" t="s">
        <v>3</v>
      </c>
      <c r="K187" s="4">
        <v>1</v>
      </c>
      <c r="L187" s="4"/>
      <c r="M187" s="4"/>
      <c r="N187" s="30"/>
      <c r="O187" s="31"/>
    </row>
    <row r="188" spans="1:15" x14ac:dyDescent="0.25">
      <c r="A188" s="2" t="s">
        <v>653</v>
      </c>
      <c r="B188" s="4">
        <v>7051620</v>
      </c>
      <c r="C188" s="4">
        <v>5</v>
      </c>
      <c r="D188" s="4">
        <v>55300</v>
      </c>
      <c r="E188" s="4">
        <v>38072</v>
      </c>
      <c r="F188" s="4">
        <v>48</v>
      </c>
      <c r="G188" s="4">
        <v>17180</v>
      </c>
      <c r="H188" s="3">
        <v>6.0039784135018628E-6</v>
      </c>
      <c r="I188" s="4">
        <v>3</v>
      </c>
      <c r="J188" s="34" t="s">
        <v>3</v>
      </c>
      <c r="K188" s="4">
        <v>3</v>
      </c>
      <c r="L188" s="4"/>
      <c r="M188" s="4"/>
      <c r="N188" s="30"/>
      <c r="O188" s="31"/>
    </row>
    <row r="189" spans="1:15" x14ac:dyDescent="0.25">
      <c r="A189" s="2" t="s">
        <v>993</v>
      </c>
      <c r="B189" s="4">
        <v>75661</v>
      </c>
      <c r="C189" s="4">
        <v>804</v>
      </c>
      <c r="D189" s="4">
        <v>53712</v>
      </c>
      <c r="E189" s="4">
        <v>6080</v>
      </c>
      <c r="F189" s="4">
        <v>6448</v>
      </c>
      <c r="G189" s="4">
        <v>41184</v>
      </c>
      <c r="H189" s="3">
        <v>5.8315676048103446E-6</v>
      </c>
      <c r="I189" s="4">
        <v>1</v>
      </c>
      <c r="J189" s="34" t="s">
        <v>3</v>
      </c>
      <c r="K189" s="4">
        <v>1</v>
      </c>
      <c r="L189" s="4"/>
      <c r="M189" s="4"/>
      <c r="N189" s="30"/>
      <c r="O189" s="31"/>
    </row>
    <row r="190" spans="1:15" x14ac:dyDescent="0.25">
      <c r="A190" s="2" t="s">
        <v>660</v>
      </c>
      <c r="B190" s="4">
        <v>86380</v>
      </c>
      <c r="C190" s="4">
        <v>256</v>
      </c>
      <c r="D190" s="4">
        <v>53088</v>
      </c>
      <c r="E190" s="4">
        <v>28488</v>
      </c>
      <c r="F190" s="4">
        <v>2064</v>
      </c>
      <c r="G190" s="4">
        <v>22536</v>
      </c>
      <c r="H190" s="3">
        <v>5.7638192769617879E-6</v>
      </c>
      <c r="I190" s="4">
        <v>1</v>
      </c>
      <c r="J190" s="34" t="s">
        <v>3</v>
      </c>
      <c r="K190" s="4">
        <v>1</v>
      </c>
      <c r="L190" s="4"/>
      <c r="M190" s="4"/>
      <c r="N190" s="30"/>
      <c r="O190" s="31"/>
    </row>
    <row r="191" spans="1:15" x14ac:dyDescent="0.25">
      <c r="A191" s="2" t="s">
        <v>649</v>
      </c>
      <c r="B191" s="4">
        <v>214</v>
      </c>
      <c r="C191" s="4">
        <v>165</v>
      </c>
      <c r="D191" s="4">
        <v>47840</v>
      </c>
      <c r="E191" s="4">
        <v>216</v>
      </c>
      <c r="F191" s="4">
        <v>1328</v>
      </c>
      <c r="G191" s="4">
        <v>46296</v>
      </c>
      <c r="H191" s="3">
        <v>5.1940384683893149E-6</v>
      </c>
      <c r="I191" s="4">
        <v>1</v>
      </c>
      <c r="J191" s="34" t="s">
        <v>3</v>
      </c>
      <c r="K191" s="4">
        <v>1</v>
      </c>
      <c r="L191" s="4"/>
      <c r="M191" s="4"/>
      <c r="N191" s="30"/>
      <c r="O191" s="31"/>
    </row>
    <row r="192" spans="1:15" x14ac:dyDescent="0.25">
      <c r="A192" s="2" t="s">
        <v>994</v>
      </c>
      <c r="B192" s="4">
        <v>7051620</v>
      </c>
      <c r="C192" s="4">
        <v>3</v>
      </c>
      <c r="D192" s="4">
        <v>45824</v>
      </c>
      <c r="E192" s="4">
        <v>44432</v>
      </c>
      <c r="F192" s="4">
        <v>32</v>
      </c>
      <c r="G192" s="4">
        <v>1360</v>
      </c>
      <c r="H192" s="3">
        <v>4.9751592553401332E-6</v>
      </c>
      <c r="I192" s="4">
        <v>3</v>
      </c>
      <c r="J192" s="34" t="s">
        <v>3</v>
      </c>
      <c r="K192" s="4">
        <v>3</v>
      </c>
      <c r="L192" s="4"/>
      <c r="M192" s="4"/>
      <c r="N192" s="30"/>
      <c r="O192" s="31"/>
    </row>
    <row r="193" spans="1:15" x14ac:dyDescent="0.25">
      <c r="A193" s="2" t="s">
        <v>657</v>
      </c>
      <c r="B193" s="4">
        <v>7051620</v>
      </c>
      <c r="C193" s="4">
        <v>84</v>
      </c>
      <c r="D193" s="4">
        <v>44152</v>
      </c>
      <c r="E193" s="4">
        <v>19608</v>
      </c>
      <c r="F193" s="4">
        <v>688</v>
      </c>
      <c r="G193" s="4">
        <v>23856</v>
      </c>
      <c r="H193" s="3">
        <v>4.7936284794382326E-6</v>
      </c>
      <c r="I193" s="4">
        <v>3</v>
      </c>
      <c r="J193" s="34" t="s">
        <v>3</v>
      </c>
      <c r="K193" s="4">
        <v>3</v>
      </c>
      <c r="L193" s="4"/>
      <c r="M193" s="4"/>
      <c r="N193" s="30"/>
      <c r="O193" s="31"/>
    </row>
    <row r="194" spans="1:15" x14ac:dyDescent="0.25">
      <c r="A194" s="2" t="s">
        <v>995</v>
      </c>
      <c r="B194" s="4">
        <v>86380</v>
      </c>
      <c r="C194" s="4">
        <v>156</v>
      </c>
      <c r="D194" s="4">
        <v>43846</v>
      </c>
      <c r="E194" s="4">
        <v>12904</v>
      </c>
      <c r="F194" s="4">
        <v>1264</v>
      </c>
      <c r="G194" s="4">
        <v>29678</v>
      </c>
      <c r="H194" s="3">
        <v>4.7604057417432669E-6</v>
      </c>
      <c r="I194" s="4">
        <v>1</v>
      </c>
      <c r="J194" s="34" t="s">
        <v>3</v>
      </c>
      <c r="K194" s="4">
        <v>1</v>
      </c>
      <c r="L194" s="4"/>
      <c r="M194" s="4"/>
      <c r="N194" s="30"/>
      <c r="O194" s="31"/>
    </row>
    <row r="195" spans="1:15" x14ac:dyDescent="0.25">
      <c r="A195" s="2" t="s">
        <v>655</v>
      </c>
      <c r="B195" s="4">
        <v>648</v>
      </c>
      <c r="C195" s="4">
        <v>648</v>
      </c>
      <c r="D195" s="4">
        <v>42739</v>
      </c>
      <c r="E195" s="4">
        <v>872</v>
      </c>
      <c r="F195" s="4">
        <v>5200</v>
      </c>
      <c r="G195" s="4">
        <v>36667</v>
      </c>
      <c r="H195" s="3">
        <v>4.6402176024350109E-6</v>
      </c>
      <c r="I195" s="4">
        <v>1</v>
      </c>
      <c r="J195" s="34" t="s">
        <v>3</v>
      </c>
      <c r="K195" s="4">
        <v>1</v>
      </c>
      <c r="L195" s="4"/>
      <c r="M195" s="4"/>
      <c r="N195" s="30"/>
      <c r="O195" s="31"/>
    </row>
    <row r="196" spans="1:15" x14ac:dyDescent="0.25">
      <c r="A196" s="2" t="s">
        <v>656</v>
      </c>
      <c r="B196" s="4">
        <v>2759</v>
      </c>
      <c r="C196" s="4">
        <v>553</v>
      </c>
      <c r="D196" s="4">
        <v>41599</v>
      </c>
      <c r="E196" s="4">
        <v>3680</v>
      </c>
      <c r="F196" s="4">
        <v>4432</v>
      </c>
      <c r="G196" s="4">
        <v>33487</v>
      </c>
      <c r="H196" s="3">
        <v>4.516446618865533E-6</v>
      </c>
      <c r="I196" s="4">
        <v>1</v>
      </c>
      <c r="J196" s="34" t="s">
        <v>3</v>
      </c>
      <c r="K196" s="4">
        <v>1</v>
      </c>
      <c r="L196" s="4"/>
      <c r="M196" s="4"/>
      <c r="N196" s="30"/>
      <c r="O196" s="31"/>
    </row>
    <row r="197" spans="1:15" x14ac:dyDescent="0.25">
      <c r="A197" s="2" t="s">
        <v>659</v>
      </c>
      <c r="B197" s="4">
        <v>132112</v>
      </c>
      <c r="C197" s="4">
        <v>369</v>
      </c>
      <c r="D197" s="4">
        <v>39796</v>
      </c>
      <c r="E197" s="4">
        <v>2400</v>
      </c>
      <c r="F197" s="4">
        <v>2960</v>
      </c>
      <c r="G197" s="4">
        <v>34436</v>
      </c>
      <c r="H197" s="3">
        <v>4.320693036956964E-6</v>
      </c>
      <c r="I197" s="4">
        <v>1</v>
      </c>
      <c r="J197" s="34" t="s">
        <v>3</v>
      </c>
      <c r="K197" s="4">
        <v>1</v>
      </c>
      <c r="L197" s="4"/>
      <c r="M197" s="4"/>
      <c r="N197" s="30"/>
      <c r="O197" s="31"/>
    </row>
    <row r="198" spans="1:15" x14ac:dyDescent="0.25">
      <c r="A198" s="2" t="s">
        <v>661</v>
      </c>
      <c r="B198" s="4">
        <v>132112</v>
      </c>
      <c r="C198" s="4">
        <v>118</v>
      </c>
      <c r="D198" s="4">
        <v>38298</v>
      </c>
      <c r="E198" s="4">
        <v>16040</v>
      </c>
      <c r="F198" s="4">
        <v>960</v>
      </c>
      <c r="G198" s="4">
        <v>21298</v>
      </c>
      <c r="H198" s="3">
        <v>4.1580536217051416E-6</v>
      </c>
      <c r="I198" s="4">
        <v>1</v>
      </c>
      <c r="J198" s="34" t="s">
        <v>3</v>
      </c>
      <c r="K198" s="4">
        <v>1</v>
      </c>
      <c r="L198" s="4"/>
      <c r="M198" s="4"/>
      <c r="N198" s="30"/>
      <c r="O198" s="31"/>
    </row>
    <row r="199" spans="1:15" x14ac:dyDescent="0.25">
      <c r="A199" s="2" t="s">
        <v>654</v>
      </c>
      <c r="B199" s="4">
        <v>139288675</v>
      </c>
      <c r="C199" s="4">
        <v>5</v>
      </c>
      <c r="D199" s="4">
        <v>37700</v>
      </c>
      <c r="E199" s="4">
        <v>20472</v>
      </c>
      <c r="F199" s="4">
        <v>48</v>
      </c>
      <c r="G199" s="4">
        <v>17180</v>
      </c>
      <c r="H199" s="3">
        <v>4.0931281408502752E-6</v>
      </c>
      <c r="I199" s="4">
        <v>3</v>
      </c>
      <c r="J199" s="34" t="s">
        <v>3</v>
      </c>
      <c r="K199" s="4">
        <v>18</v>
      </c>
      <c r="L199" s="4"/>
      <c r="M199" s="4"/>
      <c r="N199" s="30"/>
      <c r="O199" s="31"/>
    </row>
    <row r="200" spans="1:15" x14ac:dyDescent="0.25">
      <c r="A200" s="2" t="s">
        <v>662</v>
      </c>
      <c r="B200" s="4">
        <v>239</v>
      </c>
      <c r="C200" s="4">
        <v>239</v>
      </c>
      <c r="D200" s="4">
        <v>35574</v>
      </c>
      <c r="E200" s="4">
        <v>240</v>
      </c>
      <c r="F200" s="4">
        <v>1920</v>
      </c>
      <c r="G200" s="4">
        <v>33414</v>
      </c>
      <c r="H200" s="3">
        <v>3.8623061135970209E-6</v>
      </c>
      <c r="I200" s="4">
        <v>1</v>
      </c>
      <c r="J200" s="34" t="s">
        <v>3</v>
      </c>
      <c r="K200" s="4">
        <v>1</v>
      </c>
      <c r="L200" s="4"/>
      <c r="M200" s="4"/>
      <c r="N200" s="30"/>
      <c r="O200" s="31"/>
    </row>
    <row r="201" spans="1:15" x14ac:dyDescent="0.25">
      <c r="A201" s="2" t="s">
        <v>663</v>
      </c>
      <c r="B201" s="4">
        <v>648</v>
      </c>
      <c r="C201" s="4">
        <v>364</v>
      </c>
      <c r="D201" s="4">
        <v>35490</v>
      </c>
      <c r="E201" s="4">
        <v>744</v>
      </c>
      <c r="F201" s="4">
        <v>2928</v>
      </c>
      <c r="G201" s="4">
        <v>31818</v>
      </c>
      <c r="H201" s="3">
        <v>3.8531861463866385E-6</v>
      </c>
      <c r="I201" s="4">
        <v>1</v>
      </c>
      <c r="J201" s="34" t="s">
        <v>3</v>
      </c>
      <c r="K201" s="4">
        <v>1</v>
      </c>
      <c r="L201" s="4"/>
      <c r="M201" s="4"/>
      <c r="N201" s="30"/>
      <c r="O201" s="31"/>
    </row>
    <row r="202" spans="1:15" x14ac:dyDescent="0.25">
      <c r="A202" s="2" t="s">
        <v>664</v>
      </c>
      <c r="B202" s="4">
        <v>8097</v>
      </c>
      <c r="C202" s="4">
        <v>311</v>
      </c>
      <c r="D202" s="4">
        <v>33685</v>
      </c>
      <c r="E202" s="4">
        <v>4672</v>
      </c>
      <c r="F202" s="4">
        <v>2496</v>
      </c>
      <c r="G202" s="4">
        <v>26517</v>
      </c>
      <c r="H202" s="3">
        <v>3.6572154224016318E-6</v>
      </c>
      <c r="I202" s="4">
        <v>1</v>
      </c>
      <c r="J202" s="34" t="s">
        <v>3</v>
      </c>
      <c r="K202" s="4">
        <v>1</v>
      </c>
      <c r="L202" s="4"/>
      <c r="M202" s="4"/>
      <c r="N202" s="30"/>
      <c r="O202" s="31"/>
    </row>
    <row r="203" spans="1:15" x14ac:dyDescent="0.25">
      <c r="A203" s="2" t="s">
        <v>665</v>
      </c>
      <c r="B203" s="4">
        <v>214</v>
      </c>
      <c r="C203" s="4">
        <v>175</v>
      </c>
      <c r="D203" s="4">
        <v>32932</v>
      </c>
      <c r="E203" s="4">
        <v>216</v>
      </c>
      <c r="F203" s="4">
        <v>1408</v>
      </c>
      <c r="G203" s="4">
        <v>31308</v>
      </c>
      <c r="H203" s="3">
        <v>3.5754614306228453E-6</v>
      </c>
      <c r="I203" s="4">
        <v>1</v>
      </c>
      <c r="J203" s="34" t="s">
        <v>3</v>
      </c>
      <c r="K203" s="4">
        <v>1</v>
      </c>
      <c r="L203" s="4"/>
      <c r="M203" s="4"/>
      <c r="N203" s="30"/>
      <c r="O203" s="31"/>
    </row>
    <row r="204" spans="1:15" x14ac:dyDescent="0.25">
      <c r="A204" s="2" t="s">
        <v>666</v>
      </c>
      <c r="B204" s="4">
        <v>93816</v>
      </c>
      <c r="C204" s="4">
        <v>11</v>
      </c>
      <c r="D204" s="4">
        <v>32476</v>
      </c>
      <c r="E204" s="4">
        <v>15032</v>
      </c>
      <c r="F204" s="4">
        <v>96</v>
      </c>
      <c r="G204" s="4">
        <v>17348</v>
      </c>
      <c r="H204" s="3">
        <v>3.5259530371950543E-6</v>
      </c>
      <c r="I204" s="4">
        <v>1</v>
      </c>
      <c r="J204" s="34" t="s">
        <v>3</v>
      </c>
      <c r="K204" s="4">
        <v>1</v>
      </c>
      <c r="L204" s="4"/>
      <c r="M204" s="4"/>
      <c r="N204" s="30"/>
      <c r="O204" s="31"/>
    </row>
    <row r="205" spans="1:15" x14ac:dyDescent="0.25">
      <c r="A205" s="2" t="s">
        <v>673</v>
      </c>
      <c r="B205" s="4">
        <v>86380</v>
      </c>
      <c r="C205" s="4">
        <v>13</v>
      </c>
      <c r="D205" s="4">
        <v>31834</v>
      </c>
      <c r="E205" s="4">
        <v>14336</v>
      </c>
      <c r="F205" s="4">
        <v>112</v>
      </c>
      <c r="G205" s="4">
        <v>17386</v>
      </c>
      <c r="H205" s="3">
        <v>3.4562504306585586E-6</v>
      </c>
      <c r="I205" s="4">
        <v>1</v>
      </c>
      <c r="J205" s="34" t="s">
        <v>3</v>
      </c>
      <c r="K205" s="4">
        <v>1</v>
      </c>
      <c r="L205" s="4"/>
      <c r="M205" s="4"/>
      <c r="N205" s="30"/>
      <c r="O205" s="31"/>
    </row>
    <row r="206" spans="1:15" x14ac:dyDescent="0.25">
      <c r="A206" s="2" t="s">
        <v>996</v>
      </c>
      <c r="B206" s="4">
        <v>59376</v>
      </c>
      <c r="C206" s="4">
        <v>27</v>
      </c>
      <c r="D206" s="4">
        <v>31134</v>
      </c>
      <c r="E206" s="4">
        <v>12896</v>
      </c>
      <c r="F206" s="4">
        <v>224</v>
      </c>
      <c r="G206" s="4">
        <v>18014</v>
      </c>
      <c r="H206" s="3">
        <v>3.3802507039053707E-6</v>
      </c>
      <c r="I206" s="4">
        <v>1</v>
      </c>
      <c r="J206" s="34" t="s">
        <v>3</v>
      </c>
      <c r="K206" s="4">
        <v>1</v>
      </c>
      <c r="L206" s="4"/>
      <c r="M206" s="4"/>
      <c r="N206" s="30"/>
      <c r="O206" s="31"/>
    </row>
    <row r="207" spans="1:15" x14ac:dyDescent="0.25">
      <c r="A207" s="2" t="s">
        <v>668</v>
      </c>
      <c r="B207" s="4">
        <v>457</v>
      </c>
      <c r="C207" s="4">
        <v>337</v>
      </c>
      <c r="D207" s="4">
        <v>29832</v>
      </c>
      <c r="E207" s="4">
        <v>528</v>
      </c>
      <c r="F207" s="4">
        <v>2704</v>
      </c>
      <c r="G207" s="4">
        <v>26600</v>
      </c>
      <c r="H207" s="3">
        <v>3.2388912121444406E-6</v>
      </c>
      <c r="I207" s="4">
        <v>1</v>
      </c>
      <c r="J207" s="34" t="s">
        <v>3</v>
      </c>
      <c r="K207" s="4">
        <v>1</v>
      </c>
      <c r="L207" s="4"/>
      <c r="M207" s="4"/>
      <c r="N207" s="30"/>
      <c r="O207" s="31"/>
    </row>
    <row r="208" spans="1:15" x14ac:dyDescent="0.25">
      <c r="A208" s="2" t="s">
        <v>669</v>
      </c>
      <c r="B208" s="4">
        <v>19744</v>
      </c>
      <c r="C208" s="4">
        <v>95</v>
      </c>
      <c r="D208" s="4">
        <v>28678</v>
      </c>
      <c r="E208" s="4">
        <v>3080</v>
      </c>
      <c r="F208" s="4">
        <v>768</v>
      </c>
      <c r="G208" s="4">
        <v>24830</v>
      </c>
      <c r="H208" s="3">
        <v>3.113600234039899E-6</v>
      </c>
      <c r="I208" s="4">
        <v>1</v>
      </c>
      <c r="J208" s="34" t="s">
        <v>3</v>
      </c>
      <c r="K208" s="4">
        <v>1</v>
      </c>
      <c r="L208" s="4"/>
      <c r="M208" s="4"/>
      <c r="N208" s="30"/>
      <c r="O208" s="31"/>
    </row>
    <row r="209" spans="1:15" x14ac:dyDescent="0.25">
      <c r="A209" s="2" t="s">
        <v>667</v>
      </c>
      <c r="B209" s="4">
        <v>86380</v>
      </c>
      <c r="C209" s="4">
        <v>6</v>
      </c>
      <c r="D209" s="4">
        <v>27904</v>
      </c>
      <c r="E209" s="4">
        <v>26464</v>
      </c>
      <c r="F209" s="4">
        <v>64</v>
      </c>
      <c r="G209" s="4">
        <v>1376</v>
      </c>
      <c r="H209" s="3">
        <v>3.0295662504585167E-6</v>
      </c>
      <c r="I209" s="4">
        <v>1</v>
      </c>
      <c r="J209" s="34" t="s">
        <v>3</v>
      </c>
      <c r="K209" s="4">
        <v>1</v>
      </c>
      <c r="L209" s="4"/>
      <c r="M209" s="4"/>
      <c r="N209" s="30"/>
      <c r="O209" s="31"/>
    </row>
    <row r="210" spans="1:15" x14ac:dyDescent="0.25">
      <c r="A210" s="2" t="s">
        <v>671</v>
      </c>
      <c r="B210" s="4">
        <v>132112</v>
      </c>
      <c r="C210" s="4">
        <v>81</v>
      </c>
      <c r="D210" s="4">
        <v>27488</v>
      </c>
      <c r="E210" s="4">
        <v>6904</v>
      </c>
      <c r="F210" s="4">
        <v>656</v>
      </c>
      <c r="G210" s="4">
        <v>19928</v>
      </c>
      <c r="H210" s="3">
        <v>2.9844006985594792E-6</v>
      </c>
      <c r="I210" s="4">
        <v>1</v>
      </c>
      <c r="J210" s="34" t="s">
        <v>3</v>
      </c>
      <c r="K210" s="4">
        <v>1</v>
      </c>
      <c r="L210" s="4"/>
      <c r="M210" s="4"/>
      <c r="N210" s="30"/>
      <c r="O210" s="31"/>
    </row>
    <row r="211" spans="1:15" x14ac:dyDescent="0.25">
      <c r="A211" s="2" t="s">
        <v>997</v>
      </c>
      <c r="B211" s="4">
        <v>214</v>
      </c>
      <c r="C211" s="4">
        <v>175</v>
      </c>
      <c r="D211" s="4">
        <v>26734</v>
      </c>
      <c r="E211" s="4">
        <v>216</v>
      </c>
      <c r="F211" s="4">
        <v>1408</v>
      </c>
      <c r="G211" s="4">
        <v>25110</v>
      </c>
      <c r="H211" s="3">
        <v>2.9025381357424736E-6</v>
      </c>
      <c r="I211" s="4">
        <v>1</v>
      </c>
      <c r="J211" s="34" t="s">
        <v>3</v>
      </c>
      <c r="K211" s="4">
        <v>1</v>
      </c>
      <c r="L211" s="4"/>
      <c r="M211" s="4"/>
      <c r="N211" s="30"/>
      <c r="O211" s="31"/>
    </row>
    <row r="212" spans="1:15" x14ac:dyDescent="0.25">
      <c r="A212" s="2" t="s">
        <v>677</v>
      </c>
      <c r="B212" s="4">
        <v>59376</v>
      </c>
      <c r="C212" s="4">
        <v>59</v>
      </c>
      <c r="D212" s="4">
        <v>26334</v>
      </c>
      <c r="E212" s="4">
        <v>6088</v>
      </c>
      <c r="F212" s="4">
        <v>480</v>
      </c>
      <c r="G212" s="4">
        <v>19766</v>
      </c>
      <c r="H212" s="3">
        <v>2.8591097204549376E-6</v>
      </c>
      <c r="I212" s="4">
        <v>1</v>
      </c>
      <c r="J212" s="34" t="s">
        <v>3</v>
      </c>
      <c r="K212" s="4">
        <v>1</v>
      </c>
      <c r="L212" s="4"/>
      <c r="M212" s="4"/>
      <c r="N212" s="30"/>
      <c r="O212" s="31"/>
    </row>
    <row r="213" spans="1:15" x14ac:dyDescent="0.25">
      <c r="A213" s="2" t="s">
        <v>998</v>
      </c>
      <c r="B213" s="4">
        <v>7051620</v>
      </c>
      <c r="C213" s="4">
        <v>11</v>
      </c>
      <c r="D213" s="4">
        <v>25826</v>
      </c>
      <c r="E213" s="4">
        <v>8368</v>
      </c>
      <c r="F213" s="4">
        <v>96</v>
      </c>
      <c r="G213" s="4">
        <v>17362</v>
      </c>
      <c r="H213" s="3">
        <v>2.803955633039767E-6</v>
      </c>
      <c r="I213" s="4">
        <v>3</v>
      </c>
      <c r="J213" s="34" t="s">
        <v>3</v>
      </c>
      <c r="K213" s="4">
        <v>3</v>
      </c>
      <c r="L213" s="4"/>
      <c r="M213" s="4"/>
      <c r="N213" s="30"/>
      <c r="O213" s="31"/>
    </row>
    <row r="214" spans="1:15" x14ac:dyDescent="0.25">
      <c r="A214" s="2" t="s">
        <v>681</v>
      </c>
      <c r="B214" s="4">
        <v>729602</v>
      </c>
      <c r="C214" s="4">
        <v>54</v>
      </c>
      <c r="D214" s="4">
        <v>25318</v>
      </c>
      <c r="E214" s="4">
        <v>6160</v>
      </c>
      <c r="F214" s="4">
        <v>448</v>
      </c>
      <c r="G214" s="4">
        <v>18710</v>
      </c>
      <c r="H214" s="3">
        <v>2.748801545624596E-6</v>
      </c>
      <c r="I214" s="4">
        <v>1</v>
      </c>
      <c r="J214" s="34" t="s">
        <v>3</v>
      </c>
      <c r="K214" s="4">
        <v>1</v>
      </c>
      <c r="L214" s="4"/>
      <c r="M214" s="4"/>
      <c r="N214" s="30"/>
      <c r="O214" s="31"/>
    </row>
    <row r="215" spans="1:15" x14ac:dyDescent="0.25">
      <c r="A215" s="2" t="s">
        <v>674</v>
      </c>
      <c r="B215" s="4">
        <v>132112</v>
      </c>
      <c r="C215" s="4">
        <v>20</v>
      </c>
      <c r="D215" s="4">
        <v>24526</v>
      </c>
      <c r="E215" s="4">
        <v>6624</v>
      </c>
      <c r="F215" s="4">
        <v>176</v>
      </c>
      <c r="G215" s="4">
        <v>17726</v>
      </c>
      <c r="H215" s="3">
        <v>2.6628132833552746E-6</v>
      </c>
      <c r="I215" s="4">
        <v>1</v>
      </c>
      <c r="J215" s="34" t="s">
        <v>3</v>
      </c>
      <c r="K215" s="4">
        <v>1</v>
      </c>
      <c r="L215" s="4"/>
      <c r="M215" s="4"/>
      <c r="N215" s="30"/>
      <c r="O215" s="31"/>
    </row>
    <row r="216" spans="1:15" x14ac:dyDescent="0.25">
      <c r="A216" s="2" t="s">
        <v>672</v>
      </c>
      <c r="B216" s="4">
        <v>42705</v>
      </c>
      <c r="C216" s="4">
        <v>109</v>
      </c>
      <c r="D216" s="4">
        <v>24404</v>
      </c>
      <c r="E216" s="4">
        <v>1984</v>
      </c>
      <c r="F216" s="4">
        <v>880</v>
      </c>
      <c r="G216" s="4">
        <v>21540</v>
      </c>
      <c r="H216" s="3">
        <v>2.6495676166925759E-6</v>
      </c>
      <c r="I216" s="4">
        <v>1</v>
      </c>
      <c r="J216" s="34" t="s">
        <v>3</v>
      </c>
      <c r="K216" s="4">
        <v>1</v>
      </c>
      <c r="L216" s="4"/>
      <c r="M216" s="4"/>
      <c r="N216" s="30"/>
      <c r="O216" s="31"/>
    </row>
    <row r="217" spans="1:15" x14ac:dyDescent="0.25">
      <c r="A217" s="2" t="s">
        <v>493</v>
      </c>
      <c r="B217" s="4">
        <v>460</v>
      </c>
      <c r="C217" s="4">
        <v>396</v>
      </c>
      <c r="D217" s="4">
        <v>23936</v>
      </c>
      <c r="E217" s="4">
        <v>528</v>
      </c>
      <c r="F217" s="4">
        <v>3184</v>
      </c>
      <c r="G217" s="4">
        <v>20224</v>
      </c>
      <c r="H217" s="3">
        <v>2.5987563708061589E-6</v>
      </c>
      <c r="I217" s="4">
        <v>1</v>
      </c>
      <c r="J217" s="34" t="s">
        <v>3</v>
      </c>
      <c r="K217" s="4">
        <v>1</v>
      </c>
      <c r="L217" s="4"/>
      <c r="M217" s="4"/>
      <c r="N217" s="30"/>
      <c r="O217" s="31"/>
    </row>
    <row r="218" spans="1:15" x14ac:dyDescent="0.25">
      <c r="A218" s="2" t="s">
        <v>999</v>
      </c>
      <c r="B218" s="4">
        <v>59376</v>
      </c>
      <c r="C218" s="4">
        <v>80</v>
      </c>
      <c r="D218" s="4">
        <v>23228</v>
      </c>
      <c r="E218" s="4">
        <v>3504</v>
      </c>
      <c r="F218" s="4">
        <v>656</v>
      </c>
      <c r="G218" s="4">
        <v>19068</v>
      </c>
      <c r="H218" s="3">
        <v>2.5218880757472198E-6</v>
      </c>
      <c r="I218" s="4">
        <v>1</v>
      </c>
      <c r="J218" s="34" t="s">
        <v>3</v>
      </c>
      <c r="K218" s="4">
        <v>1</v>
      </c>
      <c r="L218" s="4"/>
      <c r="M218" s="4"/>
      <c r="N218" s="30"/>
      <c r="O218" s="31"/>
    </row>
    <row r="219" spans="1:15" x14ac:dyDescent="0.25">
      <c r="A219" s="2" t="s">
        <v>675</v>
      </c>
      <c r="B219" s="4">
        <v>86380</v>
      </c>
      <c r="C219" s="4">
        <v>4</v>
      </c>
      <c r="D219" s="4">
        <v>22760</v>
      </c>
      <c r="E219" s="4">
        <v>21344</v>
      </c>
      <c r="F219" s="4">
        <v>48</v>
      </c>
      <c r="G219" s="4">
        <v>1368</v>
      </c>
      <c r="H219" s="3">
        <v>2.4710768298608028E-6</v>
      </c>
      <c r="I219" s="4">
        <v>1</v>
      </c>
      <c r="J219" s="34" t="s">
        <v>3</v>
      </c>
      <c r="K219" s="4">
        <v>1</v>
      </c>
      <c r="L219" s="4"/>
      <c r="M219" s="4"/>
      <c r="N219" s="30"/>
      <c r="O219" s="31"/>
    </row>
    <row r="220" spans="1:15" x14ac:dyDescent="0.25">
      <c r="A220" s="2" t="s">
        <v>684</v>
      </c>
      <c r="B220" s="4">
        <v>59376</v>
      </c>
      <c r="C220" s="4">
        <v>34</v>
      </c>
      <c r="D220" s="4">
        <v>22676</v>
      </c>
      <c r="E220" s="4">
        <v>4496</v>
      </c>
      <c r="F220" s="4">
        <v>288</v>
      </c>
      <c r="G220" s="4">
        <v>17892</v>
      </c>
      <c r="H220" s="3">
        <v>2.4619568626504204E-6</v>
      </c>
      <c r="I220" s="4">
        <v>1</v>
      </c>
      <c r="J220" s="34" t="s">
        <v>3</v>
      </c>
      <c r="K220" s="4">
        <v>1</v>
      </c>
      <c r="L220" s="4"/>
      <c r="M220" s="4"/>
      <c r="N220" s="30"/>
      <c r="O220" s="31"/>
    </row>
    <row r="221" spans="1:15" x14ac:dyDescent="0.25">
      <c r="A221" s="2" t="s">
        <v>676</v>
      </c>
      <c r="B221" s="4">
        <v>2922</v>
      </c>
      <c r="C221" s="4">
        <v>96</v>
      </c>
      <c r="D221" s="4">
        <v>22584</v>
      </c>
      <c r="E221" s="4">
        <v>2600</v>
      </c>
      <c r="F221" s="4">
        <v>784</v>
      </c>
      <c r="G221" s="4">
        <v>19200</v>
      </c>
      <c r="H221" s="3">
        <v>2.4519683271342869E-6</v>
      </c>
      <c r="I221" s="4">
        <v>1</v>
      </c>
      <c r="J221" s="34" t="s">
        <v>3</v>
      </c>
      <c r="K221" s="4">
        <v>1</v>
      </c>
      <c r="L221" s="4"/>
      <c r="M221" s="4"/>
      <c r="N221" s="30"/>
      <c r="O221" s="31"/>
    </row>
    <row r="222" spans="1:15" x14ac:dyDescent="0.25">
      <c r="A222" s="2" t="s">
        <v>1000</v>
      </c>
      <c r="B222" s="4">
        <v>133</v>
      </c>
      <c r="C222" s="4">
        <v>133</v>
      </c>
      <c r="D222" s="4">
        <v>22464</v>
      </c>
      <c r="E222" s="4">
        <v>136</v>
      </c>
      <c r="F222" s="4">
        <v>1072</v>
      </c>
      <c r="G222" s="4">
        <v>21256</v>
      </c>
      <c r="H222" s="3">
        <v>2.4389398025480263E-6</v>
      </c>
      <c r="I222" s="4">
        <v>1</v>
      </c>
      <c r="J222" s="34" t="s">
        <v>3</v>
      </c>
      <c r="K222" s="4">
        <v>1</v>
      </c>
      <c r="L222" s="4"/>
      <c r="M222" s="4"/>
      <c r="N222" s="30"/>
      <c r="O222" s="31"/>
    </row>
    <row r="223" spans="1:15" x14ac:dyDescent="0.25">
      <c r="A223" s="2" t="s">
        <v>690</v>
      </c>
      <c r="B223" s="4">
        <v>93816</v>
      </c>
      <c r="C223" s="4">
        <v>4</v>
      </c>
      <c r="D223" s="4">
        <v>22352</v>
      </c>
      <c r="E223" s="4">
        <v>20936</v>
      </c>
      <c r="F223" s="4">
        <v>48</v>
      </c>
      <c r="G223" s="4">
        <v>1368</v>
      </c>
      <c r="H223" s="3">
        <v>2.426779846267516E-6</v>
      </c>
      <c r="I223" s="4">
        <v>1</v>
      </c>
      <c r="J223" s="34" t="s">
        <v>3</v>
      </c>
      <c r="K223" s="4">
        <v>1</v>
      </c>
      <c r="L223" s="4"/>
      <c r="M223" s="4"/>
      <c r="N223" s="30"/>
      <c r="O223" s="31"/>
    </row>
    <row r="224" spans="1:15" x14ac:dyDescent="0.25">
      <c r="A224" s="2" t="s">
        <v>678</v>
      </c>
      <c r="B224" s="4">
        <v>457</v>
      </c>
      <c r="C224" s="4">
        <v>138</v>
      </c>
      <c r="D224" s="4">
        <v>22296</v>
      </c>
      <c r="E224" s="4">
        <v>464</v>
      </c>
      <c r="F224" s="4">
        <v>1120</v>
      </c>
      <c r="G224" s="4">
        <v>20712</v>
      </c>
      <c r="H224" s="3">
        <v>2.4206998681272611E-6</v>
      </c>
      <c r="I224" s="4">
        <v>1</v>
      </c>
      <c r="J224" s="34" t="s">
        <v>3</v>
      </c>
      <c r="K224" s="4">
        <v>1</v>
      </c>
      <c r="L224" s="4"/>
      <c r="M224" s="4"/>
      <c r="N224" s="30"/>
      <c r="O224" s="31"/>
    </row>
    <row r="225" spans="1:15" x14ac:dyDescent="0.25">
      <c r="A225" s="2" t="s">
        <v>679</v>
      </c>
      <c r="B225" s="4">
        <v>133</v>
      </c>
      <c r="C225" s="4">
        <v>133</v>
      </c>
      <c r="D225" s="4">
        <v>21972</v>
      </c>
      <c r="E225" s="4">
        <v>136</v>
      </c>
      <c r="F225" s="4">
        <v>1072</v>
      </c>
      <c r="G225" s="4">
        <v>20764</v>
      </c>
      <c r="H225" s="3">
        <v>2.3855228517443567E-6</v>
      </c>
      <c r="I225" s="4">
        <v>1</v>
      </c>
      <c r="J225" s="34" t="s">
        <v>3</v>
      </c>
      <c r="K225" s="4">
        <v>1</v>
      </c>
      <c r="L225" s="4"/>
      <c r="M225" s="4"/>
      <c r="N225" s="30"/>
      <c r="O225" s="31"/>
    </row>
    <row r="226" spans="1:15" x14ac:dyDescent="0.25">
      <c r="A226" s="2" t="s">
        <v>1001</v>
      </c>
      <c r="B226" s="4">
        <v>239</v>
      </c>
      <c r="C226" s="4">
        <v>99</v>
      </c>
      <c r="D226" s="4">
        <v>21654</v>
      </c>
      <c r="E226" s="4">
        <v>216</v>
      </c>
      <c r="F226" s="4">
        <v>800</v>
      </c>
      <c r="G226" s="4">
        <v>20638</v>
      </c>
      <c r="H226" s="3">
        <v>2.3509972615907654E-6</v>
      </c>
      <c r="I226" s="4">
        <v>1</v>
      </c>
      <c r="J226" s="34" t="s">
        <v>3</v>
      </c>
      <c r="K226" s="4">
        <v>1</v>
      </c>
      <c r="L226" s="4"/>
      <c r="M226" s="4"/>
      <c r="N226" s="30"/>
      <c r="O226" s="31"/>
    </row>
    <row r="227" spans="1:15" x14ac:dyDescent="0.25">
      <c r="A227" s="2" t="s">
        <v>680</v>
      </c>
      <c r="B227" s="4">
        <v>40</v>
      </c>
      <c r="C227" s="4">
        <v>40</v>
      </c>
      <c r="D227" s="4">
        <v>20696</v>
      </c>
      <c r="E227" s="4">
        <v>40</v>
      </c>
      <c r="F227" s="4">
        <v>336</v>
      </c>
      <c r="G227" s="4">
        <v>20320</v>
      </c>
      <c r="H227" s="3">
        <v>2.2469862069771169E-6</v>
      </c>
      <c r="I227" s="4">
        <v>1</v>
      </c>
      <c r="J227" s="34" t="s">
        <v>3</v>
      </c>
      <c r="K227" s="4">
        <v>1</v>
      </c>
      <c r="L227" s="4"/>
      <c r="M227" s="4"/>
      <c r="N227" s="30"/>
      <c r="O227" s="31"/>
    </row>
    <row r="228" spans="1:15" x14ac:dyDescent="0.25">
      <c r="A228" s="2" t="s">
        <v>723</v>
      </c>
      <c r="B228" s="4">
        <v>93816</v>
      </c>
      <c r="C228" s="4">
        <v>6</v>
      </c>
      <c r="D228" s="4">
        <v>20336</v>
      </c>
      <c r="E228" s="4">
        <v>18896</v>
      </c>
      <c r="F228" s="4">
        <v>64</v>
      </c>
      <c r="G228" s="4">
        <v>1376</v>
      </c>
      <c r="H228" s="3">
        <v>2.2079006332183343E-6</v>
      </c>
      <c r="I228" s="4">
        <v>1</v>
      </c>
      <c r="J228" s="34" t="s">
        <v>3</v>
      </c>
      <c r="K228" s="4">
        <v>1</v>
      </c>
      <c r="L228" s="4"/>
      <c r="M228" s="4"/>
      <c r="N228" s="30"/>
      <c r="O228" s="31"/>
    </row>
    <row r="229" spans="1:15" x14ac:dyDescent="0.25">
      <c r="A229" s="2" t="s">
        <v>1002</v>
      </c>
      <c r="B229" s="4">
        <v>2922</v>
      </c>
      <c r="C229" s="4">
        <v>2922</v>
      </c>
      <c r="D229" s="4">
        <v>19616</v>
      </c>
      <c r="E229" s="4">
        <v>7800</v>
      </c>
      <c r="F229" s="4">
        <v>11696</v>
      </c>
      <c r="G229" s="4">
        <v>120</v>
      </c>
      <c r="H229" s="3">
        <v>2.1297294857007692E-6</v>
      </c>
      <c r="I229" s="4">
        <v>1</v>
      </c>
      <c r="J229" s="34" t="s">
        <v>12</v>
      </c>
      <c r="K229" s="4">
        <v>1</v>
      </c>
      <c r="L229" s="4"/>
      <c r="M229" s="4"/>
      <c r="N229" s="30"/>
      <c r="O229" s="31"/>
    </row>
    <row r="230" spans="1:15" x14ac:dyDescent="0.25">
      <c r="A230" s="2" t="s">
        <v>682</v>
      </c>
      <c r="B230" s="4">
        <v>42705</v>
      </c>
      <c r="C230" s="4">
        <v>38</v>
      </c>
      <c r="D230" s="4">
        <v>19446</v>
      </c>
      <c r="E230" s="4">
        <v>664</v>
      </c>
      <c r="F230" s="4">
        <v>320</v>
      </c>
      <c r="G230" s="4">
        <v>18462</v>
      </c>
      <c r="H230" s="3">
        <v>2.1112724092035664E-6</v>
      </c>
      <c r="I230" s="4">
        <v>1</v>
      </c>
      <c r="J230" s="34" t="s">
        <v>3</v>
      </c>
      <c r="K230" s="4">
        <v>1</v>
      </c>
      <c r="L230" s="4"/>
      <c r="M230" s="4"/>
      <c r="N230" s="30"/>
      <c r="O230" s="31"/>
    </row>
    <row r="231" spans="1:15" x14ac:dyDescent="0.25">
      <c r="A231" s="2" t="s">
        <v>1003</v>
      </c>
      <c r="B231" s="4">
        <v>214</v>
      </c>
      <c r="C231" s="4">
        <v>43</v>
      </c>
      <c r="D231" s="4">
        <v>19366</v>
      </c>
      <c r="E231" s="4">
        <v>176</v>
      </c>
      <c r="F231" s="4">
        <v>352</v>
      </c>
      <c r="G231" s="4">
        <v>18838</v>
      </c>
      <c r="H231" s="3">
        <v>2.1025867261460593E-6</v>
      </c>
      <c r="I231" s="4">
        <v>1</v>
      </c>
      <c r="J231" s="34" t="s">
        <v>3</v>
      </c>
      <c r="K231" s="4">
        <v>1</v>
      </c>
      <c r="L231" s="4"/>
      <c r="M231" s="4"/>
      <c r="N231" s="30"/>
      <c r="O231" s="31"/>
    </row>
    <row r="232" spans="1:15" x14ac:dyDescent="0.25">
      <c r="A232" s="2" t="s">
        <v>1004</v>
      </c>
      <c r="B232" s="4">
        <v>40</v>
      </c>
      <c r="C232" s="4">
        <v>8</v>
      </c>
      <c r="D232" s="4">
        <v>19212</v>
      </c>
      <c r="E232" s="4">
        <v>16</v>
      </c>
      <c r="F232" s="4">
        <v>80</v>
      </c>
      <c r="G232" s="4">
        <v>19116</v>
      </c>
      <c r="H232" s="3">
        <v>2.0858667862603578E-6</v>
      </c>
      <c r="I232" s="4">
        <v>1</v>
      </c>
      <c r="J232" s="34" t="s">
        <v>3</v>
      </c>
      <c r="K232" s="4">
        <v>1</v>
      </c>
      <c r="L232" s="4"/>
      <c r="M232" s="4"/>
      <c r="N232" s="30"/>
      <c r="O232" s="31"/>
    </row>
    <row r="233" spans="1:15" x14ac:dyDescent="0.25">
      <c r="A233" s="2" t="s">
        <v>683</v>
      </c>
      <c r="B233" s="4">
        <v>57</v>
      </c>
      <c r="C233" s="4">
        <v>57</v>
      </c>
      <c r="D233" s="4">
        <v>19126</v>
      </c>
      <c r="E233" s="4">
        <v>48</v>
      </c>
      <c r="F233" s="4">
        <v>464</v>
      </c>
      <c r="G233" s="4">
        <v>18614</v>
      </c>
      <c r="H233" s="3">
        <v>2.0765296769735378E-6</v>
      </c>
      <c r="I233" s="4">
        <v>1</v>
      </c>
      <c r="J233" s="34" t="s">
        <v>3</v>
      </c>
      <c r="K233" s="4">
        <v>1</v>
      </c>
      <c r="L233" s="4"/>
      <c r="M233" s="4"/>
      <c r="N233" s="30"/>
      <c r="O233" s="31"/>
    </row>
    <row r="234" spans="1:15" x14ac:dyDescent="0.25">
      <c r="A234" s="2" t="s">
        <v>686</v>
      </c>
      <c r="B234" s="4">
        <v>19744</v>
      </c>
      <c r="C234" s="4">
        <v>56</v>
      </c>
      <c r="D234" s="4">
        <v>19000</v>
      </c>
      <c r="E234" s="4">
        <v>15744</v>
      </c>
      <c r="F234" s="4">
        <v>464</v>
      </c>
      <c r="G234" s="4">
        <v>2792</v>
      </c>
      <c r="H234" s="3">
        <v>2.0628497261579637E-6</v>
      </c>
      <c r="I234" s="4">
        <v>1</v>
      </c>
      <c r="J234" s="34" t="s">
        <v>3</v>
      </c>
      <c r="K234" s="4">
        <v>1</v>
      </c>
      <c r="L234" s="4"/>
      <c r="M234" s="4"/>
      <c r="N234" s="30"/>
      <c r="O234" s="31"/>
    </row>
    <row r="235" spans="1:15" x14ac:dyDescent="0.25">
      <c r="A235" s="2" t="s">
        <v>687</v>
      </c>
      <c r="B235" s="4">
        <v>19744</v>
      </c>
      <c r="C235" s="4">
        <v>56</v>
      </c>
      <c r="D235" s="4">
        <v>19000</v>
      </c>
      <c r="E235" s="4">
        <v>15744</v>
      </c>
      <c r="F235" s="4">
        <v>464</v>
      </c>
      <c r="G235" s="4">
        <v>2792</v>
      </c>
      <c r="H235" s="3">
        <v>2.0628497261579637E-6</v>
      </c>
      <c r="I235" s="4">
        <v>1</v>
      </c>
      <c r="J235" s="34" t="s">
        <v>3</v>
      </c>
      <c r="K235" s="4">
        <v>1</v>
      </c>
      <c r="L235" s="4"/>
      <c r="M235" s="4"/>
      <c r="N235" s="30"/>
      <c r="O235" s="31"/>
    </row>
    <row r="236" spans="1:15" x14ac:dyDescent="0.25">
      <c r="A236" s="2" t="s">
        <v>685</v>
      </c>
      <c r="B236" s="4">
        <v>214</v>
      </c>
      <c r="C236" s="4">
        <v>51</v>
      </c>
      <c r="D236" s="4">
        <v>18948</v>
      </c>
      <c r="E236" s="4">
        <v>176</v>
      </c>
      <c r="F236" s="4">
        <v>416</v>
      </c>
      <c r="G236" s="4">
        <v>18356</v>
      </c>
      <c r="H236" s="3">
        <v>2.0572040321705842E-6</v>
      </c>
      <c r="I236" s="4">
        <v>1</v>
      </c>
      <c r="J236" s="34" t="s">
        <v>3</v>
      </c>
      <c r="K236" s="4">
        <v>1</v>
      </c>
      <c r="L236" s="4"/>
      <c r="M236" s="4"/>
      <c r="N236" s="30"/>
      <c r="O236" s="31"/>
    </row>
    <row r="237" spans="1:15" x14ac:dyDescent="0.25">
      <c r="A237" s="2" t="s">
        <v>1005</v>
      </c>
      <c r="B237" s="4">
        <v>86380</v>
      </c>
      <c r="C237" s="4">
        <v>22</v>
      </c>
      <c r="D237" s="4">
        <v>18628</v>
      </c>
      <c r="E237" s="4">
        <v>856</v>
      </c>
      <c r="F237" s="4">
        <v>192</v>
      </c>
      <c r="G237" s="4">
        <v>17580</v>
      </c>
      <c r="H237" s="3">
        <v>2.0224612999405551E-6</v>
      </c>
      <c r="I237" s="4">
        <v>1</v>
      </c>
      <c r="J237" s="34" t="s">
        <v>3</v>
      </c>
      <c r="K237" s="4">
        <v>1</v>
      </c>
      <c r="L237" s="4"/>
      <c r="M237" s="4"/>
      <c r="N237" s="30"/>
      <c r="O237" s="31"/>
    </row>
    <row r="238" spans="1:15" x14ac:dyDescent="0.25">
      <c r="A238" s="2" t="s">
        <v>1006</v>
      </c>
      <c r="B238" s="4">
        <v>214</v>
      </c>
      <c r="C238" s="4">
        <v>20</v>
      </c>
      <c r="D238" s="4">
        <v>18546</v>
      </c>
      <c r="E238" s="4">
        <v>144</v>
      </c>
      <c r="F238" s="4">
        <v>176</v>
      </c>
      <c r="G238" s="4">
        <v>18226</v>
      </c>
      <c r="H238" s="3">
        <v>2.0135584748066104E-6</v>
      </c>
      <c r="I238" s="4">
        <v>1</v>
      </c>
      <c r="J238" s="34" t="s">
        <v>3</v>
      </c>
      <c r="K238" s="4">
        <v>1</v>
      </c>
      <c r="L238" s="4"/>
      <c r="M238" s="4"/>
      <c r="N238" s="30"/>
      <c r="O238" s="31"/>
    </row>
    <row r="239" spans="1:15" x14ac:dyDescent="0.25">
      <c r="A239" s="2" t="s">
        <v>701</v>
      </c>
      <c r="B239" s="4">
        <v>19744</v>
      </c>
      <c r="C239" s="4">
        <v>10</v>
      </c>
      <c r="D239" s="4">
        <v>18520</v>
      </c>
      <c r="E239" s="4">
        <v>1104</v>
      </c>
      <c r="F239" s="4">
        <v>96</v>
      </c>
      <c r="G239" s="4">
        <v>17320</v>
      </c>
      <c r="H239" s="3">
        <v>2.0107356278129202E-6</v>
      </c>
      <c r="I239" s="4">
        <v>1</v>
      </c>
      <c r="J239" s="34" t="s">
        <v>3</v>
      </c>
      <c r="K239" s="4">
        <v>1</v>
      </c>
      <c r="L239" s="4"/>
      <c r="M239" s="4"/>
      <c r="N239" s="30"/>
      <c r="O239" s="31"/>
    </row>
    <row r="240" spans="1:15" x14ac:dyDescent="0.25">
      <c r="A240" s="2" t="s">
        <v>1007</v>
      </c>
      <c r="B240" s="4">
        <v>40</v>
      </c>
      <c r="C240" s="4">
        <v>40</v>
      </c>
      <c r="D240" s="4">
        <v>18514</v>
      </c>
      <c r="E240" s="4">
        <v>40</v>
      </c>
      <c r="F240" s="4">
        <v>336</v>
      </c>
      <c r="G240" s="4">
        <v>18138</v>
      </c>
      <c r="H240" s="3">
        <v>2.0100842015836072E-6</v>
      </c>
      <c r="I240" s="4">
        <v>1</v>
      </c>
      <c r="J240" s="34" t="s">
        <v>3</v>
      </c>
      <c r="K240" s="4">
        <v>1</v>
      </c>
      <c r="L240" s="4"/>
      <c r="M240" s="4"/>
      <c r="N240" s="30"/>
      <c r="O240" s="31"/>
    </row>
    <row r="241" spans="1:15" x14ac:dyDescent="0.25">
      <c r="A241" s="2" t="s">
        <v>1008</v>
      </c>
      <c r="B241" s="4">
        <v>2922</v>
      </c>
      <c r="C241" s="4">
        <v>7</v>
      </c>
      <c r="D241" s="4">
        <v>18392</v>
      </c>
      <c r="E241" s="4">
        <v>1120</v>
      </c>
      <c r="F241" s="4">
        <v>64</v>
      </c>
      <c r="G241" s="4">
        <v>17208</v>
      </c>
      <c r="H241" s="3">
        <v>1.9968385349209089E-6</v>
      </c>
      <c r="I241" s="4">
        <v>1</v>
      </c>
      <c r="J241" s="34" t="s">
        <v>3</v>
      </c>
      <c r="K241" s="4">
        <v>1</v>
      </c>
      <c r="L241" s="4"/>
      <c r="M241" s="4"/>
      <c r="N241" s="30"/>
      <c r="O241" s="31"/>
    </row>
    <row r="242" spans="1:15" x14ac:dyDescent="0.25">
      <c r="A242" s="2" t="s">
        <v>688</v>
      </c>
      <c r="B242" s="4">
        <v>460</v>
      </c>
      <c r="C242" s="4">
        <v>13</v>
      </c>
      <c r="D242" s="4">
        <v>18386</v>
      </c>
      <c r="E242" s="4">
        <v>168</v>
      </c>
      <c r="F242" s="4">
        <v>112</v>
      </c>
      <c r="G242" s="4">
        <v>18106</v>
      </c>
      <c r="H242" s="3">
        <v>1.9961871086915959E-6</v>
      </c>
      <c r="I242" s="4">
        <v>1</v>
      </c>
      <c r="J242" s="34" t="s">
        <v>3</v>
      </c>
      <c r="K242" s="4">
        <v>1</v>
      </c>
      <c r="L242" s="4"/>
      <c r="M242" s="4"/>
      <c r="N242" s="30"/>
      <c r="O242" s="31"/>
    </row>
    <row r="243" spans="1:15" x14ac:dyDescent="0.25">
      <c r="A243" s="2" t="s">
        <v>689</v>
      </c>
      <c r="B243" s="4">
        <v>36</v>
      </c>
      <c r="C243" s="4">
        <v>36</v>
      </c>
      <c r="D243" s="4">
        <v>18384</v>
      </c>
      <c r="E243" s="4">
        <v>32</v>
      </c>
      <c r="F243" s="4">
        <v>304</v>
      </c>
      <c r="G243" s="4">
        <v>18048</v>
      </c>
      <c r="H243" s="3">
        <v>1.9959699666151582E-6</v>
      </c>
      <c r="I243" s="4">
        <v>1</v>
      </c>
      <c r="J243" s="34" t="s">
        <v>3</v>
      </c>
      <c r="K243" s="4">
        <v>1</v>
      </c>
      <c r="L243" s="4"/>
      <c r="M243" s="4"/>
      <c r="N243" s="30"/>
      <c r="O243" s="31"/>
    </row>
    <row r="244" spans="1:15" x14ac:dyDescent="0.25">
      <c r="A244" s="2" t="s">
        <v>1009</v>
      </c>
      <c r="B244" s="4">
        <v>648</v>
      </c>
      <c r="C244" s="4">
        <v>22</v>
      </c>
      <c r="D244" s="4">
        <v>18374</v>
      </c>
      <c r="E244" s="4">
        <v>32</v>
      </c>
      <c r="F244" s="4">
        <v>192</v>
      </c>
      <c r="G244" s="4">
        <v>18150</v>
      </c>
      <c r="H244" s="3">
        <v>1.9948842562329699E-6</v>
      </c>
      <c r="I244" s="4">
        <v>1</v>
      </c>
      <c r="J244" s="34" t="s">
        <v>3</v>
      </c>
      <c r="K244" s="4">
        <v>1</v>
      </c>
      <c r="L244" s="4"/>
      <c r="M244" s="4"/>
      <c r="N244" s="30"/>
      <c r="O244" s="31"/>
    </row>
    <row r="245" spans="1:15" x14ac:dyDescent="0.25">
      <c r="A245" s="2" t="s">
        <v>1010</v>
      </c>
      <c r="B245" s="4">
        <v>2922</v>
      </c>
      <c r="C245" s="4">
        <v>7</v>
      </c>
      <c r="D245" s="4">
        <v>18322</v>
      </c>
      <c r="E245" s="4">
        <v>1120</v>
      </c>
      <c r="F245" s="4">
        <v>64</v>
      </c>
      <c r="G245" s="4">
        <v>17138</v>
      </c>
      <c r="H245" s="3">
        <v>1.9892385622455899E-6</v>
      </c>
      <c r="I245" s="4">
        <v>1</v>
      </c>
      <c r="J245" s="34" t="s">
        <v>3</v>
      </c>
      <c r="K245" s="4">
        <v>1</v>
      </c>
      <c r="L245" s="4"/>
      <c r="M245" s="4"/>
      <c r="N245" s="30"/>
      <c r="O245" s="31"/>
    </row>
    <row r="246" spans="1:15" x14ac:dyDescent="0.25">
      <c r="A246" s="2" t="s">
        <v>1011</v>
      </c>
      <c r="B246" s="4">
        <v>214</v>
      </c>
      <c r="C246" s="4">
        <v>20</v>
      </c>
      <c r="D246" s="4">
        <v>18240</v>
      </c>
      <c r="E246" s="4">
        <v>104</v>
      </c>
      <c r="F246" s="4">
        <v>176</v>
      </c>
      <c r="G246" s="4">
        <v>17960</v>
      </c>
      <c r="H246" s="3">
        <v>1.9803357371116451E-6</v>
      </c>
      <c r="I246" s="4">
        <v>1</v>
      </c>
      <c r="J246" s="34" t="s">
        <v>3</v>
      </c>
      <c r="K246" s="4">
        <v>1</v>
      </c>
      <c r="L246" s="4"/>
      <c r="M246" s="4"/>
      <c r="N246" s="30"/>
      <c r="O246" s="31"/>
    </row>
    <row r="247" spans="1:15" x14ac:dyDescent="0.25">
      <c r="A247" s="2" t="s">
        <v>702</v>
      </c>
      <c r="B247" s="4">
        <v>86380</v>
      </c>
      <c r="C247" s="4">
        <v>5</v>
      </c>
      <c r="D247" s="4">
        <v>18204</v>
      </c>
      <c r="E247" s="4">
        <v>976</v>
      </c>
      <c r="F247" s="4">
        <v>48</v>
      </c>
      <c r="G247" s="4">
        <v>17180</v>
      </c>
      <c r="H247" s="3">
        <v>1.976427179735767E-6</v>
      </c>
      <c r="I247" s="4">
        <v>1</v>
      </c>
      <c r="J247" s="34" t="s">
        <v>3</v>
      </c>
      <c r="K247" s="4">
        <v>1</v>
      </c>
      <c r="L247" s="4"/>
      <c r="M247" s="4"/>
      <c r="N247" s="30"/>
      <c r="O247" s="31"/>
    </row>
    <row r="248" spans="1:15" x14ac:dyDescent="0.25">
      <c r="A248" s="2" t="s">
        <v>1012</v>
      </c>
      <c r="B248" s="4">
        <v>20</v>
      </c>
      <c r="C248" s="4">
        <v>19</v>
      </c>
      <c r="D248" s="4">
        <v>18098</v>
      </c>
      <c r="E248" s="4">
        <v>16</v>
      </c>
      <c r="F248" s="4">
        <v>160</v>
      </c>
      <c r="G248" s="4">
        <v>17922</v>
      </c>
      <c r="H248" s="3">
        <v>1.9649186496845697E-6</v>
      </c>
      <c r="I248" s="4">
        <v>1</v>
      </c>
      <c r="J248" s="34" t="s">
        <v>3</v>
      </c>
      <c r="K248" s="4">
        <v>1</v>
      </c>
      <c r="L248" s="4"/>
      <c r="M248" s="4"/>
      <c r="N248" s="30"/>
      <c r="O248" s="31"/>
    </row>
    <row r="249" spans="1:15" x14ac:dyDescent="0.25">
      <c r="A249" s="2" t="s">
        <v>1013</v>
      </c>
      <c r="B249" s="4">
        <v>40</v>
      </c>
      <c r="C249" s="4">
        <v>27</v>
      </c>
      <c r="D249" s="4">
        <v>17954</v>
      </c>
      <c r="E249" s="4">
        <v>32</v>
      </c>
      <c r="F249" s="4">
        <v>224</v>
      </c>
      <c r="G249" s="4">
        <v>17698</v>
      </c>
      <c r="H249" s="3">
        <v>1.949284420181057E-6</v>
      </c>
      <c r="I249" s="4">
        <v>1</v>
      </c>
      <c r="J249" s="34" t="s">
        <v>3</v>
      </c>
      <c r="K249" s="4">
        <v>1</v>
      </c>
      <c r="L249" s="4"/>
      <c r="M249" s="4"/>
      <c r="N249" s="30"/>
      <c r="O249" s="31"/>
    </row>
    <row r="250" spans="1:15" x14ac:dyDescent="0.25">
      <c r="A250" s="2" t="s">
        <v>691</v>
      </c>
      <c r="B250" s="4">
        <v>40</v>
      </c>
      <c r="C250" s="4">
        <v>27</v>
      </c>
      <c r="D250" s="4">
        <v>17948</v>
      </c>
      <c r="E250" s="4">
        <v>32</v>
      </c>
      <c r="F250" s="4">
        <v>224</v>
      </c>
      <c r="G250" s="4">
        <v>17692</v>
      </c>
      <c r="H250" s="3">
        <v>1.948632993951744E-6</v>
      </c>
      <c r="I250" s="4">
        <v>1</v>
      </c>
      <c r="J250" s="34" t="s">
        <v>3</v>
      </c>
      <c r="K250" s="4">
        <v>1</v>
      </c>
      <c r="L250" s="4"/>
      <c r="M250" s="4"/>
      <c r="N250" s="30"/>
      <c r="O250" s="31"/>
    </row>
    <row r="251" spans="1:15" x14ac:dyDescent="0.25">
      <c r="A251" s="2" t="s">
        <v>692</v>
      </c>
      <c r="B251" s="4">
        <v>42705</v>
      </c>
      <c r="C251" s="4">
        <v>15</v>
      </c>
      <c r="D251" s="4">
        <v>17854</v>
      </c>
      <c r="E251" s="4">
        <v>192</v>
      </c>
      <c r="F251" s="4">
        <v>128</v>
      </c>
      <c r="G251" s="4">
        <v>17534</v>
      </c>
      <c r="H251" s="3">
        <v>1.9384273163591728E-6</v>
      </c>
      <c r="I251" s="4">
        <v>1</v>
      </c>
      <c r="J251" s="34" t="s">
        <v>3</v>
      </c>
      <c r="K251" s="4">
        <v>1</v>
      </c>
      <c r="L251" s="4"/>
      <c r="M251" s="4"/>
      <c r="N251" s="30"/>
      <c r="O251" s="31"/>
    </row>
    <row r="252" spans="1:15" x14ac:dyDescent="0.25">
      <c r="A252" s="2" t="s">
        <v>693</v>
      </c>
      <c r="B252" s="4">
        <v>20</v>
      </c>
      <c r="C252" s="4">
        <v>20</v>
      </c>
      <c r="D252" s="4">
        <v>17792</v>
      </c>
      <c r="E252" s="4">
        <v>16</v>
      </c>
      <c r="F252" s="4">
        <v>176</v>
      </c>
      <c r="G252" s="4">
        <v>17600</v>
      </c>
      <c r="H252" s="3">
        <v>1.9316959119896049E-6</v>
      </c>
      <c r="I252" s="4">
        <v>1</v>
      </c>
      <c r="J252" s="34" t="s">
        <v>3</v>
      </c>
      <c r="K252" s="4">
        <v>1</v>
      </c>
      <c r="L252" s="4"/>
      <c r="M252" s="4"/>
      <c r="N252" s="30"/>
      <c r="O252" s="31"/>
    </row>
    <row r="253" spans="1:15" x14ac:dyDescent="0.25">
      <c r="A253" s="2" t="s">
        <v>695</v>
      </c>
      <c r="B253" s="4">
        <v>93816</v>
      </c>
      <c r="C253" s="4">
        <v>5</v>
      </c>
      <c r="D253" s="4">
        <v>17572</v>
      </c>
      <c r="E253" s="4">
        <v>344</v>
      </c>
      <c r="F253" s="4">
        <v>48</v>
      </c>
      <c r="G253" s="4">
        <v>17180</v>
      </c>
      <c r="H253" s="3">
        <v>1.9078102835814601E-6</v>
      </c>
      <c r="I253" s="4">
        <v>1</v>
      </c>
      <c r="J253" s="34" t="s">
        <v>3</v>
      </c>
      <c r="K253" s="4">
        <v>1</v>
      </c>
      <c r="L253" s="4"/>
      <c r="M253" s="4"/>
      <c r="N253" s="30"/>
      <c r="O253" s="31"/>
    </row>
    <row r="254" spans="1:15" x14ac:dyDescent="0.25">
      <c r="A254" s="2" t="s">
        <v>697</v>
      </c>
      <c r="B254" s="4">
        <v>2759</v>
      </c>
      <c r="C254" s="4">
        <v>14</v>
      </c>
      <c r="D254" s="4">
        <v>17522</v>
      </c>
      <c r="E254" s="4">
        <v>8</v>
      </c>
      <c r="F254" s="4">
        <v>128</v>
      </c>
      <c r="G254" s="4">
        <v>17386</v>
      </c>
      <c r="H254" s="3">
        <v>1.9023817316705179E-6</v>
      </c>
      <c r="I254" s="4">
        <v>1</v>
      </c>
      <c r="J254" s="34" t="s">
        <v>3</v>
      </c>
      <c r="K254" s="4">
        <v>1</v>
      </c>
      <c r="L254" s="4"/>
      <c r="M254" s="4"/>
      <c r="N254" s="30"/>
      <c r="O254" s="31"/>
    </row>
    <row r="255" spans="1:15" x14ac:dyDescent="0.25">
      <c r="A255" s="2" t="s">
        <v>707</v>
      </c>
      <c r="B255" s="4">
        <v>86380</v>
      </c>
      <c r="C255" s="4">
        <v>6</v>
      </c>
      <c r="D255" s="4">
        <v>17512</v>
      </c>
      <c r="E255" s="4">
        <v>232</v>
      </c>
      <c r="F255" s="4">
        <v>64</v>
      </c>
      <c r="G255" s="4">
        <v>17216</v>
      </c>
      <c r="H255" s="3">
        <v>1.9012960212883296E-6</v>
      </c>
      <c r="I255" s="4">
        <v>1</v>
      </c>
      <c r="J255" s="34" t="s">
        <v>3</v>
      </c>
      <c r="K255" s="4">
        <v>1</v>
      </c>
      <c r="L255" s="4"/>
      <c r="M255" s="4"/>
      <c r="N255" s="30"/>
      <c r="O255" s="31"/>
    </row>
    <row r="256" spans="1:15" x14ac:dyDescent="0.25">
      <c r="A256" s="2" t="s">
        <v>698</v>
      </c>
      <c r="B256" s="4">
        <v>11</v>
      </c>
      <c r="C256" s="4">
        <v>11</v>
      </c>
      <c r="D256" s="4">
        <v>17452</v>
      </c>
      <c r="E256" s="4">
        <v>8</v>
      </c>
      <c r="F256" s="4">
        <v>96</v>
      </c>
      <c r="G256" s="4">
        <v>17348</v>
      </c>
      <c r="H256" s="3">
        <v>1.8947817589951991E-6</v>
      </c>
      <c r="I256" s="4">
        <v>1</v>
      </c>
      <c r="J256" s="34" t="s">
        <v>3</v>
      </c>
      <c r="K256" s="4">
        <v>1</v>
      </c>
      <c r="L256" s="4"/>
      <c r="M256" s="4"/>
      <c r="N256" s="30"/>
      <c r="O256" s="31"/>
    </row>
    <row r="257" spans="1:15" x14ac:dyDescent="0.25">
      <c r="A257" s="2" t="s">
        <v>699</v>
      </c>
      <c r="B257" s="4">
        <v>2922</v>
      </c>
      <c r="C257" s="4">
        <v>12</v>
      </c>
      <c r="D257" s="4">
        <v>17446</v>
      </c>
      <c r="E257" s="4">
        <v>8</v>
      </c>
      <c r="F257" s="4">
        <v>112</v>
      </c>
      <c r="G257" s="4">
        <v>17326</v>
      </c>
      <c r="H257" s="3">
        <v>1.894130332765886E-6</v>
      </c>
      <c r="I257" s="4">
        <v>1</v>
      </c>
      <c r="J257" s="34" t="s">
        <v>3</v>
      </c>
      <c r="K257" s="4">
        <v>1</v>
      </c>
      <c r="L257" s="4"/>
      <c r="M257" s="4"/>
      <c r="N257" s="30"/>
      <c r="O257" s="31"/>
    </row>
    <row r="258" spans="1:15" x14ac:dyDescent="0.25">
      <c r="A258" s="2" t="s">
        <v>700</v>
      </c>
      <c r="B258" s="4">
        <v>11</v>
      </c>
      <c r="C258" s="4">
        <v>11</v>
      </c>
      <c r="D258" s="4">
        <v>17440</v>
      </c>
      <c r="E258" s="4">
        <v>8</v>
      </c>
      <c r="F258" s="4">
        <v>96</v>
      </c>
      <c r="G258" s="4">
        <v>17336</v>
      </c>
      <c r="H258" s="3">
        <v>1.893478906536573E-6</v>
      </c>
      <c r="I258" s="4">
        <v>1</v>
      </c>
      <c r="J258" s="34" t="s">
        <v>3</v>
      </c>
      <c r="K258" s="4">
        <v>1</v>
      </c>
      <c r="L258" s="4"/>
      <c r="M258" s="4"/>
      <c r="N258" s="30"/>
      <c r="O258" s="31"/>
    </row>
    <row r="259" spans="1:15" x14ac:dyDescent="0.25">
      <c r="A259" s="2" t="s">
        <v>703</v>
      </c>
      <c r="B259" s="4">
        <v>57</v>
      </c>
      <c r="C259" s="4">
        <v>11</v>
      </c>
      <c r="D259" s="4">
        <v>17364</v>
      </c>
      <c r="E259" s="4">
        <v>32</v>
      </c>
      <c r="F259" s="4">
        <v>96</v>
      </c>
      <c r="G259" s="4">
        <v>17236</v>
      </c>
      <c r="H259" s="3">
        <v>1.8852275076319411E-6</v>
      </c>
      <c r="I259" s="4">
        <v>1</v>
      </c>
      <c r="J259" s="34" t="s">
        <v>3</v>
      </c>
      <c r="K259" s="4">
        <v>1</v>
      </c>
      <c r="L259" s="4"/>
      <c r="M259" s="4"/>
      <c r="N259" s="30"/>
      <c r="O259" s="31"/>
    </row>
    <row r="260" spans="1:15" x14ac:dyDescent="0.25">
      <c r="A260" s="2" t="s">
        <v>1014</v>
      </c>
      <c r="B260" s="4">
        <v>36</v>
      </c>
      <c r="C260" s="4">
        <v>10</v>
      </c>
      <c r="D260" s="4">
        <v>17356</v>
      </c>
      <c r="E260" s="4">
        <v>24</v>
      </c>
      <c r="F260" s="4">
        <v>96</v>
      </c>
      <c r="G260" s="4">
        <v>17236</v>
      </c>
      <c r="H260" s="3">
        <v>1.8843589393261904E-6</v>
      </c>
      <c r="I260" s="4">
        <v>1</v>
      </c>
      <c r="J260" s="34" t="s">
        <v>3</v>
      </c>
      <c r="K260" s="4">
        <v>1</v>
      </c>
      <c r="L260" s="4"/>
      <c r="M260" s="4"/>
      <c r="N260" s="30"/>
      <c r="O260" s="31"/>
    </row>
    <row r="261" spans="1:15" x14ac:dyDescent="0.25">
      <c r="A261" s="2" t="s">
        <v>704</v>
      </c>
      <c r="B261" s="4">
        <v>42705</v>
      </c>
      <c r="C261" s="4">
        <v>7</v>
      </c>
      <c r="D261" s="4">
        <v>17334</v>
      </c>
      <c r="E261" s="4">
        <v>32</v>
      </c>
      <c r="F261" s="4">
        <v>64</v>
      </c>
      <c r="G261" s="4">
        <v>17238</v>
      </c>
      <c r="H261" s="3">
        <v>1.881970376485376E-6</v>
      </c>
      <c r="I261" s="4">
        <v>1</v>
      </c>
      <c r="J261" s="34" t="s">
        <v>3</v>
      </c>
      <c r="K261" s="4">
        <v>1</v>
      </c>
      <c r="L261" s="4"/>
      <c r="M261" s="4"/>
      <c r="N261" s="30"/>
      <c r="O261" s="31"/>
    </row>
    <row r="262" spans="1:15" x14ac:dyDescent="0.25">
      <c r="A262" s="2" t="s">
        <v>1015</v>
      </c>
      <c r="B262" s="4">
        <v>249340780</v>
      </c>
      <c r="C262" s="4">
        <v>1</v>
      </c>
      <c r="D262" s="4">
        <v>17322</v>
      </c>
      <c r="E262" s="4">
        <v>256</v>
      </c>
      <c r="F262" s="4">
        <v>16</v>
      </c>
      <c r="G262" s="4">
        <v>17050</v>
      </c>
      <c r="H262" s="3">
        <v>1.8806675240267499E-6</v>
      </c>
      <c r="I262" s="4">
        <v>3</v>
      </c>
      <c r="J262" s="34" t="s">
        <v>3</v>
      </c>
      <c r="K262" s="4">
        <v>32</v>
      </c>
      <c r="L262" s="4"/>
      <c r="M262" s="4"/>
      <c r="N262" s="30"/>
      <c r="O262" s="31"/>
    </row>
    <row r="263" spans="1:15" x14ac:dyDescent="0.25">
      <c r="A263" s="2" t="s">
        <v>705</v>
      </c>
      <c r="B263" s="4">
        <v>57</v>
      </c>
      <c r="C263" s="4">
        <v>6</v>
      </c>
      <c r="D263" s="4">
        <v>17308</v>
      </c>
      <c r="E263" s="4">
        <v>24</v>
      </c>
      <c r="F263" s="4">
        <v>64</v>
      </c>
      <c r="G263" s="4">
        <v>17220</v>
      </c>
      <c r="H263" s="3">
        <v>1.8791475294916862E-6</v>
      </c>
      <c r="I263" s="4">
        <v>1</v>
      </c>
      <c r="J263" s="34" t="s">
        <v>3</v>
      </c>
      <c r="K263" s="4">
        <v>1</v>
      </c>
      <c r="L263" s="4"/>
      <c r="M263" s="4"/>
      <c r="N263" s="30"/>
      <c r="O263" s="31"/>
    </row>
    <row r="264" spans="1:15" x14ac:dyDescent="0.25">
      <c r="A264" s="2" t="s">
        <v>706</v>
      </c>
      <c r="B264" s="4">
        <v>5</v>
      </c>
      <c r="C264" s="4">
        <v>5</v>
      </c>
      <c r="D264" s="4">
        <v>17298</v>
      </c>
      <c r="E264" s="4">
        <v>8</v>
      </c>
      <c r="F264" s="4">
        <v>48</v>
      </c>
      <c r="G264" s="4">
        <v>17242</v>
      </c>
      <c r="H264" s="3">
        <v>1.8780618191094976E-6</v>
      </c>
      <c r="I264" s="4">
        <v>1</v>
      </c>
      <c r="J264" s="34" t="s">
        <v>3</v>
      </c>
      <c r="K264" s="4">
        <v>1</v>
      </c>
      <c r="L264" s="4"/>
      <c r="M264" s="4"/>
      <c r="N264" s="30"/>
      <c r="O264" s="31"/>
    </row>
    <row r="265" spans="1:15" x14ac:dyDescent="0.25">
      <c r="A265" s="2" t="s">
        <v>1016</v>
      </c>
      <c r="B265" s="4">
        <v>7</v>
      </c>
      <c r="C265" s="4">
        <v>7</v>
      </c>
      <c r="D265" s="4">
        <v>17280</v>
      </c>
      <c r="E265" s="4">
        <v>8</v>
      </c>
      <c r="F265" s="4">
        <v>64</v>
      </c>
      <c r="G265" s="4">
        <v>17208</v>
      </c>
      <c r="H265" s="3">
        <v>1.8761075404215585E-6</v>
      </c>
      <c r="I265" s="4">
        <v>1</v>
      </c>
      <c r="J265" s="34" t="s">
        <v>3</v>
      </c>
      <c r="K265" s="4">
        <v>1</v>
      </c>
      <c r="L265" s="4"/>
      <c r="M265" s="4"/>
      <c r="N265" s="30"/>
      <c r="O265" s="31"/>
    </row>
    <row r="266" spans="1:15" x14ac:dyDescent="0.25">
      <c r="A266" s="2" t="s">
        <v>1017</v>
      </c>
      <c r="B266" s="4">
        <v>40</v>
      </c>
      <c r="C266" s="4">
        <v>7</v>
      </c>
      <c r="D266" s="4">
        <v>17280</v>
      </c>
      <c r="E266" s="4">
        <v>16</v>
      </c>
      <c r="F266" s="4">
        <v>64</v>
      </c>
      <c r="G266" s="4">
        <v>17200</v>
      </c>
      <c r="H266" s="3">
        <v>1.8761075404215585E-6</v>
      </c>
      <c r="I266" s="4">
        <v>1</v>
      </c>
      <c r="J266" s="34" t="s">
        <v>3</v>
      </c>
      <c r="K266" s="4">
        <v>1</v>
      </c>
      <c r="L266" s="4"/>
      <c r="M266" s="4"/>
      <c r="N266" s="30"/>
      <c r="O266" s="31"/>
    </row>
    <row r="267" spans="1:15" x14ac:dyDescent="0.25">
      <c r="A267" s="2" t="s">
        <v>1018</v>
      </c>
      <c r="B267" s="4">
        <v>75661</v>
      </c>
      <c r="C267" s="4">
        <v>5</v>
      </c>
      <c r="D267" s="4">
        <v>17278</v>
      </c>
      <c r="E267" s="4">
        <v>56</v>
      </c>
      <c r="F267" s="4">
        <v>48</v>
      </c>
      <c r="G267" s="4">
        <v>17174</v>
      </c>
      <c r="H267" s="3">
        <v>1.8758903983451208E-6</v>
      </c>
      <c r="I267" s="4">
        <v>1</v>
      </c>
      <c r="J267" s="34" t="s">
        <v>3</v>
      </c>
      <c r="K267" s="4">
        <v>1</v>
      </c>
      <c r="L267" s="4"/>
      <c r="M267" s="4"/>
      <c r="N267" s="30"/>
      <c r="O267" s="31"/>
    </row>
    <row r="268" spans="1:15" x14ac:dyDescent="0.25">
      <c r="A268" s="2" t="s">
        <v>708</v>
      </c>
      <c r="B268" s="4">
        <v>5</v>
      </c>
      <c r="C268" s="4">
        <v>5</v>
      </c>
      <c r="D268" s="4">
        <v>17236</v>
      </c>
      <c r="E268" s="4">
        <v>8</v>
      </c>
      <c r="F268" s="4">
        <v>48</v>
      </c>
      <c r="G268" s="4">
        <v>17180</v>
      </c>
      <c r="H268" s="3">
        <v>1.8713304147399296E-6</v>
      </c>
      <c r="I268" s="4">
        <v>1</v>
      </c>
      <c r="J268" s="34" t="s">
        <v>3</v>
      </c>
      <c r="K268" s="4">
        <v>1</v>
      </c>
      <c r="L268" s="4"/>
      <c r="M268" s="4"/>
      <c r="N268" s="30"/>
      <c r="O268" s="31"/>
    </row>
    <row r="269" spans="1:15" x14ac:dyDescent="0.25">
      <c r="A269" s="2" t="s">
        <v>1019</v>
      </c>
      <c r="B269" s="4">
        <v>19744</v>
      </c>
      <c r="C269" s="4">
        <v>4</v>
      </c>
      <c r="D269" s="4">
        <v>17208</v>
      </c>
      <c r="E269" s="4">
        <v>8</v>
      </c>
      <c r="F269" s="4">
        <v>48</v>
      </c>
      <c r="G269" s="4">
        <v>17152</v>
      </c>
      <c r="H269" s="3">
        <v>1.8682904256698022E-6</v>
      </c>
      <c r="I269" s="4">
        <v>1</v>
      </c>
      <c r="J269" s="34" t="s">
        <v>3</v>
      </c>
      <c r="K269" s="4">
        <v>1</v>
      </c>
      <c r="L269" s="4"/>
      <c r="M269" s="4"/>
      <c r="N269" s="30"/>
      <c r="O269" s="31"/>
    </row>
    <row r="270" spans="1:15" x14ac:dyDescent="0.25">
      <c r="A270" s="2" t="s">
        <v>709</v>
      </c>
      <c r="B270" s="4">
        <v>57</v>
      </c>
      <c r="C270" s="4">
        <v>2</v>
      </c>
      <c r="D270" s="4">
        <v>17146</v>
      </c>
      <c r="E270" s="4">
        <v>8</v>
      </c>
      <c r="F270" s="4">
        <v>32</v>
      </c>
      <c r="G270" s="4">
        <v>17106</v>
      </c>
      <c r="H270" s="3">
        <v>1.861559021300234E-6</v>
      </c>
      <c r="I270" s="4">
        <v>1</v>
      </c>
      <c r="J270" s="34" t="s">
        <v>3</v>
      </c>
      <c r="K270" s="4">
        <v>1</v>
      </c>
      <c r="L270" s="4"/>
      <c r="M270" s="4"/>
      <c r="N270" s="30"/>
      <c r="O270" s="31"/>
    </row>
    <row r="271" spans="1:15" x14ac:dyDescent="0.25">
      <c r="A271" s="2" t="s">
        <v>710</v>
      </c>
      <c r="B271" s="4">
        <v>3</v>
      </c>
      <c r="C271" s="4">
        <v>3</v>
      </c>
      <c r="D271" s="4">
        <v>17116</v>
      </c>
      <c r="E271" s="4">
        <v>8</v>
      </c>
      <c r="F271" s="4">
        <v>32</v>
      </c>
      <c r="G271" s="4">
        <v>17076</v>
      </c>
      <c r="H271" s="3">
        <v>1.8583018901536689E-6</v>
      </c>
      <c r="I271" s="4">
        <v>1</v>
      </c>
      <c r="J271" s="34" t="s">
        <v>3</v>
      </c>
      <c r="K271" s="4">
        <v>1</v>
      </c>
      <c r="L271" s="4"/>
      <c r="M271" s="4"/>
      <c r="N271" s="30"/>
      <c r="O271" s="31"/>
    </row>
    <row r="272" spans="1:15" x14ac:dyDescent="0.25">
      <c r="A272" s="2" t="s">
        <v>713</v>
      </c>
      <c r="B272" s="4">
        <v>57</v>
      </c>
      <c r="C272" s="4">
        <v>2</v>
      </c>
      <c r="D272" s="4">
        <v>17110</v>
      </c>
      <c r="E272" s="4">
        <v>8</v>
      </c>
      <c r="F272" s="4">
        <v>32</v>
      </c>
      <c r="G272" s="4">
        <v>17070</v>
      </c>
      <c r="H272" s="3">
        <v>1.8576504639243558E-6</v>
      </c>
      <c r="I272" s="4">
        <v>1</v>
      </c>
      <c r="J272" s="34" t="s">
        <v>3</v>
      </c>
      <c r="K272" s="4">
        <v>1</v>
      </c>
      <c r="L272" s="4"/>
      <c r="M272" s="4"/>
      <c r="N272" s="30"/>
      <c r="O272" s="31"/>
    </row>
    <row r="273" spans="1:15" x14ac:dyDescent="0.25">
      <c r="A273" s="2" t="s">
        <v>711</v>
      </c>
      <c r="B273" s="4">
        <v>57</v>
      </c>
      <c r="C273" s="4">
        <v>2</v>
      </c>
      <c r="D273" s="4">
        <v>17110</v>
      </c>
      <c r="E273" s="4">
        <v>8</v>
      </c>
      <c r="F273" s="4">
        <v>32</v>
      </c>
      <c r="G273" s="4">
        <v>17070</v>
      </c>
      <c r="H273" s="3">
        <v>1.8576504639243558E-6</v>
      </c>
      <c r="I273" s="4">
        <v>1</v>
      </c>
      <c r="J273" s="34" t="s">
        <v>3</v>
      </c>
      <c r="K273" s="4">
        <v>1</v>
      </c>
      <c r="L273" s="4"/>
      <c r="M273" s="4"/>
      <c r="N273" s="30"/>
      <c r="O273" s="31"/>
    </row>
    <row r="274" spans="1:15" x14ac:dyDescent="0.25">
      <c r="A274" s="2" t="s">
        <v>712</v>
      </c>
      <c r="B274" s="4">
        <v>57</v>
      </c>
      <c r="C274" s="4">
        <v>2</v>
      </c>
      <c r="D274" s="4">
        <v>17110</v>
      </c>
      <c r="E274" s="4">
        <v>8</v>
      </c>
      <c r="F274" s="4">
        <v>32</v>
      </c>
      <c r="G274" s="4">
        <v>17070</v>
      </c>
      <c r="H274" s="3">
        <v>1.8576504639243558E-6</v>
      </c>
      <c r="I274" s="4">
        <v>1</v>
      </c>
      <c r="J274" s="34" t="s">
        <v>3</v>
      </c>
      <c r="K274" s="4">
        <v>1</v>
      </c>
      <c r="L274" s="4"/>
      <c r="M274" s="4"/>
      <c r="N274" s="30"/>
      <c r="O274" s="31"/>
    </row>
    <row r="275" spans="1:15" x14ac:dyDescent="0.25">
      <c r="A275" s="2" t="s">
        <v>1020</v>
      </c>
      <c r="B275" s="4">
        <v>2</v>
      </c>
      <c r="C275" s="4">
        <v>2</v>
      </c>
      <c r="D275" s="4">
        <v>17108</v>
      </c>
      <c r="E275" s="4">
        <v>8</v>
      </c>
      <c r="F275" s="4">
        <v>32</v>
      </c>
      <c r="G275" s="4">
        <v>17068</v>
      </c>
      <c r="H275" s="3">
        <v>1.8574333218479182E-6</v>
      </c>
      <c r="I275" s="4">
        <v>1</v>
      </c>
      <c r="J275" s="34" t="s">
        <v>3</v>
      </c>
      <c r="K275" s="4">
        <v>1</v>
      </c>
      <c r="L275" s="4"/>
      <c r="M275" s="4"/>
      <c r="N275" s="30"/>
      <c r="O275" s="31"/>
    </row>
    <row r="276" spans="1:15" x14ac:dyDescent="0.25">
      <c r="A276" s="2" t="s">
        <v>1021</v>
      </c>
      <c r="B276" s="4">
        <v>59376</v>
      </c>
      <c r="C276" s="4">
        <v>1</v>
      </c>
      <c r="D276" s="4">
        <v>17088</v>
      </c>
      <c r="E276" s="4">
        <v>8</v>
      </c>
      <c r="F276" s="4">
        <v>16</v>
      </c>
      <c r="G276" s="4">
        <v>17064</v>
      </c>
      <c r="H276" s="3">
        <v>1.8552619010835412E-6</v>
      </c>
      <c r="I276" s="4">
        <v>1</v>
      </c>
      <c r="J276" s="34" t="s">
        <v>3</v>
      </c>
      <c r="K276" s="4">
        <v>1</v>
      </c>
      <c r="L276" s="4"/>
      <c r="M276" s="4"/>
      <c r="N276" s="30"/>
      <c r="O276" s="31"/>
    </row>
    <row r="277" spans="1:15" x14ac:dyDescent="0.25">
      <c r="A277" s="2" t="s">
        <v>715</v>
      </c>
      <c r="B277" s="4">
        <v>57</v>
      </c>
      <c r="C277" s="4">
        <v>1</v>
      </c>
      <c r="D277" s="4">
        <v>17078</v>
      </c>
      <c r="E277" s="4">
        <v>8</v>
      </c>
      <c r="F277" s="4">
        <v>16</v>
      </c>
      <c r="G277" s="4">
        <v>17054</v>
      </c>
      <c r="H277" s="3">
        <v>1.8541761907013528E-6</v>
      </c>
      <c r="I277" s="4">
        <v>1</v>
      </c>
      <c r="J277" s="34" t="s">
        <v>3</v>
      </c>
      <c r="K277" s="4">
        <v>1</v>
      </c>
      <c r="L277" s="4"/>
      <c r="M277" s="4"/>
      <c r="N277" s="30"/>
      <c r="O277" s="31"/>
    </row>
    <row r="278" spans="1:15" x14ac:dyDescent="0.25">
      <c r="A278" s="2" t="s">
        <v>1022</v>
      </c>
      <c r="B278" s="4">
        <v>86380</v>
      </c>
      <c r="C278" s="4">
        <v>1</v>
      </c>
      <c r="D278" s="4">
        <v>17076</v>
      </c>
      <c r="E278" s="4">
        <v>8</v>
      </c>
      <c r="F278" s="4">
        <v>16</v>
      </c>
      <c r="G278" s="4">
        <v>17052</v>
      </c>
      <c r="H278" s="3">
        <v>1.8539590486249151E-6</v>
      </c>
      <c r="I278" s="4">
        <v>1</v>
      </c>
      <c r="J278" s="34" t="s">
        <v>3</v>
      </c>
      <c r="K278" s="4">
        <v>1</v>
      </c>
      <c r="L278" s="4"/>
      <c r="M278" s="4"/>
      <c r="N278" s="30"/>
      <c r="O278" s="31"/>
    </row>
    <row r="279" spans="1:15" x14ac:dyDescent="0.25">
      <c r="A279" s="2" t="s">
        <v>717</v>
      </c>
      <c r="B279" s="4">
        <v>86380</v>
      </c>
      <c r="C279" s="4">
        <v>1</v>
      </c>
      <c r="D279" s="4">
        <v>17076</v>
      </c>
      <c r="E279" s="4">
        <v>8</v>
      </c>
      <c r="F279" s="4">
        <v>16</v>
      </c>
      <c r="G279" s="4">
        <v>17052</v>
      </c>
      <c r="H279" s="3">
        <v>1.8539590486249151E-6</v>
      </c>
      <c r="I279" s="4">
        <v>1</v>
      </c>
      <c r="J279" s="34" t="s">
        <v>3</v>
      </c>
      <c r="K279" s="4">
        <v>1</v>
      </c>
      <c r="L279" s="4"/>
      <c r="M279" s="4"/>
      <c r="N279" s="30"/>
      <c r="O279" s="31"/>
    </row>
    <row r="280" spans="1:15" x14ac:dyDescent="0.25">
      <c r="A280" s="2" t="s">
        <v>716</v>
      </c>
      <c r="B280" s="4">
        <v>86380</v>
      </c>
      <c r="C280" s="4">
        <v>1</v>
      </c>
      <c r="D280" s="4">
        <v>17076</v>
      </c>
      <c r="E280" s="4">
        <v>8</v>
      </c>
      <c r="F280" s="4">
        <v>16</v>
      </c>
      <c r="G280" s="4">
        <v>17052</v>
      </c>
      <c r="H280" s="3">
        <v>1.8539590486249151E-6</v>
      </c>
      <c r="I280" s="4">
        <v>1</v>
      </c>
      <c r="J280" s="34" t="s">
        <v>3</v>
      </c>
      <c r="K280" s="4">
        <v>1</v>
      </c>
      <c r="L280" s="4"/>
      <c r="M280" s="4"/>
      <c r="N280" s="30"/>
      <c r="O280" s="31"/>
    </row>
    <row r="281" spans="1:15" x14ac:dyDescent="0.25">
      <c r="A281" s="2" t="s">
        <v>718</v>
      </c>
      <c r="B281" s="4">
        <v>132112</v>
      </c>
      <c r="C281" s="4">
        <v>1</v>
      </c>
      <c r="D281" s="4">
        <v>17074</v>
      </c>
      <c r="E281" s="4">
        <v>8</v>
      </c>
      <c r="F281" s="4">
        <v>16</v>
      </c>
      <c r="G281" s="4">
        <v>17050</v>
      </c>
      <c r="H281" s="3">
        <v>1.8537419065484775E-6</v>
      </c>
      <c r="I281" s="4">
        <v>1</v>
      </c>
      <c r="J281" s="34" t="s">
        <v>3</v>
      </c>
      <c r="K281" s="4">
        <v>1</v>
      </c>
      <c r="L281" s="4"/>
      <c r="M281" s="4"/>
      <c r="N281" s="30"/>
      <c r="O281" s="31"/>
    </row>
    <row r="282" spans="1:15" x14ac:dyDescent="0.25">
      <c r="A282" s="2" t="s">
        <v>719</v>
      </c>
      <c r="B282" s="4">
        <v>132112</v>
      </c>
      <c r="C282" s="4">
        <v>1</v>
      </c>
      <c r="D282" s="4">
        <v>17074</v>
      </c>
      <c r="E282" s="4">
        <v>8</v>
      </c>
      <c r="F282" s="4">
        <v>16</v>
      </c>
      <c r="G282" s="4">
        <v>17050</v>
      </c>
      <c r="H282" s="3">
        <v>1.8537419065484775E-6</v>
      </c>
      <c r="I282" s="4">
        <v>1</v>
      </c>
      <c r="J282" s="34" t="s">
        <v>3</v>
      </c>
      <c r="K282" s="4">
        <v>1</v>
      </c>
      <c r="L282" s="4"/>
      <c r="M282" s="4"/>
      <c r="N282" s="30"/>
      <c r="O282" s="31"/>
    </row>
    <row r="283" spans="1:15" x14ac:dyDescent="0.25">
      <c r="A283" s="2" t="s">
        <v>721</v>
      </c>
      <c r="B283" s="4">
        <v>132112</v>
      </c>
      <c r="C283" s="4">
        <v>1</v>
      </c>
      <c r="D283" s="4">
        <v>17074</v>
      </c>
      <c r="E283" s="4">
        <v>8</v>
      </c>
      <c r="F283" s="4">
        <v>16</v>
      </c>
      <c r="G283" s="4">
        <v>17050</v>
      </c>
      <c r="H283" s="3">
        <v>1.8537419065484775E-6</v>
      </c>
      <c r="I283" s="4">
        <v>1</v>
      </c>
      <c r="J283" s="34" t="s">
        <v>3</v>
      </c>
      <c r="K283" s="4">
        <v>1</v>
      </c>
      <c r="L283" s="4"/>
      <c r="M283" s="4"/>
      <c r="N283" s="30"/>
      <c r="O283" s="31"/>
    </row>
    <row r="284" spans="1:15" x14ac:dyDescent="0.25">
      <c r="A284" s="2" t="s">
        <v>720</v>
      </c>
      <c r="B284" s="4">
        <v>132112</v>
      </c>
      <c r="C284" s="4">
        <v>1</v>
      </c>
      <c r="D284" s="4">
        <v>17074</v>
      </c>
      <c r="E284" s="4">
        <v>8</v>
      </c>
      <c r="F284" s="4">
        <v>16</v>
      </c>
      <c r="G284" s="4">
        <v>17050</v>
      </c>
      <c r="H284" s="3">
        <v>1.8537419065484775E-6</v>
      </c>
      <c r="I284" s="4">
        <v>1</v>
      </c>
      <c r="J284" s="34" t="s">
        <v>3</v>
      </c>
      <c r="K284" s="4">
        <v>1</v>
      </c>
      <c r="L284" s="4"/>
      <c r="M284" s="4"/>
      <c r="N284" s="30"/>
      <c r="O284" s="31"/>
    </row>
    <row r="285" spans="1:15" x14ac:dyDescent="0.25">
      <c r="A285" s="2" t="s">
        <v>1023</v>
      </c>
      <c r="B285" s="4">
        <v>19744</v>
      </c>
      <c r="C285" s="4">
        <v>1</v>
      </c>
      <c r="D285" s="4">
        <v>17074</v>
      </c>
      <c r="E285" s="4">
        <v>8</v>
      </c>
      <c r="F285" s="4">
        <v>16</v>
      </c>
      <c r="G285" s="4">
        <v>17050</v>
      </c>
      <c r="H285" s="3">
        <v>1.8537419065484775E-6</v>
      </c>
      <c r="I285" s="4">
        <v>1</v>
      </c>
      <c r="J285" s="34" t="s">
        <v>3</v>
      </c>
      <c r="K285" s="4">
        <v>1</v>
      </c>
      <c r="L285" s="4"/>
      <c r="M285" s="4"/>
      <c r="N285" s="30"/>
      <c r="O285" s="31"/>
    </row>
    <row r="286" spans="1:15" x14ac:dyDescent="0.25">
      <c r="A286" s="2" t="s">
        <v>722</v>
      </c>
      <c r="B286" s="4">
        <v>19744</v>
      </c>
      <c r="C286" s="4">
        <v>1</v>
      </c>
      <c r="D286" s="4">
        <v>17074</v>
      </c>
      <c r="E286" s="4">
        <v>8</v>
      </c>
      <c r="F286" s="4">
        <v>16</v>
      </c>
      <c r="G286" s="4">
        <v>17050</v>
      </c>
      <c r="H286" s="3">
        <v>1.8537419065484775E-6</v>
      </c>
      <c r="I286" s="4">
        <v>1</v>
      </c>
      <c r="J286" s="34" t="s">
        <v>3</v>
      </c>
      <c r="K286" s="4">
        <v>1</v>
      </c>
      <c r="L286" s="4"/>
      <c r="M286" s="4"/>
      <c r="N286" s="30"/>
      <c r="O286" s="31"/>
    </row>
    <row r="287" spans="1:15" x14ac:dyDescent="0.25">
      <c r="A287" s="2" t="s">
        <v>1024</v>
      </c>
      <c r="B287" s="4">
        <v>2922</v>
      </c>
      <c r="C287" s="4">
        <v>2922</v>
      </c>
      <c r="D287" s="4">
        <v>16496</v>
      </c>
      <c r="E287" s="4">
        <v>4680</v>
      </c>
      <c r="F287" s="4">
        <v>11696</v>
      </c>
      <c r="G287" s="4">
        <v>120</v>
      </c>
      <c r="H287" s="3">
        <v>1.7909878464579878E-6</v>
      </c>
      <c r="I287" s="4">
        <v>1</v>
      </c>
      <c r="J287" s="34" t="s">
        <v>12</v>
      </c>
      <c r="K287" s="4">
        <v>1</v>
      </c>
      <c r="L287" s="4"/>
      <c r="M287" s="4"/>
      <c r="N287" s="30"/>
      <c r="O287" s="31"/>
    </row>
    <row r="288" spans="1:15" x14ac:dyDescent="0.25">
      <c r="A288" s="2" t="s">
        <v>1025</v>
      </c>
      <c r="B288" s="4">
        <v>8516717</v>
      </c>
      <c r="C288" s="4">
        <v>50</v>
      </c>
      <c r="D288" s="4">
        <v>14840</v>
      </c>
      <c r="E288" s="4">
        <v>12872</v>
      </c>
      <c r="F288" s="4">
        <v>416</v>
      </c>
      <c r="G288" s="4">
        <v>1552</v>
      </c>
      <c r="H288" s="3">
        <v>1.6111942071675884E-6</v>
      </c>
      <c r="I288" s="4">
        <v>3</v>
      </c>
      <c r="J288" s="34" t="s">
        <v>3</v>
      </c>
      <c r="K288" s="4">
        <v>3</v>
      </c>
      <c r="L288" s="4"/>
      <c r="M288" s="4"/>
      <c r="N288" s="30"/>
      <c r="O288" s="31"/>
    </row>
    <row r="289" spans="1:15" x14ac:dyDescent="0.25">
      <c r="A289" s="2" t="s">
        <v>488</v>
      </c>
      <c r="B289" s="4">
        <v>2922</v>
      </c>
      <c r="C289" s="4">
        <v>96</v>
      </c>
      <c r="D289" s="4">
        <v>8512</v>
      </c>
      <c r="E289" s="4">
        <v>2600</v>
      </c>
      <c r="F289" s="4">
        <v>784</v>
      </c>
      <c r="G289" s="4">
        <v>5128</v>
      </c>
      <c r="H289" s="3">
        <v>9.2415667731876777E-7</v>
      </c>
      <c r="I289" s="4">
        <v>1</v>
      </c>
      <c r="J289" s="34" t="s">
        <v>3</v>
      </c>
      <c r="K289" s="4">
        <v>1</v>
      </c>
      <c r="L289" s="4"/>
      <c r="M289" s="4"/>
      <c r="N289" s="30"/>
      <c r="O289" s="31"/>
    </row>
    <row r="290" spans="1:15" x14ac:dyDescent="0.25">
      <c r="A290" s="2" t="s">
        <v>1026</v>
      </c>
      <c r="B290" s="4">
        <v>2922</v>
      </c>
      <c r="C290" s="4">
        <v>92</v>
      </c>
      <c r="D290" s="4">
        <v>8480</v>
      </c>
      <c r="E290" s="4">
        <v>2600</v>
      </c>
      <c r="F290" s="4">
        <v>752</v>
      </c>
      <c r="G290" s="4">
        <v>5128</v>
      </c>
      <c r="H290" s="3">
        <v>9.2068240409576485E-7</v>
      </c>
      <c r="I290" s="4">
        <v>1</v>
      </c>
      <c r="J290" s="34" t="s">
        <v>3</v>
      </c>
      <c r="K290" s="4">
        <v>1</v>
      </c>
      <c r="L290" s="4"/>
      <c r="M290" s="4"/>
      <c r="N290" s="30"/>
      <c r="O290" s="31"/>
    </row>
    <row r="291" spans="1:15" x14ac:dyDescent="0.25">
      <c r="A291" s="2" t="s">
        <v>724</v>
      </c>
      <c r="B291" s="4">
        <v>19744</v>
      </c>
      <c r="C291" s="4">
        <v>6</v>
      </c>
      <c r="D291" s="4">
        <v>8128</v>
      </c>
      <c r="E291" s="4">
        <v>6688</v>
      </c>
      <c r="F291" s="4">
        <v>64</v>
      </c>
      <c r="G291" s="4">
        <v>1376</v>
      </c>
      <c r="H291" s="3">
        <v>8.8246539864273312E-7</v>
      </c>
      <c r="I291" s="4">
        <v>1</v>
      </c>
      <c r="J291" s="34" t="s">
        <v>3</v>
      </c>
      <c r="K291" s="4">
        <v>1</v>
      </c>
      <c r="L291" s="4"/>
      <c r="M291" s="4"/>
      <c r="N291" s="30"/>
      <c r="O291" s="31"/>
    </row>
    <row r="292" spans="1:15" x14ac:dyDescent="0.25">
      <c r="A292" s="2" t="s">
        <v>490</v>
      </c>
      <c r="B292" s="4">
        <v>93816</v>
      </c>
      <c r="C292" s="4">
        <v>143</v>
      </c>
      <c r="D292" s="4">
        <v>7248</v>
      </c>
      <c r="E292" s="4">
        <v>240</v>
      </c>
      <c r="F292" s="4">
        <v>1152</v>
      </c>
      <c r="G292" s="4">
        <v>5856</v>
      </c>
      <c r="H292" s="3">
        <v>7.8692288501015375E-7</v>
      </c>
      <c r="I292" s="4">
        <v>1</v>
      </c>
      <c r="J292" s="34" t="s">
        <v>3</v>
      </c>
      <c r="K292" s="4">
        <v>1</v>
      </c>
      <c r="L292" s="4"/>
      <c r="M292" s="4"/>
      <c r="N292" s="30"/>
      <c r="O292" s="31"/>
    </row>
    <row r="293" spans="1:15" x14ac:dyDescent="0.25">
      <c r="A293" s="2" t="s">
        <v>1027</v>
      </c>
      <c r="B293" s="4">
        <v>8516717</v>
      </c>
      <c r="C293" s="4">
        <v>2</v>
      </c>
      <c r="D293" s="4">
        <v>6624</v>
      </c>
      <c r="E293" s="4">
        <v>5232</v>
      </c>
      <c r="F293" s="4">
        <v>32</v>
      </c>
      <c r="G293" s="4">
        <v>1360</v>
      </c>
      <c r="H293" s="3">
        <v>7.1917455716159744E-7</v>
      </c>
      <c r="I293" s="4">
        <v>3</v>
      </c>
      <c r="J293" s="34" t="s">
        <v>3</v>
      </c>
      <c r="K293" s="4">
        <v>3</v>
      </c>
      <c r="L293" s="4"/>
      <c r="M293" s="4"/>
      <c r="N293" s="30"/>
      <c r="O293" s="31"/>
    </row>
    <row r="294" spans="1:15" x14ac:dyDescent="0.25">
      <c r="A294" s="2" t="s">
        <v>725</v>
      </c>
      <c r="B294" s="4">
        <v>19744</v>
      </c>
      <c r="C294" s="4">
        <v>4</v>
      </c>
      <c r="D294" s="4">
        <v>6240</v>
      </c>
      <c r="E294" s="4">
        <v>4824</v>
      </c>
      <c r="F294" s="4">
        <v>48</v>
      </c>
      <c r="G294" s="4">
        <v>1368</v>
      </c>
      <c r="H294" s="3">
        <v>6.7748327848556278E-7</v>
      </c>
      <c r="I294" s="4">
        <v>1</v>
      </c>
      <c r="J294" s="34" t="s">
        <v>3</v>
      </c>
      <c r="K294" s="4">
        <v>1</v>
      </c>
      <c r="L294" s="4"/>
      <c r="M294" s="4"/>
      <c r="N294" s="30"/>
      <c r="O294" s="31"/>
    </row>
    <row r="295" spans="1:15" x14ac:dyDescent="0.25">
      <c r="A295" s="2" t="s">
        <v>726</v>
      </c>
      <c r="B295" s="4">
        <v>75661</v>
      </c>
      <c r="C295" s="4">
        <v>48</v>
      </c>
      <c r="D295" s="4">
        <v>5732</v>
      </c>
      <c r="E295" s="4">
        <v>3792</v>
      </c>
      <c r="F295" s="4">
        <v>400</v>
      </c>
      <c r="G295" s="4">
        <v>1540</v>
      </c>
      <c r="H295" s="3">
        <v>6.22329191070392E-7</v>
      </c>
      <c r="I295" s="4">
        <v>1</v>
      </c>
      <c r="J295" s="34" t="s">
        <v>3</v>
      </c>
      <c r="K295" s="4">
        <v>1</v>
      </c>
      <c r="L295" s="4"/>
      <c r="M295" s="4"/>
      <c r="N295" s="30"/>
      <c r="O295" s="31"/>
    </row>
    <row r="296" spans="1:15" x14ac:dyDescent="0.25">
      <c r="A296" s="2" t="s">
        <v>1028</v>
      </c>
      <c r="B296" s="4">
        <v>2922</v>
      </c>
      <c r="C296" s="4">
        <v>53</v>
      </c>
      <c r="D296" s="4">
        <v>5512</v>
      </c>
      <c r="E296" s="4">
        <v>2344</v>
      </c>
      <c r="F296" s="4">
        <v>432</v>
      </c>
      <c r="G296" s="4">
        <v>2736</v>
      </c>
      <c r="H296" s="3">
        <v>5.9844356266224711E-7</v>
      </c>
      <c r="I296" s="4">
        <v>1</v>
      </c>
      <c r="J296" s="34" t="s">
        <v>3</v>
      </c>
      <c r="K296" s="4">
        <v>1</v>
      </c>
      <c r="L296" s="4"/>
      <c r="M296" s="4"/>
      <c r="N296" s="30"/>
      <c r="O296" s="31"/>
    </row>
    <row r="297" spans="1:15" x14ac:dyDescent="0.25">
      <c r="A297" s="2" t="s">
        <v>1029</v>
      </c>
      <c r="B297" s="4">
        <v>2922</v>
      </c>
      <c r="C297" s="4">
        <v>366</v>
      </c>
      <c r="D297" s="4">
        <v>4936</v>
      </c>
      <c r="E297" s="4">
        <v>3344</v>
      </c>
      <c r="F297" s="4">
        <v>1472</v>
      </c>
      <c r="G297" s="4">
        <v>120</v>
      </c>
      <c r="H297" s="3">
        <v>5.3590664464819523E-7</v>
      </c>
      <c r="I297" s="4">
        <v>1</v>
      </c>
      <c r="J297" s="34" t="s">
        <v>12</v>
      </c>
      <c r="K297" s="4">
        <v>1</v>
      </c>
      <c r="L297" s="4"/>
      <c r="M297" s="4"/>
      <c r="N297" s="30"/>
      <c r="O297" s="31"/>
    </row>
    <row r="298" spans="1:15" x14ac:dyDescent="0.25">
      <c r="A298" s="2" t="s">
        <v>1030</v>
      </c>
      <c r="B298" s="4">
        <v>2922</v>
      </c>
      <c r="C298" s="4">
        <v>32</v>
      </c>
      <c r="D298" s="4">
        <v>4920</v>
      </c>
      <c r="E298" s="4">
        <v>1952</v>
      </c>
      <c r="F298" s="4">
        <v>272</v>
      </c>
      <c r="G298" s="4">
        <v>2696</v>
      </c>
      <c r="H298" s="3">
        <v>5.3416950803669372E-7</v>
      </c>
      <c r="I298" s="4">
        <v>1</v>
      </c>
      <c r="J298" s="34" t="s">
        <v>3</v>
      </c>
      <c r="K298" s="4">
        <v>1</v>
      </c>
      <c r="L298" s="4"/>
      <c r="M298" s="4"/>
      <c r="N298" s="30"/>
      <c r="O298" s="31"/>
    </row>
    <row r="299" spans="1:15" x14ac:dyDescent="0.25">
      <c r="A299" s="2" t="s">
        <v>1031</v>
      </c>
      <c r="B299" s="4">
        <v>2922</v>
      </c>
      <c r="C299" s="4">
        <v>31</v>
      </c>
      <c r="D299" s="4">
        <v>4768</v>
      </c>
      <c r="E299" s="4">
        <v>1952</v>
      </c>
      <c r="F299" s="4">
        <v>256</v>
      </c>
      <c r="G299" s="4">
        <v>2560</v>
      </c>
      <c r="H299" s="3">
        <v>5.1766671022743002E-7</v>
      </c>
      <c r="I299" s="4">
        <v>1</v>
      </c>
      <c r="J299" s="34" t="s">
        <v>3</v>
      </c>
      <c r="K299" s="4">
        <v>1</v>
      </c>
      <c r="L299" s="4"/>
      <c r="M299" s="4"/>
      <c r="N299" s="30"/>
      <c r="O299" s="31"/>
    </row>
    <row r="300" spans="1:15" x14ac:dyDescent="0.25">
      <c r="A300" s="2" t="s">
        <v>487</v>
      </c>
      <c r="B300" s="4">
        <v>2922</v>
      </c>
      <c r="C300" s="4">
        <v>7</v>
      </c>
      <c r="D300" s="4">
        <v>3552</v>
      </c>
      <c r="E300" s="4">
        <v>1120</v>
      </c>
      <c r="F300" s="4">
        <v>64</v>
      </c>
      <c r="G300" s="4">
        <v>2368</v>
      </c>
      <c r="H300" s="3">
        <v>3.8564432775332038E-7</v>
      </c>
      <c r="I300" s="4">
        <v>1</v>
      </c>
      <c r="J300" s="34" t="s">
        <v>3</v>
      </c>
      <c r="K300" s="4">
        <v>1</v>
      </c>
      <c r="L300" s="4"/>
      <c r="M300" s="4"/>
      <c r="N300" s="30"/>
      <c r="O300" s="31"/>
    </row>
    <row r="301" spans="1:15" x14ac:dyDescent="0.25">
      <c r="A301" s="2" t="s">
        <v>727</v>
      </c>
      <c r="B301" s="4">
        <v>460</v>
      </c>
      <c r="C301" s="4">
        <v>9</v>
      </c>
      <c r="D301" s="4">
        <v>2696</v>
      </c>
      <c r="E301" s="4">
        <v>232</v>
      </c>
      <c r="F301" s="4">
        <v>80</v>
      </c>
      <c r="G301" s="4">
        <v>2384</v>
      </c>
      <c r="H301" s="3">
        <v>2.9270751903799317E-7</v>
      </c>
      <c r="I301" s="4">
        <v>1</v>
      </c>
      <c r="J301" s="34" t="s">
        <v>3</v>
      </c>
      <c r="K301" s="4">
        <v>1</v>
      </c>
      <c r="L301" s="4"/>
      <c r="M301" s="4"/>
      <c r="N301" s="30"/>
      <c r="O301" s="31"/>
    </row>
    <row r="302" spans="1:15" x14ac:dyDescent="0.25">
      <c r="A302" s="2" t="s">
        <v>728</v>
      </c>
      <c r="B302" s="4">
        <v>460</v>
      </c>
      <c r="C302" s="4">
        <v>9</v>
      </c>
      <c r="D302" s="4">
        <v>2696</v>
      </c>
      <c r="E302" s="4">
        <v>232</v>
      </c>
      <c r="F302" s="4">
        <v>80</v>
      </c>
      <c r="G302" s="4">
        <v>2384</v>
      </c>
      <c r="H302" s="3">
        <v>2.9270751903799317E-7</v>
      </c>
      <c r="I302" s="4">
        <v>1</v>
      </c>
      <c r="J302" s="34" t="s">
        <v>3</v>
      </c>
      <c r="K302" s="4">
        <v>1</v>
      </c>
      <c r="L302" s="4"/>
      <c r="M302" s="4"/>
      <c r="N302" s="30"/>
      <c r="O302" s="31"/>
    </row>
    <row r="303" spans="1:15" x14ac:dyDescent="0.25">
      <c r="A303" s="2" t="s">
        <v>492</v>
      </c>
      <c r="B303" s="4">
        <v>460</v>
      </c>
      <c r="C303" s="4">
        <v>9</v>
      </c>
      <c r="D303" s="4">
        <v>2656</v>
      </c>
      <c r="E303" s="4">
        <v>192</v>
      </c>
      <c r="F303" s="4">
        <v>80</v>
      </c>
      <c r="G303" s="4">
        <v>2384</v>
      </c>
      <c r="H303" s="3">
        <v>2.8836467750923954E-7</v>
      </c>
      <c r="I303" s="4">
        <v>1</v>
      </c>
      <c r="J303" s="34" t="s">
        <v>3</v>
      </c>
      <c r="K303" s="4">
        <v>1</v>
      </c>
      <c r="L303" s="4"/>
      <c r="M303" s="4"/>
      <c r="N303" s="30"/>
      <c r="O303" s="31"/>
    </row>
    <row r="304" spans="1:15" x14ac:dyDescent="0.25">
      <c r="A304" s="2" t="s">
        <v>729</v>
      </c>
      <c r="B304" s="4">
        <v>2922</v>
      </c>
      <c r="C304" s="4">
        <v>8</v>
      </c>
      <c r="D304" s="4">
        <v>2584</v>
      </c>
      <c r="E304" s="4">
        <v>1120</v>
      </c>
      <c r="F304" s="4">
        <v>80</v>
      </c>
      <c r="G304" s="4">
        <v>1384</v>
      </c>
      <c r="H304" s="3">
        <v>2.8054756275748304E-7</v>
      </c>
      <c r="I304" s="4">
        <v>1</v>
      </c>
      <c r="J304" s="34" t="s">
        <v>3</v>
      </c>
      <c r="K304" s="4">
        <v>1</v>
      </c>
      <c r="L304" s="4"/>
      <c r="M304" s="4"/>
      <c r="N304" s="30"/>
      <c r="O304" s="31"/>
    </row>
    <row r="305" spans="1:15" x14ac:dyDescent="0.25">
      <c r="A305" s="2" t="s">
        <v>1032</v>
      </c>
      <c r="B305" s="4">
        <v>19744</v>
      </c>
      <c r="C305" s="4">
        <v>2</v>
      </c>
      <c r="D305" s="4">
        <v>2368</v>
      </c>
      <c r="E305" s="4">
        <v>8</v>
      </c>
      <c r="F305" s="4">
        <v>32</v>
      </c>
      <c r="G305" s="4">
        <v>2328</v>
      </c>
      <c r="H305" s="3">
        <v>2.570962185022136E-7</v>
      </c>
      <c r="I305" s="4">
        <v>1</v>
      </c>
      <c r="J305" s="34" t="s">
        <v>3</v>
      </c>
      <c r="K305" s="4">
        <v>1</v>
      </c>
      <c r="L305" s="4"/>
      <c r="M305" s="4"/>
      <c r="N305" s="30"/>
      <c r="O305" s="31"/>
    </row>
    <row r="306" spans="1:15" x14ac:dyDescent="0.25">
      <c r="A306" s="2" t="s">
        <v>1033</v>
      </c>
      <c r="B306" s="4">
        <v>5220884</v>
      </c>
      <c r="C306" s="4">
        <v>1</v>
      </c>
      <c r="D306" s="4">
        <v>2360</v>
      </c>
      <c r="E306" s="4">
        <v>24</v>
      </c>
      <c r="F306" s="4">
        <v>16</v>
      </c>
      <c r="G306" s="4">
        <v>2320</v>
      </c>
      <c r="H306" s="3">
        <v>2.5622765019646284E-7</v>
      </c>
      <c r="I306" s="4">
        <v>3</v>
      </c>
      <c r="J306" s="34" t="s">
        <v>3</v>
      </c>
      <c r="K306" s="4">
        <v>3</v>
      </c>
      <c r="L306" s="4"/>
      <c r="M306" s="4"/>
      <c r="N306" s="30"/>
      <c r="O306" s="31"/>
    </row>
    <row r="307" spans="1:15" x14ac:dyDescent="0.25">
      <c r="A307" s="2" t="s">
        <v>1034</v>
      </c>
      <c r="B307" s="4">
        <v>40</v>
      </c>
      <c r="C307" s="4">
        <v>1</v>
      </c>
      <c r="D307" s="4">
        <v>2336</v>
      </c>
      <c r="E307" s="4">
        <v>8</v>
      </c>
      <c r="F307" s="4">
        <v>16</v>
      </c>
      <c r="G307" s="4">
        <v>2312</v>
      </c>
      <c r="H307" s="3">
        <v>2.5362194527921068E-7</v>
      </c>
      <c r="I307" s="4">
        <v>1</v>
      </c>
      <c r="J307" s="34" t="s">
        <v>3</v>
      </c>
      <c r="K307" s="4">
        <v>1</v>
      </c>
      <c r="L307" s="4"/>
      <c r="M307" s="4"/>
      <c r="N307" s="30"/>
      <c r="O307" s="31"/>
    </row>
    <row r="308" spans="1:15" x14ac:dyDescent="0.25">
      <c r="A308" s="2" t="s">
        <v>1035</v>
      </c>
      <c r="B308" s="4">
        <v>214</v>
      </c>
      <c r="C308" s="4">
        <v>1</v>
      </c>
      <c r="D308" s="4">
        <v>2336</v>
      </c>
      <c r="E308" s="4">
        <v>8</v>
      </c>
      <c r="F308" s="4">
        <v>16</v>
      </c>
      <c r="G308" s="4">
        <v>2312</v>
      </c>
      <c r="H308" s="3">
        <v>2.5362194527921068E-7</v>
      </c>
      <c r="I308" s="4">
        <v>1</v>
      </c>
      <c r="J308" s="34" t="s">
        <v>3</v>
      </c>
      <c r="K308" s="4">
        <v>1</v>
      </c>
      <c r="L308" s="4"/>
      <c r="M308" s="4"/>
      <c r="N308" s="30"/>
      <c r="O308" s="31"/>
    </row>
    <row r="309" spans="1:15" x14ac:dyDescent="0.25">
      <c r="A309" s="2" t="s">
        <v>730</v>
      </c>
      <c r="B309" s="4">
        <v>2922</v>
      </c>
      <c r="C309" s="4">
        <v>2</v>
      </c>
      <c r="D309" s="4">
        <v>1760</v>
      </c>
      <c r="E309" s="4">
        <v>368</v>
      </c>
      <c r="F309" s="4">
        <v>32</v>
      </c>
      <c r="G309" s="4">
        <v>1360</v>
      </c>
      <c r="H309" s="3">
        <v>1.9108502726515875E-7</v>
      </c>
      <c r="I309" s="4">
        <v>1</v>
      </c>
      <c r="J309" s="34" t="s">
        <v>3</v>
      </c>
      <c r="K309" s="4">
        <v>1</v>
      </c>
      <c r="L309" s="4"/>
      <c r="M309" s="4"/>
      <c r="N309" s="30"/>
      <c r="O309" s="31"/>
    </row>
    <row r="310" spans="1:15" x14ac:dyDescent="0.25">
      <c r="A310" s="2" t="s">
        <v>1036</v>
      </c>
      <c r="B310" s="4">
        <v>2922</v>
      </c>
      <c r="C310" s="4">
        <v>2</v>
      </c>
      <c r="D310" s="4">
        <v>1552</v>
      </c>
      <c r="E310" s="4">
        <v>160</v>
      </c>
      <c r="F310" s="4">
        <v>32</v>
      </c>
      <c r="G310" s="4">
        <v>1360</v>
      </c>
      <c r="H310" s="3">
        <v>1.6850225131563999E-7</v>
      </c>
      <c r="I310" s="4">
        <v>1</v>
      </c>
      <c r="J310" s="34" t="s">
        <v>3</v>
      </c>
      <c r="K310" s="4">
        <v>1</v>
      </c>
      <c r="L310" s="4"/>
      <c r="M310" s="4"/>
      <c r="N310" s="30"/>
      <c r="O310" s="31"/>
    </row>
    <row r="311" spans="1:15" x14ac:dyDescent="0.25">
      <c r="A311" s="2" t="s">
        <v>731</v>
      </c>
      <c r="B311" s="4">
        <v>2922</v>
      </c>
      <c r="C311" s="4">
        <v>12</v>
      </c>
      <c r="D311" s="4">
        <v>1520</v>
      </c>
      <c r="E311" s="4">
        <v>8</v>
      </c>
      <c r="F311" s="4">
        <v>112</v>
      </c>
      <c r="G311" s="4">
        <v>1400</v>
      </c>
      <c r="H311" s="3">
        <v>1.650279780926371E-7</v>
      </c>
      <c r="I311" s="4">
        <v>1</v>
      </c>
      <c r="J311" s="34" t="s">
        <v>3</v>
      </c>
      <c r="K311" s="4">
        <v>1</v>
      </c>
      <c r="L311" s="4"/>
      <c r="M311" s="4"/>
      <c r="N311" s="30"/>
      <c r="O311" s="31"/>
    </row>
    <row r="312" spans="1:15" x14ac:dyDescent="0.25">
      <c r="A312" s="2" t="s">
        <v>732</v>
      </c>
      <c r="B312" s="4">
        <v>7</v>
      </c>
      <c r="C312" s="4">
        <v>7</v>
      </c>
      <c r="D312" s="4">
        <v>1452</v>
      </c>
      <c r="E312" s="4">
        <v>8</v>
      </c>
      <c r="F312" s="4">
        <v>64</v>
      </c>
      <c r="G312" s="4">
        <v>1380</v>
      </c>
      <c r="H312" s="3">
        <v>1.5764514749375598E-7</v>
      </c>
      <c r="I312" s="4">
        <v>1</v>
      </c>
      <c r="J312" s="34" t="s">
        <v>3</v>
      </c>
      <c r="K312" s="4">
        <v>1</v>
      </c>
      <c r="L312" s="4"/>
      <c r="M312" s="4"/>
      <c r="N312" s="30"/>
      <c r="O312" s="31"/>
    </row>
    <row r="313" spans="1:15" x14ac:dyDescent="0.25">
      <c r="A313" s="2" t="s">
        <v>1037</v>
      </c>
      <c r="B313" s="4">
        <v>5220884</v>
      </c>
      <c r="C313" s="4">
        <v>2</v>
      </c>
      <c r="D313" s="4">
        <v>1424</v>
      </c>
      <c r="E313" s="4">
        <v>32</v>
      </c>
      <c r="F313" s="4">
        <v>32</v>
      </c>
      <c r="G313" s="4">
        <v>1360</v>
      </c>
      <c r="H313" s="3">
        <v>1.5460515842362843E-7</v>
      </c>
      <c r="I313" s="4">
        <v>3</v>
      </c>
      <c r="J313" s="34" t="s">
        <v>3</v>
      </c>
      <c r="K313" s="4">
        <v>3</v>
      </c>
      <c r="L313" s="4"/>
      <c r="M313" s="4"/>
      <c r="N313" s="30"/>
      <c r="O313" s="31"/>
    </row>
    <row r="314" spans="1:15" x14ac:dyDescent="0.25">
      <c r="A314" s="2" t="s">
        <v>733</v>
      </c>
      <c r="B314" s="4">
        <v>2922</v>
      </c>
      <c r="C314" s="4">
        <v>4</v>
      </c>
      <c r="D314" s="4">
        <v>1424</v>
      </c>
      <c r="E314" s="4">
        <v>8</v>
      </c>
      <c r="F314" s="4">
        <v>48</v>
      </c>
      <c r="G314" s="4">
        <v>1368</v>
      </c>
      <c r="H314" s="3">
        <v>1.5460515842362843E-7</v>
      </c>
      <c r="I314" s="4">
        <v>1</v>
      </c>
      <c r="J314" s="34" t="s">
        <v>3</v>
      </c>
      <c r="K314" s="4">
        <v>1</v>
      </c>
      <c r="L314" s="4"/>
      <c r="M314" s="4"/>
      <c r="N314" s="30"/>
      <c r="O314" s="31"/>
    </row>
    <row r="315" spans="1:15" x14ac:dyDescent="0.25">
      <c r="A315" s="2" t="s">
        <v>734</v>
      </c>
      <c r="B315" s="4">
        <v>2</v>
      </c>
      <c r="C315" s="4">
        <v>2</v>
      </c>
      <c r="D315" s="4">
        <v>1400</v>
      </c>
      <c r="E315" s="4">
        <v>8</v>
      </c>
      <c r="F315" s="4">
        <v>32</v>
      </c>
      <c r="G315" s="4">
        <v>1360</v>
      </c>
      <c r="H315" s="3">
        <v>1.5199945350637627E-7</v>
      </c>
      <c r="I315" s="4">
        <v>1</v>
      </c>
      <c r="J315" s="34" t="s">
        <v>3</v>
      </c>
      <c r="K315" s="4">
        <v>1</v>
      </c>
      <c r="L315" s="4"/>
      <c r="M315" s="4"/>
      <c r="N315" s="30"/>
      <c r="O315" s="31"/>
    </row>
    <row r="316" spans="1:15" x14ac:dyDescent="0.25">
      <c r="A316" s="2" t="s">
        <v>1038</v>
      </c>
      <c r="B316" s="4">
        <v>5220884</v>
      </c>
      <c r="C316" s="4">
        <v>1</v>
      </c>
      <c r="D316" s="4">
        <v>1396</v>
      </c>
      <c r="E316" s="4">
        <v>24</v>
      </c>
      <c r="F316" s="4">
        <v>16</v>
      </c>
      <c r="G316" s="4">
        <v>1356</v>
      </c>
      <c r="H316" s="3">
        <v>1.5156516935350091E-7</v>
      </c>
      <c r="I316" s="4">
        <v>3</v>
      </c>
      <c r="J316" s="34" t="s">
        <v>3</v>
      </c>
      <c r="K316" s="4">
        <v>3</v>
      </c>
      <c r="L316" s="4"/>
      <c r="M316" s="4"/>
      <c r="N316" s="30"/>
      <c r="O316" s="31"/>
    </row>
    <row r="317" spans="1:15" x14ac:dyDescent="0.25">
      <c r="A317" s="2" t="s">
        <v>1039</v>
      </c>
      <c r="B317" s="4">
        <v>729602</v>
      </c>
      <c r="C317" s="4">
        <v>1</v>
      </c>
      <c r="D317" s="4">
        <v>1380</v>
      </c>
      <c r="E317" s="4">
        <v>8</v>
      </c>
      <c r="F317" s="4">
        <v>16</v>
      </c>
      <c r="G317" s="4">
        <v>1356</v>
      </c>
      <c r="H317" s="3">
        <v>1.4982803274199948E-7</v>
      </c>
      <c r="I317" s="4">
        <v>1</v>
      </c>
      <c r="J317" s="34" t="s">
        <v>3</v>
      </c>
      <c r="K317" s="4">
        <v>1</v>
      </c>
      <c r="L317" s="4"/>
      <c r="M317" s="4"/>
      <c r="N317" s="30"/>
      <c r="O317" s="31"/>
    </row>
    <row r="318" spans="1:15" x14ac:dyDescent="0.25">
      <c r="A318" s="2" t="s">
        <v>1040</v>
      </c>
      <c r="B318" s="4">
        <v>86380</v>
      </c>
      <c r="C318" s="4">
        <v>1</v>
      </c>
      <c r="D318" s="4">
        <v>1380</v>
      </c>
      <c r="E318" s="4">
        <v>8</v>
      </c>
      <c r="F318" s="4">
        <v>16</v>
      </c>
      <c r="G318" s="4">
        <v>1356</v>
      </c>
      <c r="H318" s="3">
        <v>1.4982803274199948E-7</v>
      </c>
      <c r="I318" s="4">
        <v>1</v>
      </c>
      <c r="J318" s="34" t="s">
        <v>3</v>
      </c>
      <c r="K318" s="4">
        <v>1</v>
      </c>
      <c r="L318" s="4"/>
      <c r="M318" s="4"/>
      <c r="N318" s="30"/>
      <c r="O318" s="31"/>
    </row>
    <row r="319" spans="1:15" x14ac:dyDescent="0.25">
      <c r="A319" s="2" t="s">
        <v>1041</v>
      </c>
      <c r="B319" s="4">
        <v>729602</v>
      </c>
      <c r="C319" s="4">
        <v>1</v>
      </c>
      <c r="D319" s="4">
        <v>1380</v>
      </c>
      <c r="E319" s="4">
        <v>8</v>
      </c>
      <c r="F319" s="4">
        <v>16</v>
      </c>
      <c r="G319" s="4">
        <v>1356</v>
      </c>
      <c r="H319" s="3">
        <v>1.4982803274199948E-7</v>
      </c>
      <c r="I319" s="4">
        <v>1</v>
      </c>
      <c r="J319" s="34" t="s">
        <v>3</v>
      </c>
      <c r="K319" s="4">
        <v>1</v>
      </c>
      <c r="L319" s="4"/>
      <c r="M319" s="4"/>
      <c r="N319" s="30"/>
      <c r="O319" s="31"/>
    </row>
    <row r="320" spans="1:15" x14ac:dyDescent="0.25">
      <c r="A320" s="2" t="s">
        <v>1042</v>
      </c>
      <c r="B320" s="4">
        <v>40</v>
      </c>
      <c r="C320" s="4">
        <v>8</v>
      </c>
      <c r="D320" s="4">
        <v>176</v>
      </c>
      <c r="E320" s="4">
        <v>16</v>
      </c>
      <c r="F320" s="4">
        <v>40</v>
      </c>
      <c r="G320" s="4">
        <v>120</v>
      </c>
      <c r="H320" s="3">
        <v>1.9108502726515875E-8</v>
      </c>
      <c r="I320" s="4">
        <v>1</v>
      </c>
      <c r="J320" s="34" t="s">
        <v>12</v>
      </c>
      <c r="K320" s="4">
        <v>1</v>
      </c>
      <c r="L320" s="4"/>
      <c r="M320" s="4"/>
      <c r="N320" s="30"/>
      <c r="O320" s="31"/>
    </row>
    <row r="321" spans="1:15" x14ac:dyDescent="0.25">
      <c r="A321" s="2" t="s">
        <v>736</v>
      </c>
      <c r="B321" s="4">
        <v>3</v>
      </c>
      <c r="C321" s="4">
        <v>3</v>
      </c>
      <c r="D321" s="4">
        <v>144</v>
      </c>
      <c r="E321" s="4">
        <v>8</v>
      </c>
      <c r="F321" s="4">
        <v>16</v>
      </c>
      <c r="G321" s="4">
        <v>120</v>
      </c>
      <c r="H321" s="3">
        <v>1.5634229503512988E-8</v>
      </c>
      <c r="I321" s="4">
        <v>1</v>
      </c>
      <c r="J321" s="34" t="s">
        <v>12</v>
      </c>
      <c r="K321" s="4">
        <v>1</v>
      </c>
      <c r="L321" s="4"/>
      <c r="M321" s="4"/>
      <c r="N321" s="30"/>
      <c r="O321" s="31"/>
    </row>
    <row r="322" spans="1:15" x14ac:dyDescent="0.25">
      <c r="A322" s="2" t="s">
        <v>735</v>
      </c>
      <c r="B322" s="4">
        <v>3</v>
      </c>
      <c r="C322" s="4">
        <v>3</v>
      </c>
      <c r="D322" s="4">
        <v>144</v>
      </c>
      <c r="E322" s="4">
        <v>8</v>
      </c>
      <c r="F322" s="4">
        <v>16</v>
      </c>
      <c r="G322" s="4">
        <v>120</v>
      </c>
      <c r="H322" s="3">
        <v>1.5634229503512988E-8</v>
      </c>
      <c r="I322" s="4">
        <v>1</v>
      </c>
      <c r="J322" s="34" t="s">
        <v>12</v>
      </c>
      <c r="K322" s="4">
        <v>1</v>
      </c>
      <c r="L322" s="4"/>
      <c r="M322" s="4"/>
      <c r="N322" s="30"/>
      <c r="O322" s="31"/>
    </row>
    <row r="323" spans="1:15" x14ac:dyDescent="0.25">
      <c r="A323" s="2" t="s">
        <v>401</v>
      </c>
      <c r="B323" s="4">
        <v>455693899</v>
      </c>
      <c r="C323" s="4">
        <v>455693899</v>
      </c>
      <c r="D323" s="4">
        <v>9179934047</v>
      </c>
      <c r="E323" s="4">
        <v>7319770712</v>
      </c>
      <c r="F323" s="4">
        <v>292572624</v>
      </c>
      <c r="G323" s="4">
        <v>1567590711</v>
      </c>
      <c r="H323" s="3">
        <v>0.99999955703016408</v>
      </c>
      <c r="I323" s="4">
        <v>48</v>
      </c>
      <c r="J323" s="34" t="s">
        <v>0</v>
      </c>
      <c r="K323" s="4">
        <v>1753</v>
      </c>
      <c r="L323" s="4"/>
      <c r="M323" s="4"/>
      <c r="N323" s="30"/>
      <c r="O323" s="3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857C3-26F5-4633-95B6-0918F90197F7}">
  <sheetPr codeName="Sheet10"/>
  <dimension ref="A3:I86"/>
  <sheetViews>
    <sheetView showGridLines="0" zoomScaleNormal="100" workbookViewId="0">
      <pane xSplit="1" ySplit="3" topLeftCell="B4" activePane="bottomRight" state="frozen"/>
      <selection pane="topRight" activeCell="B1" sqref="B1"/>
      <selection pane="bottomLeft" activeCell="A4" sqref="A4"/>
      <selection pane="bottomRight" activeCell="A3" sqref="A3:E24"/>
    </sheetView>
  </sheetViews>
  <sheetFormatPr defaultRowHeight="15" x14ac:dyDescent="0.25"/>
  <cols>
    <col min="1" max="1" width="28.28515625" bestFit="1" customWidth="1"/>
    <col min="2" max="2" width="10.85546875" bestFit="1" customWidth="1"/>
    <col min="3" max="3" width="11" bestFit="1" customWidth="1"/>
    <col min="4" max="4" width="12.28515625" bestFit="1" customWidth="1"/>
    <col min="5" max="5" width="16.140625" bestFit="1" customWidth="1"/>
    <col min="6" max="6" width="20" bestFit="1" customWidth="1"/>
    <col min="7" max="7" width="19.7109375" bestFit="1" customWidth="1"/>
    <col min="8" max="8" width="20.5703125" bestFit="1" customWidth="1"/>
    <col min="9" max="9" width="13.140625" bestFit="1" customWidth="1"/>
    <col min="10" max="10" width="17.85546875" bestFit="1" customWidth="1"/>
  </cols>
  <sheetData>
    <row r="3" spans="1:9" x14ac:dyDescent="0.25">
      <c r="A3" s="1" t="s">
        <v>394</v>
      </c>
      <c r="B3" t="s">
        <v>31</v>
      </c>
      <c r="C3" t="s">
        <v>9</v>
      </c>
      <c r="D3" t="s">
        <v>1</v>
      </c>
      <c r="E3" t="s">
        <v>82</v>
      </c>
      <c r="F3" t="s">
        <v>83</v>
      </c>
      <c r="G3" t="s">
        <v>84</v>
      </c>
      <c r="H3" t="s">
        <v>85</v>
      </c>
      <c r="I3" t="s">
        <v>86</v>
      </c>
    </row>
    <row r="4" spans="1:9" x14ac:dyDescent="0.25">
      <c r="A4" s="2" t="s">
        <v>88</v>
      </c>
      <c r="B4" s="4">
        <v>3</v>
      </c>
      <c r="C4" s="4">
        <v>1</v>
      </c>
      <c r="D4" s="4">
        <v>24</v>
      </c>
      <c r="E4" s="4">
        <v>4</v>
      </c>
      <c r="F4" s="4"/>
      <c r="G4" s="4"/>
      <c r="H4" s="30"/>
      <c r="I4" s="31"/>
    </row>
    <row r="5" spans="1:9" x14ac:dyDescent="0.25">
      <c r="A5" s="5" t="s">
        <v>506</v>
      </c>
      <c r="B5" s="4">
        <v>3</v>
      </c>
      <c r="C5" s="4">
        <v>1</v>
      </c>
      <c r="D5" s="4">
        <v>24</v>
      </c>
      <c r="E5" s="4">
        <v>4</v>
      </c>
      <c r="F5" s="4"/>
      <c r="G5" s="4"/>
      <c r="H5" s="30"/>
      <c r="I5" s="31"/>
    </row>
    <row r="6" spans="1:9" x14ac:dyDescent="0.25">
      <c r="A6" s="2" t="s">
        <v>402</v>
      </c>
      <c r="B6" s="4">
        <v>2759</v>
      </c>
      <c r="C6" s="4">
        <v>1</v>
      </c>
      <c r="D6" s="4">
        <v>12520</v>
      </c>
      <c r="E6" s="4">
        <v>5</v>
      </c>
      <c r="F6" s="4"/>
      <c r="G6" s="4"/>
      <c r="H6" s="30"/>
      <c r="I6" s="31"/>
    </row>
    <row r="7" spans="1:9" x14ac:dyDescent="0.25">
      <c r="A7" s="5" t="s">
        <v>402</v>
      </c>
      <c r="B7" s="4">
        <v>2759</v>
      </c>
      <c r="C7" s="4">
        <v>1</v>
      </c>
      <c r="D7" s="4">
        <v>12520</v>
      </c>
      <c r="E7" s="4">
        <v>5</v>
      </c>
      <c r="F7" s="4"/>
      <c r="G7" s="4"/>
      <c r="H7" s="30"/>
      <c r="I7" s="31"/>
    </row>
    <row r="8" spans="1:9" x14ac:dyDescent="0.25">
      <c r="A8" s="2" t="s">
        <v>507</v>
      </c>
      <c r="B8" s="4">
        <v>75661</v>
      </c>
      <c r="C8" s="4">
        <v>1</v>
      </c>
      <c r="D8" s="4">
        <v>402488</v>
      </c>
      <c r="E8" s="4">
        <v>8</v>
      </c>
      <c r="F8" s="4"/>
      <c r="G8" s="4"/>
      <c r="H8" s="30"/>
      <c r="I8" s="31"/>
    </row>
    <row r="9" spans="1:9" x14ac:dyDescent="0.25">
      <c r="A9" s="5" t="s">
        <v>507</v>
      </c>
      <c r="B9" s="4">
        <v>75661</v>
      </c>
      <c r="C9" s="4">
        <v>1</v>
      </c>
      <c r="D9" s="4">
        <v>402488</v>
      </c>
      <c r="E9" s="4">
        <v>8</v>
      </c>
      <c r="F9" s="4"/>
      <c r="G9" s="4"/>
      <c r="H9" s="30"/>
      <c r="I9" s="31"/>
    </row>
    <row r="10" spans="1:9" x14ac:dyDescent="0.25">
      <c r="A10" s="2" t="s">
        <v>405</v>
      </c>
      <c r="B10" s="4">
        <v>214</v>
      </c>
      <c r="C10" s="4">
        <v>1</v>
      </c>
      <c r="D10" s="4">
        <v>1256</v>
      </c>
      <c r="E10" s="4">
        <v>9</v>
      </c>
      <c r="F10" s="4"/>
      <c r="G10" s="4"/>
      <c r="H10" s="30"/>
      <c r="I10" s="31"/>
    </row>
    <row r="11" spans="1:9" x14ac:dyDescent="0.25">
      <c r="A11" s="5" t="s">
        <v>508</v>
      </c>
      <c r="B11" s="4">
        <v>214</v>
      </c>
      <c r="C11" s="4">
        <v>1</v>
      </c>
      <c r="D11" s="4">
        <v>1256</v>
      </c>
      <c r="E11" s="4">
        <v>9</v>
      </c>
      <c r="F11" s="4"/>
      <c r="G11" s="4"/>
      <c r="H11" s="30"/>
      <c r="I11" s="31"/>
    </row>
    <row r="12" spans="1:9" x14ac:dyDescent="0.25">
      <c r="A12" s="2" t="s">
        <v>395</v>
      </c>
      <c r="B12" s="4">
        <v>42705</v>
      </c>
      <c r="C12" s="4">
        <v>1</v>
      </c>
      <c r="D12" s="4">
        <v>183568</v>
      </c>
      <c r="E12" s="4">
        <v>8</v>
      </c>
      <c r="F12" s="4"/>
      <c r="G12" s="4"/>
      <c r="H12" s="30"/>
      <c r="I12" s="31"/>
    </row>
    <row r="13" spans="1:9" x14ac:dyDescent="0.25">
      <c r="A13" s="5" t="s">
        <v>395</v>
      </c>
      <c r="B13" s="4">
        <v>42705</v>
      </c>
      <c r="C13" s="4">
        <v>1</v>
      </c>
      <c r="D13" s="4">
        <v>183568</v>
      </c>
      <c r="E13" s="4">
        <v>8</v>
      </c>
      <c r="F13" s="4"/>
      <c r="G13" s="4"/>
      <c r="H13" s="30"/>
      <c r="I13" s="31"/>
    </row>
    <row r="14" spans="1:9" x14ac:dyDescent="0.25">
      <c r="A14" s="2" t="s">
        <v>509</v>
      </c>
      <c r="B14" s="4">
        <v>648</v>
      </c>
      <c r="C14" s="4">
        <v>1</v>
      </c>
      <c r="D14" s="4">
        <v>1648</v>
      </c>
      <c r="E14" s="4">
        <v>4</v>
      </c>
      <c r="F14" s="4"/>
      <c r="G14" s="4"/>
      <c r="H14" s="30"/>
      <c r="I14" s="31"/>
    </row>
    <row r="15" spans="1:9" x14ac:dyDescent="0.25">
      <c r="A15" s="5" t="s">
        <v>509</v>
      </c>
      <c r="B15" s="4">
        <v>648</v>
      </c>
      <c r="C15" s="4">
        <v>1</v>
      </c>
      <c r="D15" s="4">
        <v>1648</v>
      </c>
      <c r="E15" s="4">
        <v>4</v>
      </c>
      <c r="F15" s="4"/>
      <c r="G15" s="4"/>
      <c r="H15" s="30"/>
      <c r="I15" s="31"/>
    </row>
    <row r="16" spans="1:9" x14ac:dyDescent="0.25">
      <c r="A16" s="2" t="s">
        <v>96</v>
      </c>
      <c r="B16" s="4">
        <v>8516717</v>
      </c>
      <c r="C16" s="4">
        <v>3</v>
      </c>
      <c r="D16" s="4">
        <v>46491888</v>
      </c>
      <c r="E16" s="4">
        <v>57</v>
      </c>
      <c r="F16" s="4"/>
      <c r="G16" s="4"/>
      <c r="H16" s="30"/>
      <c r="I16" s="31"/>
    </row>
    <row r="17" spans="1:9" x14ac:dyDescent="0.25">
      <c r="A17" s="5" t="s">
        <v>510</v>
      </c>
      <c r="B17" s="4">
        <v>760102</v>
      </c>
      <c r="C17" s="4">
        <v>1</v>
      </c>
      <c r="D17" s="4">
        <v>2947416</v>
      </c>
      <c r="E17" s="4">
        <v>19</v>
      </c>
      <c r="F17" s="4"/>
      <c r="G17" s="4"/>
      <c r="H17" s="30"/>
      <c r="I17" s="31"/>
    </row>
    <row r="18" spans="1:9" x14ac:dyDescent="0.25">
      <c r="A18" s="5" t="s">
        <v>511</v>
      </c>
      <c r="B18" s="4">
        <v>24979</v>
      </c>
      <c r="C18" s="4">
        <v>1</v>
      </c>
      <c r="D18" s="4">
        <v>305792</v>
      </c>
      <c r="E18" s="4">
        <v>19</v>
      </c>
      <c r="F18" s="4"/>
      <c r="G18" s="4"/>
      <c r="H18" s="30"/>
      <c r="I18" s="31"/>
    </row>
    <row r="19" spans="1:9" x14ac:dyDescent="0.25">
      <c r="A19" s="5" t="s">
        <v>512</v>
      </c>
      <c r="B19" s="4">
        <v>7731636</v>
      </c>
      <c r="C19" s="4">
        <v>1</v>
      </c>
      <c r="D19" s="4">
        <v>43238680</v>
      </c>
      <c r="E19" s="4">
        <v>19</v>
      </c>
      <c r="F19" s="4"/>
      <c r="G19" s="4"/>
      <c r="H19" s="30"/>
      <c r="I19" s="31"/>
    </row>
    <row r="20" spans="1:9" x14ac:dyDescent="0.25">
      <c r="A20" s="2" t="s">
        <v>113</v>
      </c>
      <c r="B20" s="4">
        <v>249340780</v>
      </c>
      <c r="C20" s="4">
        <v>3</v>
      </c>
      <c r="D20" s="4">
        <v>4916924984</v>
      </c>
      <c r="E20" s="4">
        <v>1056</v>
      </c>
      <c r="F20" s="4"/>
      <c r="G20" s="4"/>
      <c r="H20" s="30"/>
      <c r="I20" s="31"/>
    </row>
    <row r="21" spans="1:9" x14ac:dyDescent="0.25">
      <c r="A21" s="5" t="s">
        <v>513</v>
      </c>
      <c r="B21" s="4">
        <v>195127499</v>
      </c>
      <c r="C21" s="4">
        <v>1</v>
      </c>
      <c r="D21" s="4">
        <v>3891967488</v>
      </c>
      <c r="E21" s="4">
        <v>792</v>
      </c>
      <c r="F21" s="4"/>
      <c r="G21" s="4"/>
      <c r="H21" s="30"/>
      <c r="I21" s="31"/>
    </row>
    <row r="22" spans="1:9" x14ac:dyDescent="0.25">
      <c r="A22" s="5" t="s">
        <v>514</v>
      </c>
      <c r="B22" s="4">
        <v>53296671</v>
      </c>
      <c r="C22" s="4">
        <v>1</v>
      </c>
      <c r="D22" s="4">
        <v>1004364560</v>
      </c>
      <c r="E22" s="4">
        <v>231</v>
      </c>
      <c r="F22" s="4"/>
      <c r="G22" s="4"/>
      <c r="H22" s="30"/>
      <c r="I22" s="31"/>
    </row>
    <row r="23" spans="1:9" x14ac:dyDescent="0.25">
      <c r="A23" s="5" t="s">
        <v>515</v>
      </c>
      <c r="B23" s="4">
        <v>916610</v>
      </c>
      <c r="C23" s="4">
        <v>1</v>
      </c>
      <c r="D23" s="4">
        <v>20592936</v>
      </c>
      <c r="E23" s="4">
        <v>33</v>
      </c>
      <c r="F23" s="4"/>
      <c r="G23" s="4"/>
      <c r="H23" s="30"/>
      <c r="I23" s="31"/>
    </row>
    <row r="24" spans="1:9" x14ac:dyDescent="0.25">
      <c r="A24" s="2" t="s">
        <v>423</v>
      </c>
      <c r="B24" s="4">
        <v>59376</v>
      </c>
      <c r="C24" s="4">
        <v>1</v>
      </c>
      <c r="D24" s="4">
        <v>462376</v>
      </c>
      <c r="E24" s="4">
        <v>12</v>
      </c>
      <c r="F24" s="4"/>
      <c r="G24" s="4"/>
      <c r="H24" s="30"/>
      <c r="I24" s="31"/>
    </row>
    <row r="25" spans="1:9" x14ac:dyDescent="0.25">
      <c r="A25" s="5" t="s">
        <v>423</v>
      </c>
      <c r="B25" s="4">
        <v>59376</v>
      </c>
      <c r="C25" s="4">
        <v>1</v>
      </c>
      <c r="D25" s="4">
        <v>462376</v>
      </c>
      <c r="E25" s="4">
        <v>12</v>
      </c>
      <c r="F25" s="4"/>
      <c r="G25" s="4"/>
      <c r="H25" s="30"/>
      <c r="I25" s="31"/>
    </row>
    <row r="26" spans="1:9" x14ac:dyDescent="0.25">
      <c r="A26" s="2" t="s">
        <v>136</v>
      </c>
      <c r="B26" s="4">
        <v>2922</v>
      </c>
      <c r="C26" s="4">
        <v>1</v>
      </c>
      <c r="D26" s="4">
        <v>39584</v>
      </c>
      <c r="E26" s="4">
        <v>20</v>
      </c>
      <c r="F26" s="4"/>
      <c r="G26" s="4"/>
      <c r="H26" s="30"/>
      <c r="I26" s="31"/>
    </row>
    <row r="27" spans="1:9" x14ac:dyDescent="0.25">
      <c r="A27" s="5" t="s">
        <v>136</v>
      </c>
      <c r="B27" s="4">
        <v>2922</v>
      </c>
      <c r="C27" s="4">
        <v>1</v>
      </c>
      <c r="D27" s="4">
        <v>39584</v>
      </c>
      <c r="E27" s="4">
        <v>20</v>
      </c>
      <c r="F27" s="4"/>
      <c r="G27" s="4"/>
      <c r="H27" s="30"/>
      <c r="I27" s="31"/>
    </row>
    <row r="28" spans="1:9" x14ac:dyDescent="0.25">
      <c r="A28" s="2" t="s">
        <v>427</v>
      </c>
      <c r="B28" s="4">
        <v>40</v>
      </c>
      <c r="C28" s="4">
        <v>1</v>
      </c>
      <c r="D28" s="4">
        <v>200</v>
      </c>
      <c r="E28" s="4">
        <v>9</v>
      </c>
      <c r="F28" s="4"/>
      <c r="G28" s="4"/>
      <c r="H28" s="30"/>
      <c r="I28" s="31"/>
    </row>
    <row r="29" spans="1:9" x14ac:dyDescent="0.25">
      <c r="A29" s="5" t="s">
        <v>508</v>
      </c>
      <c r="B29" s="4">
        <v>40</v>
      </c>
      <c r="C29" s="4">
        <v>1</v>
      </c>
      <c r="D29" s="4">
        <v>200</v>
      </c>
      <c r="E29" s="4">
        <v>9</v>
      </c>
      <c r="F29" s="4"/>
      <c r="G29" s="4"/>
      <c r="H29" s="30"/>
      <c r="I29" s="31"/>
    </row>
    <row r="30" spans="1:9" x14ac:dyDescent="0.25">
      <c r="A30" s="2" t="s">
        <v>516</v>
      </c>
      <c r="B30" s="4">
        <v>36</v>
      </c>
      <c r="C30" s="4">
        <v>1</v>
      </c>
      <c r="D30" s="4">
        <v>56</v>
      </c>
      <c r="E30" s="4">
        <v>3</v>
      </c>
      <c r="F30" s="4"/>
      <c r="G30" s="4"/>
      <c r="H30" s="30"/>
      <c r="I30" s="31"/>
    </row>
    <row r="31" spans="1:9" x14ac:dyDescent="0.25">
      <c r="A31" s="5" t="s">
        <v>516</v>
      </c>
      <c r="B31" s="4">
        <v>36</v>
      </c>
      <c r="C31" s="4">
        <v>1</v>
      </c>
      <c r="D31" s="4">
        <v>56</v>
      </c>
      <c r="E31" s="4">
        <v>3</v>
      </c>
      <c r="F31" s="4"/>
      <c r="G31" s="4"/>
      <c r="H31" s="30"/>
      <c r="I31" s="31"/>
    </row>
    <row r="32" spans="1:9" x14ac:dyDescent="0.25">
      <c r="A32" s="2" t="s">
        <v>517</v>
      </c>
      <c r="B32" s="4">
        <v>133</v>
      </c>
      <c r="C32" s="4">
        <v>1</v>
      </c>
      <c r="D32" s="4">
        <v>272</v>
      </c>
      <c r="E32" s="4">
        <v>3</v>
      </c>
      <c r="F32" s="4"/>
      <c r="G32" s="4"/>
      <c r="H32" s="30"/>
      <c r="I32" s="31"/>
    </row>
    <row r="33" spans="1:9" x14ac:dyDescent="0.25">
      <c r="A33" s="5" t="s">
        <v>517</v>
      </c>
      <c r="B33" s="4">
        <v>133</v>
      </c>
      <c r="C33" s="4">
        <v>1</v>
      </c>
      <c r="D33" s="4">
        <v>272</v>
      </c>
      <c r="E33" s="4">
        <v>3</v>
      </c>
      <c r="F33" s="4"/>
      <c r="G33" s="4"/>
      <c r="H33" s="30"/>
      <c r="I33" s="31"/>
    </row>
    <row r="34" spans="1:9" x14ac:dyDescent="0.25">
      <c r="A34" s="2" t="s">
        <v>162</v>
      </c>
      <c r="B34" s="4">
        <v>5</v>
      </c>
      <c r="C34" s="4">
        <v>1</v>
      </c>
      <c r="D34" s="4">
        <v>16</v>
      </c>
      <c r="E34" s="4">
        <v>3</v>
      </c>
      <c r="F34" s="4"/>
      <c r="G34" s="4"/>
      <c r="H34" s="30"/>
      <c r="I34" s="31"/>
    </row>
    <row r="35" spans="1:9" x14ac:dyDescent="0.25">
      <c r="A35" s="5" t="s">
        <v>162</v>
      </c>
      <c r="B35" s="4">
        <v>5</v>
      </c>
      <c r="C35" s="4">
        <v>1</v>
      </c>
      <c r="D35" s="4">
        <v>16</v>
      </c>
      <c r="E35" s="4">
        <v>3</v>
      </c>
      <c r="F35" s="4"/>
      <c r="G35" s="4"/>
      <c r="H35" s="30"/>
      <c r="I35" s="31"/>
    </row>
    <row r="36" spans="1:9" x14ac:dyDescent="0.25">
      <c r="A36" s="2" t="s">
        <v>170</v>
      </c>
      <c r="B36" s="4">
        <v>19744</v>
      </c>
      <c r="C36" s="4">
        <v>1</v>
      </c>
      <c r="D36" s="4">
        <v>87736</v>
      </c>
      <c r="E36" s="4">
        <v>13</v>
      </c>
      <c r="F36" s="4"/>
      <c r="G36" s="4"/>
      <c r="H36" s="30"/>
      <c r="I36" s="31"/>
    </row>
    <row r="37" spans="1:9" x14ac:dyDescent="0.25">
      <c r="A37" s="5" t="s">
        <v>170</v>
      </c>
      <c r="B37" s="4">
        <v>19744</v>
      </c>
      <c r="C37" s="4">
        <v>1</v>
      </c>
      <c r="D37" s="4">
        <v>87736</v>
      </c>
      <c r="E37" s="4">
        <v>13</v>
      </c>
      <c r="F37" s="4"/>
      <c r="G37" s="4"/>
      <c r="H37" s="30"/>
      <c r="I37" s="31"/>
    </row>
    <row r="38" spans="1:9" x14ac:dyDescent="0.25">
      <c r="A38" s="2" t="s">
        <v>175</v>
      </c>
      <c r="B38" s="4">
        <v>93816</v>
      </c>
      <c r="C38" s="4">
        <v>1</v>
      </c>
      <c r="D38" s="4">
        <v>719344</v>
      </c>
      <c r="E38" s="4">
        <v>13</v>
      </c>
      <c r="F38" s="4"/>
      <c r="G38" s="4"/>
      <c r="H38" s="30"/>
      <c r="I38" s="31"/>
    </row>
    <row r="39" spans="1:9" x14ac:dyDescent="0.25">
      <c r="A39" s="5" t="s">
        <v>175</v>
      </c>
      <c r="B39" s="4">
        <v>93816</v>
      </c>
      <c r="C39" s="4">
        <v>1</v>
      </c>
      <c r="D39" s="4">
        <v>719344</v>
      </c>
      <c r="E39" s="4">
        <v>13</v>
      </c>
      <c r="F39" s="4"/>
      <c r="G39" s="4"/>
      <c r="H39" s="30"/>
      <c r="I39" s="31"/>
    </row>
    <row r="40" spans="1:9" x14ac:dyDescent="0.25">
      <c r="A40" s="2" t="s">
        <v>189</v>
      </c>
      <c r="B40" s="4">
        <v>460</v>
      </c>
      <c r="C40" s="4">
        <v>1</v>
      </c>
      <c r="D40" s="4">
        <v>1352</v>
      </c>
      <c r="E40" s="4">
        <v>6</v>
      </c>
      <c r="F40" s="4"/>
      <c r="G40" s="4"/>
      <c r="H40" s="30"/>
      <c r="I40" s="31"/>
    </row>
    <row r="41" spans="1:9" x14ac:dyDescent="0.25">
      <c r="A41" s="5" t="s">
        <v>508</v>
      </c>
      <c r="B41" s="4">
        <v>460</v>
      </c>
      <c r="C41" s="4">
        <v>1</v>
      </c>
      <c r="D41" s="4">
        <v>1352</v>
      </c>
      <c r="E41" s="4">
        <v>6</v>
      </c>
      <c r="F41" s="4"/>
      <c r="G41" s="4"/>
      <c r="H41" s="30"/>
      <c r="I41" s="31"/>
    </row>
    <row r="42" spans="1:9" x14ac:dyDescent="0.25">
      <c r="A42" s="2" t="s">
        <v>441</v>
      </c>
      <c r="B42" s="4">
        <v>729602</v>
      </c>
      <c r="C42" s="4">
        <v>1</v>
      </c>
      <c r="D42" s="4">
        <v>2879488</v>
      </c>
      <c r="E42" s="4">
        <v>8</v>
      </c>
      <c r="F42" s="4"/>
      <c r="G42" s="4"/>
      <c r="H42" s="30"/>
      <c r="I42" s="31"/>
    </row>
    <row r="43" spans="1:9" x14ac:dyDescent="0.25">
      <c r="A43" s="5" t="s">
        <v>441</v>
      </c>
      <c r="B43" s="4">
        <v>729602</v>
      </c>
      <c r="C43" s="4">
        <v>1</v>
      </c>
      <c r="D43" s="4">
        <v>2879488</v>
      </c>
      <c r="E43" s="4">
        <v>8</v>
      </c>
      <c r="F43" s="4"/>
      <c r="G43" s="4"/>
      <c r="H43" s="30"/>
      <c r="I43" s="31"/>
    </row>
    <row r="44" spans="1:9" x14ac:dyDescent="0.25">
      <c r="A44" s="2" t="s">
        <v>444</v>
      </c>
      <c r="B44" s="4">
        <v>8097</v>
      </c>
      <c r="C44" s="4">
        <v>1</v>
      </c>
      <c r="D44" s="4">
        <v>48632</v>
      </c>
      <c r="E44" s="4">
        <v>5</v>
      </c>
      <c r="F44" s="4"/>
      <c r="G44" s="4"/>
      <c r="H44" s="30"/>
      <c r="I44" s="31"/>
    </row>
    <row r="45" spans="1:9" x14ac:dyDescent="0.25">
      <c r="A45" s="5" t="s">
        <v>444</v>
      </c>
      <c r="B45" s="4">
        <v>8097</v>
      </c>
      <c r="C45" s="4">
        <v>1</v>
      </c>
      <c r="D45" s="4">
        <v>48632</v>
      </c>
      <c r="E45" s="4">
        <v>5</v>
      </c>
      <c r="F45" s="4"/>
      <c r="G45" s="4"/>
      <c r="H45" s="30"/>
      <c r="I45" s="31"/>
    </row>
    <row r="46" spans="1:9" x14ac:dyDescent="0.25">
      <c r="A46" s="2" t="s">
        <v>399</v>
      </c>
      <c r="B46" s="4">
        <v>132112</v>
      </c>
      <c r="C46" s="4">
        <v>1</v>
      </c>
      <c r="D46" s="4">
        <v>1465992</v>
      </c>
      <c r="E46" s="4">
        <v>20</v>
      </c>
      <c r="F46" s="4"/>
      <c r="G46" s="4"/>
      <c r="H46" s="30"/>
      <c r="I46" s="31"/>
    </row>
    <row r="47" spans="1:9" x14ac:dyDescent="0.25">
      <c r="A47" s="5" t="s">
        <v>399</v>
      </c>
      <c r="B47" s="4">
        <v>132112</v>
      </c>
      <c r="C47" s="4">
        <v>1</v>
      </c>
      <c r="D47" s="4">
        <v>1465992</v>
      </c>
      <c r="E47" s="4">
        <v>20</v>
      </c>
      <c r="F47" s="4"/>
      <c r="G47" s="4"/>
      <c r="H47" s="30"/>
      <c r="I47" s="31"/>
    </row>
    <row r="48" spans="1:9" x14ac:dyDescent="0.25">
      <c r="A48" s="2" t="s">
        <v>191</v>
      </c>
      <c r="B48" s="4">
        <v>457</v>
      </c>
      <c r="C48" s="4">
        <v>1</v>
      </c>
      <c r="D48" s="4">
        <v>1984</v>
      </c>
      <c r="E48" s="4">
        <v>6</v>
      </c>
      <c r="F48" s="4"/>
      <c r="G48" s="4"/>
      <c r="H48" s="30"/>
      <c r="I48" s="31"/>
    </row>
    <row r="49" spans="1:9" x14ac:dyDescent="0.25">
      <c r="A49" s="5" t="s">
        <v>191</v>
      </c>
      <c r="B49" s="4">
        <v>457</v>
      </c>
      <c r="C49" s="4">
        <v>1</v>
      </c>
      <c r="D49" s="4">
        <v>1984</v>
      </c>
      <c r="E49" s="4">
        <v>6</v>
      </c>
      <c r="F49" s="4"/>
      <c r="G49" s="4"/>
      <c r="H49" s="30"/>
      <c r="I49" s="31"/>
    </row>
    <row r="50" spans="1:9" x14ac:dyDescent="0.25">
      <c r="A50" s="2" t="s">
        <v>518</v>
      </c>
      <c r="B50" s="4">
        <v>57</v>
      </c>
      <c r="C50" s="4">
        <v>1</v>
      </c>
      <c r="D50" s="4">
        <v>144</v>
      </c>
      <c r="E50" s="4">
        <v>9</v>
      </c>
      <c r="F50" s="4"/>
      <c r="G50" s="4"/>
      <c r="H50" s="30"/>
      <c r="I50" s="31"/>
    </row>
    <row r="51" spans="1:9" x14ac:dyDescent="0.25">
      <c r="A51" s="5" t="s">
        <v>518</v>
      </c>
      <c r="B51" s="4">
        <v>57</v>
      </c>
      <c r="C51" s="4">
        <v>1</v>
      </c>
      <c r="D51" s="4">
        <v>144</v>
      </c>
      <c r="E51" s="4">
        <v>9</v>
      </c>
      <c r="F51" s="4"/>
      <c r="G51" s="4"/>
      <c r="H51" s="30"/>
      <c r="I51" s="31"/>
    </row>
    <row r="52" spans="1:9" x14ac:dyDescent="0.25">
      <c r="A52" s="2" t="s">
        <v>39</v>
      </c>
      <c r="B52" s="4">
        <v>7051620</v>
      </c>
      <c r="C52" s="4">
        <v>3</v>
      </c>
      <c r="D52" s="4">
        <v>183172904</v>
      </c>
      <c r="E52" s="4">
        <v>90</v>
      </c>
      <c r="F52" s="4"/>
      <c r="G52" s="4"/>
      <c r="H52" s="30"/>
      <c r="I52" s="31"/>
    </row>
    <row r="53" spans="1:9" x14ac:dyDescent="0.25">
      <c r="A53" s="5" t="s">
        <v>519</v>
      </c>
      <c r="B53" s="4">
        <v>5249230</v>
      </c>
      <c r="C53" s="4">
        <v>1</v>
      </c>
      <c r="D53" s="4">
        <v>131282768</v>
      </c>
      <c r="E53" s="4">
        <v>30</v>
      </c>
      <c r="F53" s="4"/>
      <c r="G53" s="4"/>
      <c r="H53" s="30"/>
      <c r="I53" s="31"/>
    </row>
    <row r="54" spans="1:9" x14ac:dyDescent="0.25">
      <c r="A54" s="5" t="s">
        <v>520</v>
      </c>
      <c r="B54" s="4">
        <v>1779580</v>
      </c>
      <c r="C54" s="4">
        <v>1</v>
      </c>
      <c r="D54" s="4">
        <v>51331472</v>
      </c>
      <c r="E54" s="4">
        <v>30</v>
      </c>
      <c r="F54" s="4"/>
      <c r="G54" s="4"/>
      <c r="H54" s="30"/>
      <c r="I54" s="31"/>
    </row>
    <row r="55" spans="1:9" x14ac:dyDescent="0.25">
      <c r="A55" s="5" t="s">
        <v>521</v>
      </c>
      <c r="B55" s="4">
        <v>22810</v>
      </c>
      <c r="C55" s="4">
        <v>1</v>
      </c>
      <c r="D55" s="4">
        <v>558664</v>
      </c>
      <c r="E55" s="4">
        <v>30</v>
      </c>
      <c r="F55" s="4"/>
      <c r="G55" s="4"/>
      <c r="H55" s="30"/>
      <c r="I55" s="31"/>
    </row>
    <row r="56" spans="1:9" x14ac:dyDescent="0.25">
      <c r="A56" s="2" t="s">
        <v>244</v>
      </c>
      <c r="B56" s="4">
        <v>42769682</v>
      </c>
      <c r="C56" s="4">
        <v>3</v>
      </c>
      <c r="D56" s="4">
        <v>1193257760</v>
      </c>
      <c r="E56" s="4">
        <v>112</v>
      </c>
      <c r="F56" s="4"/>
      <c r="G56" s="4"/>
      <c r="H56" s="30"/>
      <c r="I56" s="31"/>
    </row>
    <row r="57" spans="1:9" x14ac:dyDescent="0.25">
      <c r="A57" s="5" t="s">
        <v>522</v>
      </c>
      <c r="B57" s="4">
        <v>34122169</v>
      </c>
      <c r="C57" s="4">
        <v>1</v>
      </c>
      <c r="D57" s="4">
        <v>1000966928</v>
      </c>
      <c r="E57" s="4">
        <v>70</v>
      </c>
      <c r="F57" s="4"/>
      <c r="G57" s="4"/>
      <c r="H57" s="30"/>
      <c r="I57" s="31"/>
    </row>
    <row r="58" spans="1:9" x14ac:dyDescent="0.25">
      <c r="A58" s="5" t="s">
        <v>523</v>
      </c>
      <c r="B58" s="4">
        <v>8538249</v>
      </c>
      <c r="C58" s="4">
        <v>1</v>
      </c>
      <c r="D58" s="4">
        <v>189156472</v>
      </c>
      <c r="E58" s="4">
        <v>28</v>
      </c>
      <c r="F58" s="4"/>
      <c r="G58" s="4"/>
      <c r="H58" s="30"/>
      <c r="I58" s="31"/>
    </row>
    <row r="59" spans="1:9" x14ac:dyDescent="0.25">
      <c r="A59" s="5" t="s">
        <v>524</v>
      </c>
      <c r="B59" s="4">
        <v>109264</v>
      </c>
      <c r="C59" s="4">
        <v>1</v>
      </c>
      <c r="D59" s="4">
        <v>3134360</v>
      </c>
      <c r="E59" s="4">
        <v>14</v>
      </c>
      <c r="F59" s="4"/>
      <c r="G59" s="4"/>
      <c r="H59" s="30"/>
      <c r="I59" s="31"/>
    </row>
    <row r="60" spans="1:9" x14ac:dyDescent="0.25">
      <c r="A60" s="2" t="s">
        <v>303</v>
      </c>
      <c r="B60" s="4">
        <v>139288675</v>
      </c>
      <c r="C60" s="4">
        <v>3</v>
      </c>
      <c r="D60" s="4">
        <v>827219080</v>
      </c>
      <c r="E60" s="4">
        <v>216</v>
      </c>
      <c r="F60" s="4"/>
      <c r="G60" s="4"/>
      <c r="H60" s="30"/>
      <c r="I60" s="31"/>
    </row>
    <row r="61" spans="1:9" x14ac:dyDescent="0.25">
      <c r="A61" s="5" t="s">
        <v>525</v>
      </c>
      <c r="B61" s="4">
        <v>114306761</v>
      </c>
      <c r="C61" s="4">
        <v>1</v>
      </c>
      <c r="D61" s="4">
        <v>667501536</v>
      </c>
      <c r="E61" s="4">
        <v>168</v>
      </c>
      <c r="F61" s="4"/>
      <c r="G61" s="4"/>
      <c r="H61" s="30"/>
      <c r="I61" s="31"/>
    </row>
    <row r="62" spans="1:9" x14ac:dyDescent="0.25">
      <c r="A62" s="5" t="s">
        <v>526</v>
      </c>
      <c r="B62" s="4">
        <v>24631473</v>
      </c>
      <c r="C62" s="4">
        <v>1</v>
      </c>
      <c r="D62" s="4">
        <v>156913992</v>
      </c>
      <c r="E62" s="4">
        <v>36</v>
      </c>
      <c r="F62" s="4"/>
      <c r="G62" s="4"/>
      <c r="H62" s="30"/>
      <c r="I62" s="31"/>
    </row>
    <row r="63" spans="1:9" x14ac:dyDescent="0.25">
      <c r="A63" s="5" t="s">
        <v>527</v>
      </c>
      <c r="B63" s="4">
        <v>350441</v>
      </c>
      <c r="C63" s="4">
        <v>1</v>
      </c>
      <c r="D63" s="4">
        <v>2803552</v>
      </c>
      <c r="E63" s="4">
        <v>12</v>
      </c>
      <c r="F63" s="4"/>
      <c r="G63" s="4"/>
      <c r="H63" s="30"/>
      <c r="I63" s="31"/>
    </row>
    <row r="64" spans="1:9" x14ac:dyDescent="0.25">
      <c r="A64" s="2" t="s">
        <v>329</v>
      </c>
      <c r="B64" s="4">
        <v>11</v>
      </c>
      <c r="C64" s="4">
        <v>1</v>
      </c>
      <c r="D64" s="4">
        <v>24</v>
      </c>
      <c r="E64" s="4">
        <v>4</v>
      </c>
      <c r="F64" s="4"/>
      <c r="G64" s="4"/>
      <c r="H64" s="30"/>
      <c r="I64" s="31"/>
    </row>
    <row r="65" spans="1:9" x14ac:dyDescent="0.25">
      <c r="A65" s="5" t="s">
        <v>329</v>
      </c>
      <c r="B65" s="4">
        <v>11</v>
      </c>
      <c r="C65" s="4">
        <v>1</v>
      </c>
      <c r="D65" s="4">
        <v>24</v>
      </c>
      <c r="E65" s="4">
        <v>4</v>
      </c>
      <c r="F65" s="4"/>
      <c r="G65" s="4"/>
      <c r="H65" s="30"/>
      <c r="I65" s="31"/>
    </row>
    <row r="66" spans="1:9" x14ac:dyDescent="0.25">
      <c r="A66" s="2" t="s">
        <v>528</v>
      </c>
      <c r="B66" s="4">
        <v>20</v>
      </c>
      <c r="C66" s="4">
        <v>1</v>
      </c>
      <c r="D66" s="4">
        <v>32</v>
      </c>
      <c r="E66" s="4">
        <v>3</v>
      </c>
      <c r="F66" s="4"/>
      <c r="G66" s="4"/>
      <c r="H66" s="30"/>
      <c r="I66" s="31"/>
    </row>
    <row r="67" spans="1:9" x14ac:dyDescent="0.25">
      <c r="A67" s="5" t="s">
        <v>528</v>
      </c>
      <c r="B67" s="4">
        <v>20</v>
      </c>
      <c r="C67" s="4">
        <v>1</v>
      </c>
      <c r="D67" s="4">
        <v>32</v>
      </c>
      <c r="E67" s="4">
        <v>3</v>
      </c>
      <c r="F67" s="4"/>
      <c r="G67" s="4"/>
      <c r="H67" s="30"/>
      <c r="I67" s="31"/>
    </row>
    <row r="68" spans="1:9" x14ac:dyDescent="0.25">
      <c r="A68" s="2" t="s">
        <v>529</v>
      </c>
      <c r="B68" s="4">
        <v>239</v>
      </c>
      <c r="C68" s="4">
        <v>1</v>
      </c>
      <c r="D68" s="4">
        <v>456</v>
      </c>
      <c r="E68" s="4">
        <v>3</v>
      </c>
      <c r="F68" s="4"/>
      <c r="G68" s="4"/>
      <c r="H68" s="30"/>
      <c r="I68" s="31"/>
    </row>
    <row r="69" spans="1:9" x14ac:dyDescent="0.25">
      <c r="A69" s="5" t="s">
        <v>529</v>
      </c>
      <c r="B69" s="4">
        <v>239</v>
      </c>
      <c r="C69" s="4">
        <v>1</v>
      </c>
      <c r="D69" s="4">
        <v>456</v>
      </c>
      <c r="E69" s="4">
        <v>3</v>
      </c>
      <c r="F69" s="4"/>
      <c r="G69" s="4"/>
      <c r="H69" s="30"/>
      <c r="I69" s="31"/>
    </row>
    <row r="70" spans="1:9" x14ac:dyDescent="0.25">
      <c r="A70" s="2" t="s">
        <v>365</v>
      </c>
      <c r="B70" s="4">
        <v>1766</v>
      </c>
      <c r="C70" s="4">
        <v>1</v>
      </c>
      <c r="D70" s="4">
        <v>8496</v>
      </c>
      <c r="E70" s="4">
        <v>4</v>
      </c>
      <c r="F70" s="4"/>
      <c r="G70" s="4"/>
      <c r="H70" s="30"/>
      <c r="I70" s="31"/>
    </row>
    <row r="71" spans="1:9" x14ac:dyDescent="0.25">
      <c r="A71" s="5" t="s">
        <v>365</v>
      </c>
      <c r="B71" s="4">
        <v>1766</v>
      </c>
      <c r="C71" s="4">
        <v>1</v>
      </c>
      <c r="D71" s="4">
        <v>8496</v>
      </c>
      <c r="E71" s="4">
        <v>4</v>
      </c>
      <c r="F71" s="4"/>
      <c r="G71" s="4"/>
      <c r="H71" s="30"/>
      <c r="I71" s="31"/>
    </row>
    <row r="72" spans="1:9" x14ac:dyDescent="0.25">
      <c r="A72" s="2" t="s">
        <v>530</v>
      </c>
      <c r="B72" s="4">
        <v>7</v>
      </c>
      <c r="C72" s="4">
        <v>1</v>
      </c>
      <c r="D72" s="4">
        <v>16</v>
      </c>
      <c r="E72" s="4">
        <v>3</v>
      </c>
      <c r="F72" s="4"/>
      <c r="G72" s="4"/>
      <c r="H72" s="30"/>
      <c r="I72" s="31"/>
    </row>
    <row r="73" spans="1:9" x14ac:dyDescent="0.25">
      <c r="A73" s="5" t="s">
        <v>530</v>
      </c>
      <c r="B73" s="4">
        <v>7</v>
      </c>
      <c r="C73" s="4">
        <v>1</v>
      </c>
      <c r="D73" s="4">
        <v>16</v>
      </c>
      <c r="E73" s="4">
        <v>3</v>
      </c>
      <c r="F73" s="4"/>
      <c r="G73" s="4"/>
      <c r="H73" s="30"/>
      <c r="I73" s="31"/>
    </row>
    <row r="74" spans="1:9" x14ac:dyDescent="0.25">
      <c r="A74" s="2" t="s">
        <v>374</v>
      </c>
      <c r="B74" s="4">
        <v>86380</v>
      </c>
      <c r="C74" s="4">
        <v>1</v>
      </c>
      <c r="D74" s="4">
        <v>868240</v>
      </c>
      <c r="E74" s="4">
        <v>20</v>
      </c>
      <c r="F74" s="4"/>
      <c r="G74" s="4"/>
      <c r="H74" s="30"/>
      <c r="I74" s="31"/>
    </row>
    <row r="75" spans="1:9" x14ac:dyDescent="0.25">
      <c r="A75" s="5" t="s">
        <v>374</v>
      </c>
      <c r="B75" s="4">
        <v>86380</v>
      </c>
      <c r="C75" s="4">
        <v>1</v>
      </c>
      <c r="D75" s="4">
        <v>868240</v>
      </c>
      <c r="E75" s="4">
        <v>20</v>
      </c>
      <c r="F75" s="4"/>
      <c r="G75" s="4"/>
      <c r="H75" s="30"/>
      <c r="I75" s="31"/>
    </row>
    <row r="76" spans="1:9" x14ac:dyDescent="0.25">
      <c r="A76" s="2" t="s">
        <v>376</v>
      </c>
      <c r="B76" s="4">
        <v>2248269</v>
      </c>
      <c r="C76" s="4">
        <v>3</v>
      </c>
      <c r="D76" s="4">
        <v>40556008</v>
      </c>
      <c r="E76" s="4">
        <v>30</v>
      </c>
      <c r="F76" s="4"/>
      <c r="G76" s="4"/>
      <c r="H76" s="30"/>
      <c r="I76" s="31"/>
    </row>
    <row r="77" spans="1:9" x14ac:dyDescent="0.25">
      <c r="A77" s="5" t="s">
        <v>531</v>
      </c>
      <c r="B77" s="4">
        <v>177013</v>
      </c>
      <c r="C77" s="4">
        <v>1</v>
      </c>
      <c r="D77" s="4">
        <v>2922352</v>
      </c>
      <c r="E77" s="4">
        <v>10</v>
      </c>
      <c r="F77" s="4"/>
      <c r="G77" s="4"/>
      <c r="H77" s="30"/>
      <c r="I77" s="31"/>
    </row>
    <row r="78" spans="1:9" x14ac:dyDescent="0.25">
      <c r="A78" s="5" t="s">
        <v>532</v>
      </c>
      <c r="B78" s="4">
        <v>2895</v>
      </c>
      <c r="C78" s="4">
        <v>1</v>
      </c>
      <c r="D78" s="4">
        <v>51912</v>
      </c>
      <c r="E78" s="4">
        <v>10</v>
      </c>
      <c r="F78" s="4"/>
      <c r="G78" s="4"/>
      <c r="H78" s="30"/>
      <c r="I78" s="31"/>
    </row>
    <row r="79" spans="1:9" x14ac:dyDescent="0.25">
      <c r="A79" s="5" t="s">
        <v>533</v>
      </c>
      <c r="B79" s="4">
        <v>2068361</v>
      </c>
      <c r="C79" s="4">
        <v>1</v>
      </c>
      <c r="D79" s="4">
        <v>37581744</v>
      </c>
      <c r="E79" s="4">
        <v>10</v>
      </c>
      <c r="F79" s="4"/>
      <c r="G79" s="4"/>
      <c r="H79" s="30"/>
      <c r="I79" s="31"/>
    </row>
    <row r="80" spans="1:9" x14ac:dyDescent="0.25">
      <c r="A80" s="2" t="s">
        <v>534</v>
      </c>
      <c r="B80" s="4">
        <v>2</v>
      </c>
      <c r="C80" s="4">
        <v>1</v>
      </c>
      <c r="D80" s="4">
        <v>16</v>
      </c>
      <c r="E80" s="4">
        <v>3</v>
      </c>
      <c r="F80" s="4"/>
      <c r="G80" s="4"/>
      <c r="H80" s="30"/>
      <c r="I80" s="31"/>
    </row>
    <row r="81" spans="1:9" x14ac:dyDescent="0.25">
      <c r="A81" s="5" t="s">
        <v>534</v>
      </c>
      <c r="B81" s="4">
        <v>2</v>
      </c>
      <c r="C81" s="4">
        <v>1</v>
      </c>
      <c r="D81" s="4">
        <v>16</v>
      </c>
      <c r="E81" s="4">
        <v>3</v>
      </c>
      <c r="F81" s="4"/>
      <c r="G81" s="4"/>
      <c r="H81" s="30"/>
      <c r="I81" s="31"/>
    </row>
    <row r="82" spans="1:9" x14ac:dyDescent="0.25">
      <c r="A82" s="2" t="s">
        <v>390</v>
      </c>
      <c r="B82" s="4">
        <v>5220884</v>
      </c>
      <c r="C82" s="4">
        <v>3</v>
      </c>
      <c r="D82" s="4">
        <v>104962128</v>
      </c>
      <c r="E82" s="4">
        <v>81</v>
      </c>
      <c r="F82" s="4"/>
      <c r="G82" s="4"/>
      <c r="H82" s="30"/>
      <c r="I82" s="31"/>
    </row>
    <row r="83" spans="1:9" x14ac:dyDescent="0.25">
      <c r="A83" s="5" t="s">
        <v>535</v>
      </c>
      <c r="B83" s="4">
        <v>715102</v>
      </c>
      <c r="C83" s="4">
        <v>1</v>
      </c>
      <c r="D83" s="4">
        <v>13038352</v>
      </c>
      <c r="E83" s="4">
        <v>27</v>
      </c>
      <c r="F83" s="4"/>
      <c r="G83" s="4"/>
      <c r="H83" s="30"/>
      <c r="I83" s="31"/>
    </row>
    <row r="84" spans="1:9" x14ac:dyDescent="0.25">
      <c r="A84" s="5" t="s">
        <v>536</v>
      </c>
      <c r="B84" s="4">
        <v>12886</v>
      </c>
      <c r="C84" s="4">
        <v>1</v>
      </c>
      <c r="D84" s="4">
        <v>217056</v>
      </c>
      <c r="E84" s="4">
        <v>27</v>
      </c>
      <c r="F84" s="4"/>
      <c r="G84" s="4"/>
      <c r="H84" s="30"/>
      <c r="I84" s="31"/>
    </row>
    <row r="85" spans="1:9" x14ac:dyDescent="0.25">
      <c r="A85" s="5" t="s">
        <v>537</v>
      </c>
      <c r="B85" s="4">
        <v>4492896</v>
      </c>
      <c r="C85" s="4">
        <v>1</v>
      </c>
      <c r="D85" s="4">
        <v>91706720</v>
      </c>
      <c r="E85" s="4">
        <v>27</v>
      </c>
      <c r="F85" s="4"/>
      <c r="G85" s="4"/>
      <c r="H85" s="30"/>
      <c r="I85" s="31"/>
    </row>
    <row r="86" spans="1:9" x14ac:dyDescent="0.25">
      <c r="A86" s="2" t="s">
        <v>401</v>
      </c>
      <c r="B86" s="4">
        <v>455693899</v>
      </c>
      <c r="C86" s="4">
        <v>48</v>
      </c>
      <c r="D86" s="4">
        <v>7319770712</v>
      </c>
      <c r="E86" s="4">
        <v>1850</v>
      </c>
      <c r="F86" s="4"/>
      <c r="G86" s="4"/>
      <c r="H86" s="30"/>
      <c r="I86" s="3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C2ABB-5F99-40A6-9B45-D0F652434A71}">
  <sheetPr codeName="Sheet3"/>
  <dimension ref="A1:B24"/>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5" x14ac:dyDescent="0.25"/>
  <cols>
    <col min="1" max="1" width="22.140625" bestFit="1" customWidth="1"/>
    <col min="2" max="2" width="19.85546875" bestFit="1" customWidth="1"/>
  </cols>
  <sheetData>
    <row r="1" spans="1:2" x14ac:dyDescent="0.25">
      <c r="A1" s="1" t="s">
        <v>10</v>
      </c>
      <c r="B1" t="s" vm="1">
        <v>11</v>
      </c>
    </row>
    <row r="3" spans="1:2" x14ac:dyDescent="0.25">
      <c r="A3" s="1" t="s">
        <v>394</v>
      </c>
      <c r="B3" t="s">
        <v>5</v>
      </c>
    </row>
    <row r="4" spans="1:2" x14ac:dyDescent="0.25">
      <c r="A4" s="2" t="s">
        <v>395</v>
      </c>
      <c r="B4" s="4">
        <v>72384</v>
      </c>
    </row>
    <row r="5" spans="1:2" x14ac:dyDescent="0.25">
      <c r="A5" s="5" t="s">
        <v>396</v>
      </c>
      <c r="B5" s="4">
        <v>72384</v>
      </c>
    </row>
    <row r="6" spans="1:2" x14ac:dyDescent="0.25">
      <c r="A6" s="2" t="s">
        <v>96</v>
      </c>
      <c r="B6" s="4">
        <v>1312</v>
      </c>
    </row>
    <row r="7" spans="1:2" x14ac:dyDescent="0.25">
      <c r="A7" s="5" t="s">
        <v>397</v>
      </c>
      <c r="B7" s="4">
        <v>1312</v>
      </c>
    </row>
    <row r="8" spans="1:2" x14ac:dyDescent="0.25">
      <c r="A8" s="2" t="s">
        <v>113</v>
      </c>
      <c r="B8" s="4">
        <v>1312</v>
      </c>
    </row>
    <row r="9" spans="1:2" x14ac:dyDescent="0.25">
      <c r="A9" s="5" t="s">
        <v>398</v>
      </c>
      <c r="B9" s="4">
        <v>1312</v>
      </c>
    </row>
    <row r="10" spans="1:2" x14ac:dyDescent="0.25">
      <c r="A10" s="2" t="s">
        <v>136</v>
      </c>
      <c r="B10" s="4">
        <v>6304</v>
      </c>
    </row>
    <row r="11" spans="1:2" x14ac:dyDescent="0.25">
      <c r="A11" s="5" t="s">
        <v>397</v>
      </c>
      <c r="B11" s="4">
        <v>6304</v>
      </c>
    </row>
    <row r="12" spans="1:2" x14ac:dyDescent="0.25">
      <c r="A12" s="2" t="s">
        <v>170</v>
      </c>
      <c r="B12" s="4">
        <v>1312</v>
      </c>
    </row>
    <row r="13" spans="1:2" x14ac:dyDescent="0.25">
      <c r="A13" s="5" t="s">
        <v>397</v>
      </c>
      <c r="B13" s="4">
        <v>1312</v>
      </c>
    </row>
    <row r="14" spans="1:2" x14ac:dyDescent="0.25">
      <c r="A14" s="2" t="s">
        <v>175</v>
      </c>
      <c r="B14" s="4">
        <v>1312</v>
      </c>
    </row>
    <row r="15" spans="1:2" x14ac:dyDescent="0.25">
      <c r="A15" s="5" t="s">
        <v>397</v>
      </c>
      <c r="B15" s="4">
        <v>1312</v>
      </c>
    </row>
    <row r="16" spans="1:2" x14ac:dyDescent="0.25">
      <c r="A16" s="2" t="s">
        <v>399</v>
      </c>
      <c r="B16" s="4">
        <v>832928</v>
      </c>
    </row>
    <row r="17" spans="1:2" x14ac:dyDescent="0.25">
      <c r="A17" s="5" t="s">
        <v>400</v>
      </c>
      <c r="B17" s="4">
        <v>832928</v>
      </c>
    </row>
    <row r="18" spans="1:2" x14ac:dyDescent="0.25">
      <c r="A18" s="2" t="s">
        <v>39</v>
      </c>
      <c r="B18" s="4">
        <v>1344</v>
      </c>
    </row>
    <row r="19" spans="1:2" x14ac:dyDescent="0.25">
      <c r="A19" s="5" t="s">
        <v>397</v>
      </c>
      <c r="B19" s="4">
        <v>1344</v>
      </c>
    </row>
    <row r="20" spans="1:2" x14ac:dyDescent="0.25">
      <c r="A20" s="2" t="s">
        <v>303</v>
      </c>
      <c r="B20" s="4">
        <v>1280</v>
      </c>
    </row>
    <row r="21" spans="1:2" x14ac:dyDescent="0.25">
      <c r="A21" s="5" t="s">
        <v>397</v>
      </c>
      <c r="B21" s="4">
        <v>1280</v>
      </c>
    </row>
    <row r="22" spans="1:2" x14ac:dyDescent="0.25">
      <c r="A22" s="2" t="s">
        <v>374</v>
      </c>
      <c r="B22" s="4">
        <v>1312</v>
      </c>
    </row>
    <row r="23" spans="1:2" x14ac:dyDescent="0.25">
      <c r="A23" s="5" t="s">
        <v>397</v>
      </c>
      <c r="B23" s="4">
        <v>1312</v>
      </c>
    </row>
    <row r="24" spans="1:2" x14ac:dyDescent="0.25">
      <c r="A24" s="2" t="s">
        <v>401</v>
      </c>
      <c r="B24" s="4">
        <v>920800</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0AEF2-BE94-405B-BA25-3E4C5F93F126}">
  <sheetPr codeName="Sheet4"/>
  <dimension ref="A1:J99"/>
  <sheetViews>
    <sheetView showGridLines="0" zoomScaleNormal="100" workbookViewId="0">
      <pane xSplit="1" ySplit="4" topLeftCell="B5" activePane="bottomRight" state="frozen"/>
      <selection pane="topRight" activeCell="B1" sqref="B1"/>
      <selection pane="bottomLeft" activeCell="A5" sqref="A5"/>
      <selection pane="bottomRight"/>
    </sheetView>
  </sheetViews>
  <sheetFormatPr defaultRowHeight="15" x14ac:dyDescent="0.25"/>
  <cols>
    <col min="1" max="1" width="82.85546875" bestFit="1" customWidth="1"/>
    <col min="2" max="2" width="17" bestFit="1" customWidth="1"/>
    <col min="3" max="3" width="20.140625" bestFit="1" customWidth="1"/>
    <col min="4" max="4" width="17.7109375" bestFit="1" customWidth="1"/>
    <col min="5" max="5" width="11.42578125" bestFit="1" customWidth="1"/>
    <col min="6" max="6" width="12.42578125" bestFit="1" customWidth="1"/>
    <col min="7" max="7" width="12.140625" bestFit="1" customWidth="1"/>
    <col min="8" max="8" width="17.28515625" bestFit="1" customWidth="1"/>
    <col min="9" max="9" width="10.42578125" bestFit="1" customWidth="1"/>
    <col min="10" max="10" width="5.85546875" bestFit="1" customWidth="1"/>
  </cols>
  <sheetData>
    <row r="1" spans="1:10" x14ac:dyDescent="0.25">
      <c r="A1" s="1" t="s">
        <v>10</v>
      </c>
      <c r="B1" t="s" vm="1">
        <v>11</v>
      </c>
    </row>
    <row r="2" spans="1:10" x14ac:dyDescent="0.25">
      <c r="A2" s="1" t="s">
        <v>49</v>
      </c>
      <c r="B2" t="s" vm="2">
        <v>50</v>
      </c>
    </row>
    <row r="4" spans="1:10" x14ac:dyDescent="0.25">
      <c r="A4" s="1" t="s">
        <v>394</v>
      </c>
      <c r="B4" t="s">
        <v>47</v>
      </c>
      <c r="C4" t="s">
        <v>14</v>
      </c>
      <c r="D4" t="s">
        <v>15</v>
      </c>
      <c r="E4" t="s">
        <v>59</v>
      </c>
      <c r="F4" t="s">
        <v>43</v>
      </c>
      <c r="G4" t="s">
        <v>44</v>
      </c>
      <c r="H4" t="s">
        <v>6</v>
      </c>
      <c r="I4" t="s">
        <v>45</v>
      </c>
      <c r="J4" t="s">
        <v>46</v>
      </c>
    </row>
    <row r="5" spans="1:10" x14ac:dyDescent="0.25">
      <c r="A5" s="2" t="s">
        <v>402</v>
      </c>
      <c r="B5" s="34" t="s">
        <v>48</v>
      </c>
      <c r="C5" s="4">
        <v>553</v>
      </c>
      <c r="D5" s="4">
        <v>648</v>
      </c>
      <c r="E5" s="3">
        <v>0.23486770569046755</v>
      </c>
      <c r="F5" s="4">
        <v>3</v>
      </c>
      <c r="G5" s="4"/>
      <c r="H5" s="4">
        <v>760</v>
      </c>
      <c r="I5" s="4"/>
      <c r="J5" s="4"/>
    </row>
    <row r="6" spans="1:10" x14ac:dyDescent="0.25">
      <c r="A6" s="5" t="s">
        <v>403</v>
      </c>
      <c r="B6" s="34" t="s">
        <v>48</v>
      </c>
      <c r="C6" s="4">
        <v>553</v>
      </c>
      <c r="D6" s="4">
        <v>648</v>
      </c>
      <c r="E6" s="3">
        <v>0.23486770569046755</v>
      </c>
      <c r="F6" s="4">
        <v>0</v>
      </c>
      <c r="G6" s="4">
        <v>0</v>
      </c>
      <c r="H6" s="4">
        <v>744</v>
      </c>
      <c r="I6" s="4"/>
      <c r="J6" s="4"/>
    </row>
    <row r="7" spans="1:10" x14ac:dyDescent="0.25">
      <c r="A7" s="5" t="s">
        <v>404</v>
      </c>
      <c r="B7" s="34" t="s">
        <v>48</v>
      </c>
      <c r="C7" s="4">
        <v>14</v>
      </c>
      <c r="D7" s="4">
        <v>11</v>
      </c>
      <c r="E7" s="3">
        <v>3.9869517941283072E-3</v>
      </c>
      <c r="F7" s="4">
        <v>3</v>
      </c>
      <c r="G7" s="4">
        <v>1227</v>
      </c>
      <c r="H7" s="4">
        <v>16</v>
      </c>
      <c r="I7" s="4"/>
      <c r="J7" s="4"/>
    </row>
    <row r="8" spans="1:10" x14ac:dyDescent="0.25">
      <c r="A8" s="2" t="s">
        <v>405</v>
      </c>
      <c r="B8" s="34" t="s">
        <v>48</v>
      </c>
      <c r="C8" s="4">
        <v>175</v>
      </c>
      <c r="D8" s="4">
        <v>8097</v>
      </c>
      <c r="E8" s="3">
        <v>37.836448598130843</v>
      </c>
      <c r="F8" s="4">
        <v>1</v>
      </c>
      <c r="G8" s="4"/>
      <c r="H8" s="4">
        <v>360</v>
      </c>
      <c r="I8" s="4"/>
      <c r="J8" s="4"/>
    </row>
    <row r="9" spans="1:10" x14ac:dyDescent="0.25">
      <c r="A9" s="5" t="s">
        <v>406</v>
      </c>
      <c r="B9" s="34" t="s">
        <v>48</v>
      </c>
      <c r="C9" s="4">
        <v>175</v>
      </c>
      <c r="D9" s="4">
        <v>8097</v>
      </c>
      <c r="E9" s="3">
        <v>37.836448598130843</v>
      </c>
      <c r="F9" s="4">
        <v>1</v>
      </c>
      <c r="G9" s="4">
        <v>6</v>
      </c>
      <c r="H9" s="4">
        <v>360</v>
      </c>
      <c r="I9" s="4"/>
      <c r="J9" s="4"/>
    </row>
    <row r="10" spans="1:10" x14ac:dyDescent="0.25">
      <c r="A10" s="2" t="s">
        <v>96</v>
      </c>
      <c r="B10" s="34" t="s">
        <v>48</v>
      </c>
      <c r="C10" s="4">
        <v>1680</v>
      </c>
      <c r="D10" s="4">
        <v>42705</v>
      </c>
      <c r="E10" s="3">
        <v>5.0142560801304074E-3</v>
      </c>
      <c r="F10" s="4">
        <v>3</v>
      </c>
      <c r="G10" s="4"/>
      <c r="H10" s="4">
        <v>4208</v>
      </c>
      <c r="I10" s="4"/>
      <c r="J10" s="4"/>
    </row>
    <row r="11" spans="1:10" x14ac:dyDescent="0.25">
      <c r="A11" s="5" t="s">
        <v>407</v>
      </c>
      <c r="B11" s="34" t="s">
        <v>48</v>
      </c>
      <c r="C11" s="4">
        <v>557</v>
      </c>
      <c r="D11" s="4">
        <v>42705</v>
      </c>
      <c r="E11" s="3">
        <v>5.0142560801304074E-3</v>
      </c>
      <c r="F11" s="4">
        <v>0</v>
      </c>
      <c r="G11" s="4">
        <v>0</v>
      </c>
      <c r="H11" s="4">
        <v>1128</v>
      </c>
      <c r="I11" s="4"/>
      <c r="J11" s="4"/>
    </row>
    <row r="12" spans="1:10" x14ac:dyDescent="0.25">
      <c r="A12" s="5" t="s">
        <v>408</v>
      </c>
      <c r="B12" s="34" t="s">
        <v>48</v>
      </c>
      <c r="C12" s="4">
        <v>1680</v>
      </c>
      <c r="D12" s="4">
        <v>2922</v>
      </c>
      <c r="E12" s="3">
        <v>3.4308994886175038E-4</v>
      </c>
      <c r="F12" s="4">
        <v>0</v>
      </c>
      <c r="G12" s="4">
        <v>0</v>
      </c>
      <c r="H12" s="4">
        <v>2696</v>
      </c>
      <c r="I12" s="4"/>
      <c r="J12" s="4"/>
    </row>
    <row r="13" spans="1:10" x14ac:dyDescent="0.25">
      <c r="A13" s="5" t="s">
        <v>409</v>
      </c>
      <c r="B13" s="34" t="s">
        <v>48</v>
      </c>
      <c r="C13" s="4">
        <v>5</v>
      </c>
      <c r="D13" s="4">
        <v>5</v>
      </c>
      <c r="E13" s="3">
        <v>5.8708067909265986E-7</v>
      </c>
      <c r="F13" s="4">
        <v>0</v>
      </c>
      <c r="G13" s="4">
        <v>0</v>
      </c>
      <c r="H13" s="4">
        <v>8</v>
      </c>
      <c r="I13" s="4"/>
      <c r="J13" s="4"/>
    </row>
    <row r="14" spans="1:10" x14ac:dyDescent="0.25">
      <c r="A14" s="5" t="s">
        <v>410</v>
      </c>
      <c r="B14" s="34" t="s">
        <v>48</v>
      </c>
      <c r="C14" s="4">
        <v>1</v>
      </c>
      <c r="D14" s="4">
        <v>457</v>
      </c>
      <c r="E14" s="3">
        <v>5.3659174069069105E-5</v>
      </c>
      <c r="F14" s="4">
        <v>0</v>
      </c>
      <c r="G14" s="4">
        <v>0</v>
      </c>
      <c r="H14" s="4">
        <v>8</v>
      </c>
      <c r="I14" s="4"/>
      <c r="J14" s="4"/>
    </row>
    <row r="15" spans="1:10" x14ac:dyDescent="0.25">
      <c r="A15" s="5" t="s">
        <v>411</v>
      </c>
      <c r="B15" s="34" t="s">
        <v>48</v>
      </c>
      <c r="C15" s="4">
        <v>14</v>
      </c>
      <c r="D15" s="4">
        <v>11</v>
      </c>
      <c r="E15" s="3">
        <v>1.2915774940038514E-6</v>
      </c>
      <c r="F15" s="4">
        <v>3</v>
      </c>
      <c r="G15" s="4">
        <v>845514</v>
      </c>
      <c r="H15" s="4">
        <v>16</v>
      </c>
      <c r="I15" s="4"/>
      <c r="J15" s="4"/>
    </row>
    <row r="16" spans="1:10" x14ac:dyDescent="0.25">
      <c r="A16" s="5" t="s">
        <v>412</v>
      </c>
      <c r="B16" s="34" t="s">
        <v>48</v>
      </c>
      <c r="C16" s="4">
        <v>214</v>
      </c>
      <c r="D16" s="4">
        <v>1766</v>
      </c>
      <c r="E16" s="3">
        <v>2.0735689585552744E-4</v>
      </c>
      <c r="F16" s="4">
        <v>0</v>
      </c>
      <c r="G16" s="4">
        <v>0</v>
      </c>
      <c r="H16" s="4">
        <v>352</v>
      </c>
      <c r="I16" s="4"/>
      <c r="J16" s="4"/>
    </row>
    <row r="17" spans="1:10" x14ac:dyDescent="0.25">
      <c r="A17" s="2" t="s">
        <v>113</v>
      </c>
      <c r="B17" s="34" t="s">
        <v>48</v>
      </c>
      <c r="C17" s="4">
        <v>54794</v>
      </c>
      <c r="D17" s="4">
        <v>59376</v>
      </c>
      <c r="E17" s="3">
        <v>2.3813192531121463E-4</v>
      </c>
      <c r="F17" s="4">
        <v>4</v>
      </c>
      <c r="G17" s="4"/>
      <c r="H17" s="4">
        <v>187168</v>
      </c>
      <c r="I17" s="4"/>
      <c r="J17" s="4"/>
    </row>
    <row r="18" spans="1:10" x14ac:dyDescent="0.25">
      <c r="A18" s="5" t="s">
        <v>413</v>
      </c>
      <c r="B18" s="34" t="s">
        <v>48</v>
      </c>
      <c r="C18" s="4">
        <v>1729</v>
      </c>
      <c r="D18" s="4">
        <v>2759</v>
      </c>
      <c r="E18" s="3">
        <v>1.1065177545365825E-5</v>
      </c>
      <c r="F18" s="4">
        <v>1</v>
      </c>
      <c r="G18" s="4">
        <v>13</v>
      </c>
      <c r="H18" s="4">
        <v>2776</v>
      </c>
      <c r="I18" s="4"/>
      <c r="J18" s="4"/>
    </row>
    <row r="19" spans="1:10" x14ac:dyDescent="0.25">
      <c r="A19" s="5" t="s">
        <v>414</v>
      </c>
      <c r="B19" s="34" t="s">
        <v>48</v>
      </c>
      <c r="C19" s="4">
        <v>35668</v>
      </c>
      <c r="D19" s="4">
        <v>42705</v>
      </c>
      <c r="E19" s="3">
        <v>1.712716227165087E-4</v>
      </c>
      <c r="F19" s="4">
        <v>0</v>
      </c>
      <c r="G19" s="4">
        <v>0</v>
      </c>
      <c r="H19" s="4">
        <v>71344</v>
      </c>
      <c r="I19" s="4"/>
      <c r="J19" s="4"/>
    </row>
    <row r="20" spans="1:10" x14ac:dyDescent="0.25">
      <c r="A20" s="5" t="s">
        <v>415</v>
      </c>
      <c r="B20" s="34" t="s">
        <v>48</v>
      </c>
      <c r="C20" s="4">
        <v>1680</v>
      </c>
      <c r="D20" s="4">
        <v>2922</v>
      </c>
      <c r="E20" s="3">
        <v>1.1718901336556339E-5</v>
      </c>
      <c r="F20" s="4">
        <v>0</v>
      </c>
      <c r="G20" s="4">
        <v>0</v>
      </c>
      <c r="H20" s="4">
        <v>2696</v>
      </c>
      <c r="I20" s="4"/>
      <c r="J20" s="4"/>
    </row>
    <row r="21" spans="1:10" x14ac:dyDescent="0.25">
      <c r="A21" s="5" t="s">
        <v>416</v>
      </c>
      <c r="B21" s="34" t="s">
        <v>48</v>
      </c>
      <c r="C21" s="4">
        <v>54794</v>
      </c>
      <c r="D21" s="4">
        <v>59376</v>
      </c>
      <c r="E21" s="3">
        <v>2.3813192531121463E-4</v>
      </c>
      <c r="F21" s="4">
        <v>0</v>
      </c>
      <c r="G21" s="4">
        <v>0</v>
      </c>
      <c r="H21" s="4">
        <v>109600</v>
      </c>
      <c r="I21" s="4"/>
      <c r="J21" s="4"/>
    </row>
    <row r="22" spans="1:10" x14ac:dyDescent="0.25">
      <c r="A22" s="5" t="s">
        <v>417</v>
      </c>
      <c r="B22" s="34" t="s">
        <v>48</v>
      </c>
      <c r="C22" s="4">
        <v>5</v>
      </c>
      <c r="D22" s="4">
        <v>5</v>
      </c>
      <c r="E22" s="3">
        <v>2.0052877030383877E-8</v>
      </c>
      <c r="F22" s="4">
        <v>0</v>
      </c>
      <c r="G22" s="4">
        <v>0</v>
      </c>
      <c r="H22" s="4">
        <v>8</v>
      </c>
      <c r="I22" s="4"/>
      <c r="J22" s="4"/>
    </row>
    <row r="23" spans="1:10" x14ac:dyDescent="0.25">
      <c r="A23" s="5" t="s">
        <v>418</v>
      </c>
      <c r="B23" s="34" t="s">
        <v>48</v>
      </c>
      <c r="C23" s="4">
        <v>310</v>
      </c>
      <c r="D23" s="4">
        <v>457</v>
      </c>
      <c r="E23" s="3">
        <v>1.8328329605770865E-6</v>
      </c>
      <c r="F23" s="4">
        <v>0</v>
      </c>
      <c r="G23" s="4">
        <v>0</v>
      </c>
      <c r="H23" s="4">
        <v>360</v>
      </c>
      <c r="I23" s="4"/>
      <c r="J23" s="4"/>
    </row>
    <row r="24" spans="1:10" x14ac:dyDescent="0.25">
      <c r="A24" s="5" t="s">
        <v>419</v>
      </c>
      <c r="B24" s="34" t="s">
        <v>48</v>
      </c>
      <c r="C24" s="4">
        <v>14</v>
      </c>
      <c r="D24" s="4">
        <v>11</v>
      </c>
      <c r="E24" s="3">
        <v>4.4116329466844537E-8</v>
      </c>
      <c r="F24" s="4">
        <v>3</v>
      </c>
      <c r="G24" s="4">
        <v>901646</v>
      </c>
      <c r="H24" s="4">
        <v>16</v>
      </c>
      <c r="I24" s="4"/>
      <c r="J24" s="4"/>
    </row>
    <row r="25" spans="1:10" x14ac:dyDescent="0.25">
      <c r="A25" s="5" t="s">
        <v>420</v>
      </c>
      <c r="B25" s="34" t="s">
        <v>48</v>
      </c>
      <c r="C25" s="4">
        <v>212</v>
      </c>
      <c r="D25" s="4">
        <v>1766</v>
      </c>
      <c r="E25" s="3">
        <v>7.0826761671315862E-6</v>
      </c>
      <c r="F25" s="4">
        <v>0</v>
      </c>
      <c r="G25" s="4">
        <v>0</v>
      </c>
      <c r="H25" s="4">
        <v>352</v>
      </c>
      <c r="I25" s="4"/>
      <c r="J25" s="4"/>
    </row>
    <row r="26" spans="1:10" x14ac:dyDescent="0.25">
      <c r="A26" s="5" t="s">
        <v>421</v>
      </c>
      <c r="B26" s="34" t="s">
        <v>48</v>
      </c>
      <c r="C26" s="4">
        <v>5</v>
      </c>
      <c r="D26" s="4">
        <v>7</v>
      </c>
      <c r="E26" s="3">
        <v>2.8074027842537432E-8</v>
      </c>
      <c r="F26" s="4">
        <v>0</v>
      </c>
      <c r="G26" s="4">
        <v>0</v>
      </c>
      <c r="H26" s="4">
        <v>8</v>
      </c>
      <c r="I26" s="4"/>
      <c r="J26" s="4"/>
    </row>
    <row r="27" spans="1:10" x14ac:dyDescent="0.25">
      <c r="A27" s="5" t="s">
        <v>422</v>
      </c>
      <c r="B27" s="34" t="s">
        <v>48</v>
      </c>
      <c r="C27" s="4">
        <v>2</v>
      </c>
      <c r="D27" s="4">
        <v>2</v>
      </c>
      <c r="E27" s="3">
        <v>8.0211508121535493E-9</v>
      </c>
      <c r="F27" s="4">
        <v>0</v>
      </c>
      <c r="G27" s="4">
        <v>0</v>
      </c>
      <c r="H27" s="4">
        <v>8</v>
      </c>
      <c r="I27" s="4"/>
      <c r="J27" s="4"/>
    </row>
    <row r="28" spans="1:10" x14ac:dyDescent="0.25">
      <c r="A28" s="2" t="s">
        <v>423</v>
      </c>
      <c r="B28" s="34" t="s">
        <v>48</v>
      </c>
      <c r="C28" s="4">
        <v>2955</v>
      </c>
      <c r="D28" s="4">
        <v>133</v>
      </c>
      <c r="E28" s="3">
        <v>2.2399622743195903E-3</v>
      </c>
      <c r="F28" s="4">
        <v>3048</v>
      </c>
      <c r="G28" s="4"/>
      <c r="H28" s="4">
        <v>3040</v>
      </c>
      <c r="I28" s="4"/>
      <c r="J28" s="4"/>
    </row>
    <row r="29" spans="1:10" x14ac:dyDescent="0.25">
      <c r="A29" s="5" t="s">
        <v>424</v>
      </c>
      <c r="B29" s="34" t="s">
        <v>48</v>
      </c>
      <c r="C29" s="4">
        <v>59</v>
      </c>
      <c r="D29" s="4">
        <v>20</v>
      </c>
      <c r="E29" s="3">
        <v>3.3683643222850985E-4</v>
      </c>
      <c r="F29" s="4">
        <v>59</v>
      </c>
      <c r="G29" s="4">
        <v>59376</v>
      </c>
      <c r="H29" s="4">
        <v>48</v>
      </c>
      <c r="I29" s="4"/>
      <c r="J29" s="4"/>
    </row>
    <row r="30" spans="1:10" x14ac:dyDescent="0.25">
      <c r="A30" s="5" t="s">
        <v>425</v>
      </c>
      <c r="B30" s="34" t="s">
        <v>48</v>
      </c>
      <c r="C30" s="4">
        <v>34</v>
      </c>
      <c r="D30" s="4">
        <v>36</v>
      </c>
      <c r="E30" s="3">
        <v>6.0630557801131775E-4</v>
      </c>
      <c r="F30" s="4">
        <v>34</v>
      </c>
      <c r="G30" s="4">
        <v>59376</v>
      </c>
      <c r="H30" s="4">
        <v>32</v>
      </c>
      <c r="I30" s="4"/>
      <c r="J30" s="4"/>
    </row>
    <row r="31" spans="1:10" x14ac:dyDescent="0.25">
      <c r="A31" s="5" t="s">
        <v>426</v>
      </c>
      <c r="B31" s="34" t="s">
        <v>48</v>
      </c>
      <c r="C31" s="4">
        <v>2955</v>
      </c>
      <c r="D31" s="4">
        <v>133</v>
      </c>
      <c r="E31" s="3">
        <v>2.2399622743195903E-3</v>
      </c>
      <c r="F31" s="4">
        <v>2955</v>
      </c>
      <c r="G31" s="4">
        <v>59376</v>
      </c>
      <c r="H31" s="4">
        <v>2960</v>
      </c>
      <c r="I31" s="4"/>
      <c r="J31" s="4"/>
    </row>
    <row r="32" spans="1:10" x14ac:dyDescent="0.25">
      <c r="A32" s="2" t="s">
        <v>427</v>
      </c>
      <c r="B32" s="34" t="s">
        <v>48</v>
      </c>
      <c r="C32" s="4">
        <v>40</v>
      </c>
      <c r="D32" s="4">
        <v>457</v>
      </c>
      <c r="E32" s="3">
        <v>11.425000000000001</v>
      </c>
      <c r="F32" s="4">
        <v>0</v>
      </c>
      <c r="G32" s="4"/>
      <c r="H32" s="4">
        <v>56</v>
      </c>
      <c r="I32" s="4"/>
      <c r="J32" s="4"/>
    </row>
    <row r="33" spans="1:10" x14ac:dyDescent="0.25">
      <c r="A33" s="5" t="s">
        <v>428</v>
      </c>
      <c r="B33" s="34" t="s">
        <v>48</v>
      </c>
      <c r="C33" s="4">
        <v>40</v>
      </c>
      <c r="D33" s="4">
        <v>457</v>
      </c>
      <c r="E33" s="3">
        <v>11.425000000000001</v>
      </c>
      <c r="F33" s="4">
        <v>0</v>
      </c>
      <c r="G33" s="4">
        <v>0</v>
      </c>
      <c r="H33" s="4">
        <v>56</v>
      </c>
      <c r="I33" s="4"/>
      <c r="J33" s="4"/>
    </row>
    <row r="34" spans="1:10" x14ac:dyDescent="0.25">
      <c r="A34" s="2" t="s">
        <v>170</v>
      </c>
      <c r="B34" s="34" t="s">
        <v>48</v>
      </c>
      <c r="C34" s="4">
        <v>95</v>
      </c>
      <c r="D34" s="4">
        <v>2922</v>
      </c>
      <c r="E34" s="3">
        <v>0.14799432739059967</v>
      </c>
      <c r="F34" s="4">
        <v>1</v>
      </c>
      <c r="G34" s="4"/>
      <c r="H34" s="4">
        <v>232</v>
      </c>
      <c r="I34" s="4"/>
      <c r="J34" s="4"/>
    </row>
    <row r="35" spans="1:10" x14ac:dyDescent="0.25">
      <c r="A35" s="5" t="s">
        <v>429</v>
      </c>
      <c r="B35" s="34" t="s">
        <v>48</v>
      </c>
      <c r="C35" s="4">
        <v>1</v>
      </c>
      <c r="D35" s="4">
        <v>2759</v>
      </c>
      <c r="E35" s="3">
        <v>0.13973865478119937</v>
      </c>
      <c r="F35" s="4">
        <v>1</v>
      </c>
      <c r="G35" s="4">
        <v>19744</v>
      </c>
      <c r="H35" s="4">
        <v>8</v>
      </c>
      <c r="I35" s="4"/>
      <c r="J35" s="4"/>
    </row>
    <row r="36" spans="1:10" x14ac:dyDescent="0.25">
      <c r="A36" s="5" t="s">
        <v>430</v>
      </c>
      <c r="B36" s="34" t="s">
        <v>48</v>
      </c>
      <c r="C36" s="4">
        <v>56</v>
      </c>
      <c r="D36" s="4">
        <v>2922</v>
      </c>
      <c r="E36" s="3">
        <v>0.14799432739059967</v>
      </c>
      <c r="F36" s="4">
        <v>0</v>
      </c>
      <c r="G36" s="4">
        <v>0</v>
      </c>
      <c r="H36" s="4">
        <v>96</v>
      </c>
      <c r="I36" s="4"/>
      <c r="J36" s="4"/>
    </row>
    <row r="37" spans="1:10" x14ac:dyDescent="0.25">
      <c r="A37" s="5" t="s">
        <v>431</v>
      </c>
      <c r="B37" s="34" t="s">
        <v>48</v>
      </c>
      <c r="C37" s="4">
        <v>95</v>
      </c>
      <c r="D37" s="4">
        <v>457</v>
      </c>
      <c r="E37" s="3">
        <v>2.3146272285251217E-2</v>
      </c>
      <c r="F37" s="4">
        <v>0</v>
      </c>
      <c r="G37" s="4">
        <v>0</v>
      </c>
      <c r="H37" s="4">
        <v>120</v>
      </c>
      <c r="I37" s="4"/>
      <c r="J37" s="4"/>
    </row>
    <row r="38" spans="1:10" x14ac:dyDescent="0.25">
      <c r="A38" s="5" t="s">
        <v>432</v>
      </c>
      <c r="B38" s="34" t="s">
        <v>48</v>
      </c>
      <c r="C38" s="4">
        <v>10</v>
      </c>
      <c r="D38" s="4">
        <v>11</v>
      </c>
      <c r="E38" s="3">
        <v>5.5713128038897895E-4</v>
      </c>
      <c r="F38" s="4">
        <v>0</v>
      </c>
      <c r="G38" s="4">
        <v>0</v>
      </c>
      <c r="H38" s="4">
        <v>8</v>
      </c>
      <c r="I38" s="4"/>
      <c r="J38" s="4"/>
    </row>
    <row r="39" spans="1:10" x14ac:dyDescent="0.25">
      <c r="A39" s="2" t="s">
        <v>175</v>
      </c>
      <c r="B39" s="34" t="s">
        <v>48</v>
      </c>
      <c r="C39" s="4">
        <v>1383</v>
      </c>
      <c r="D39" s="4">
        <v>2922</v>
      </c>
      <c r="E39" s="3">
        <v>3.1146073164492197E-2</v>
      </c>
      <c r="F39" s="4">
        <v>1</v>
      </c>
      <c r="G39" s="4"/>
      <c r="H39" s="4">
        <v>2608</v>
      </c>
      <c r="I39" s="4"/>
      <c r="J39" s="4"/>
    </row>
    <row r="40" spans="1:10" x14ac:dyDescent="0.25">
      <c r="A40" s="5" t="s">
        <v>433</v>
      </c>
      <c r="B40" s="34" t="s">
        <v>48</v>
      </c>
      <c r="C40" s="4">
        <v>1383</v>
      </c>
      <c r="D40" s="4">
        <v>2759</v>
      </c>
      <c r="E40" s="3">
        <v>2.9408629658054065E-2</v>
      </c>
      <c r="F40" s="4">
        <v>1</v>
      </c>
      <c r="G40" s="4">
        <v>2</v>
      </c>
      <c r="H40" s="4">
        <v>2224</v>
      </c>
      <c r="I40" s="4"/>
      <c r="J40" s="4"/>
    </row>
    <row r="41" spans="1:10" x14ac:dyDescent="0.25">
      <c r="A41" s="5" t="s">
        <v>434</v>
      </c>
      <c r="B41" s="34" t="s">
        <v>48</v>
      </c>
      <c r="C41" s="4">
        <v>56</v>
      </c>
      <c r="D41" s="4">
        <v>2922</v>
      </c>
      <c r="E41" s="3">
        <v>3.1146073164492197E-2</v>
      </c>
      <c r="F41" s="4">
        <v>0</v>
      </c>
      <c r="G41" s="4">
        <v>0</v>
      </c>
      <c r="H41" s="4">
        <v>96</v>
      </c>
      <c r="I41" s="4"/>
      <c r="J41" s="4"/>
    </row>
    <row r="42" spans="1:10" x14ac:dyDescent="0.25">
      <c r="A42" s="5" t="s">
        <v>435</v>
      </c>
      <c r="B42" s="34" t="s">
        <v>48</v>
      </c>
      <c r="C42" s="4">
        <v>5</v>
      </c>
      <c r="D42" s="4">
        <v>5</v>
      </c>
      <c r="E42" s="3">
        <v>5.3295813080924357E-5</v>
      </c>
      <c r="F42" s="4">
        <v>0</v>
      </c>
      <c r="G42" s="4">
        <v>0</v>
      </c>
      <c r="H42" s="4">
        <v>8</v>
      </c>
      <c r="I42" s="4"/>
      <c r="J42" s="4"/>
    </row>
    <row r="43" spans="1:10" x14ac:dyDescent="0.25">
      <c r="A43" s="5" t="s">
        <v>436</v>
      </c>
      <c r="B43" s="34" t="s">
        <v>48</v>
      </c>
      <c r="C43" s="4">
        <v>233</v>
      </c>
      <c r="D43" s="4">
        <v>457</v>
      </c>
      <c r="E43" s="3">
        <v>4.8712373155964869E-3</v>
      </c>
      <c r="F43" s="4">
        <v>0</v>
      </c>
      <c r="G43" s="4">
        <v>0</v>
      </c>
      <c r="H43" s="4">
        <v>272</v>
      </c>
      <c r="I43" s="4"/>
      <c r="J43" s="4"/>
    </row>
    <row r="44" spans="1:10" x14ac:dyDescent="0.25">
      <c r="A44" s="5" t="s">
        <v>437</v>
      </c>
      <c r="B44" s="34" t="s">
        <v>48</v>
      </c>
      <c r="C44" s="4">
        <v>11</v>
      </c>
      <c r="D44" s="4">
        <v>11</v>
      </c>
      <c r="E44" s="3">
        <v>1.172507887780336E-4</v>
      </c>
      <c r="F44" s="4">
        <v>0</v>
      </c>
      <c r="G44" s="4">
        <v>0</v>
      </c>
      <c r="H44" s="4">
        <v>8</v>
      </c>
      <c r="I44" s="4"/>
      <c r="J44" s="4"/>
    </row>
    <row r="45" spans="1:10" x14ac:dyDescent="0.25">
      <c r="A45" s="2" t="s">
        <v>189</v>
      </c>
      <c r="B45" s="34" t="s">
        <v>48</v>
      </c>
      <c r="C45" s="4">
        <v>13</v>
      </c>
      <c r="D45" s="4">
        <v>2922</v>
      </c>
      <c r="E45" s="3">
        <v>6.3521739130434787</v>
      </c>
      <c r="F45" s="4">
        <v>0</v>
      </c>
      <c r="G45" s="4"/>
      <c r="H45" s="4">
        <v>56</v>
      </c>
      <c r="I45" s="4"/>
      <c r="J45" s="4"/>
    </row>
    <row r="46" spans="1:10" x14ac:dyDescent="0.25">
      <c r="A46" s="5" t="s">
        <v>438</v>
      </c>
      <c r="B46" s="34" t="s">
        <v>48</v>
      </c>
      <c r="C46" s="4">
        <v>13</v>
      </c>
      <c r="D46" s="4">
        <v>457</v>
      </c>
      <c r="E46" s="3">
        <v>0.99347826086956526</v>
      </c>
      <c r="F46" s="4">
        <v>0</v>
      </c>
      <c r="G46" s="4">
        <v>0</v>
      </c>
      <c r="H46" s="4">
        <v>24</v>
      </c>
      <c r="I46" s="4"/>
      <c r="J46" s="4"/>
    </row>
    <row r="47" spans="1:10" x14ac:dyDescent="0.25">
      <c r="A47" s="5" t="s">
        <v>439</v>
      </c>
      <c r="B47" s="34" t="s">
        <v>48</v>
      </c>
      <c r="C47" s="4">
        <v>9</v>
      </c>
      <c r="D47" s="4">
        <v>11</v>
      </c>
      <c r="E47" s="3">
        <v>2.391304347826087E-2</v>
      </c>
      <c r="F47" s="4">
        <v>0</v>
      </c>
      <c r="G47" s="4">
        <v>0</v>
      </c>
      <c r="H47" s="4">
        <v>8</v>
      </c>
      <c r="I47" s="4"/>
      <c r="J47" s="4"/>
    </row>
    <row r="48" spans="1:10" x14ac:dyDescent="0.25">
      <c r="A48" s="5" t="s">
        <v>440</v>
      </c>
      <c r="B48" s="34" t="s">
        <v>48</v>
      </c>
      <c r="C48" s="4">
        <v>9</v>
      </c>
      <c r="D48" s="4">
        <v>2922</v>
      </c>
      <c r="E48" s="3">
        <v>6.3521739130434787</v>
      </c>
      <c r="F48" s="4">
        <v>0</v>
      </c>
      <c r="G48" s="4">
        <v>0</v>
      </c>
      <c r="H48" s="4">
        <v>24</v>
      </c>
      <c r="I48" s="4"/>
      <c r="J48" s="4"/>
    </row>
    <row r="49" spans="1:10" x14ac:dyDescent="0.25">
      <c r="A49" s="2" t="s">
        <v>441</v>
      </c>
      <c r="B49" s="34" t="s">
        <v>48</v>
      </c>
      <c r="C49" s="4">
        <v>187</v>
      </c>
      <c r="D49" s="4">
        <v>457</v>
      </c>
      <c r="E49" s="3">
        <v>6.2636889701508491E-4</v>
      </c>
      <c r="F49" s="4">
        <v>0</v>
      </c>
      <c r="G49" s="4"/>
      <c r="H49" s="4">
        <v>288</v>
      </c>
      <c r="I49" s="4"/>
      <c r="J49" s="4"/>
    </row>
    <row r="50" spans="1:10" x14ac:dyDescent="0.25">
      <c r="A50" s="5" t="s">
        <v>442</v>
      </c>
      <c r="B50" s="34" t="s">
        <v>48</v>
      </c>
      <c r="C50" s="4">
        <v>187</v>
      </c>
      <c r="D50" s="4">
        <v>457</v>
      </c>
      <c r="E50" s="3">
        <v>6.2636889701508491E-4</v>
      </c>
      <c r="F50" s="4">
        <v>0</v>
      </c>
      <c r="G50" s="4">
        <v>0</v>
      </c>
      <c r="H50" s="4">
        <v>224</v>
      </c>
      <c r="I50" s="4"/>
      <c r="J50" s="4"/>
    </row>
    <row r="51" spans="1:10" x14ac:dyDescent="0.25">
      <c r="A51" s="5" t="s">
        <v>443</v>
      </c>
      <c r="B51" s="34" t="s">
        <v>48</v>
      </c>
      <c r="C51" s="4">
        <v>54</v>
      </c>
      <c r="D51" s="4">
        <v>239</v>
      </c>
      <c r="E51" s="3">
        <v>3.2757585642583214E-4</v>
      </c>
      <c r="F51" s="4">
        <v>0</v>
      </c>
      <c r="G51" s="4">
        <v>0</v>
      </c>
      <c r="H51" s="4">
        <v>64</v>
      </c>
      <c r="I51" s="4"/>
      <c r="J51" s="4"/>
    </row>
    <row r="52" spans="1:10" x14ac:dyDescent="0.25">
      <c r="A52" s="2" t="s">
        <v>444</v>
      </c>
      <c r="B52" s="34" t="s">
        <v>48</v>
      </c>
      <c r="C52" s="4">
        <v>311</v>
      </c>
      <c r="D52" s="4">
        <v>457</v>
      </c>
      <c r="E52" s="3">
        <v>5.6440657033469184E-2</v>
      </c>
      <c r="F52" s="4">
        <v>12</v>
      </c>
      <c r="G52" s="4"/>
      <c r="H52" s="4">
        <v>360</v>
      </c>
      <c r="I52" s="4"/>
      <c r="J52" s="4"/>
    </row>
    <row r="53" spans="1:10" x14ac:dyDescent="0.25">
      <c r="A53" s="5" t="s">
        <v>445</v>
      </c>
      <c r="B53" s="34" t="s">
        <v>48</v>
      </c>
      <c r="C53" s="4">
        <v>311</v>
      </c>
      <c r="D53" s="4">
        <v>457</v>
      </c>
      <c r="E53" s="3">
        <v>5.6440657033469184E-2</v>
      </c>
      <c r="F53" s="4">
        <v>12</v>
      </c>
      <c r="G53" s="4">
        <v>56</v>
      </c>
      <c r="H53" s="4">
        <v>360</v>
      </c>
      <c r="I53" s="4"/>
      <c r="J53" s="4"/>
    </row>
    <row r="54" spans="1:10" x14ac:dyDescent="0.25">
      <c r="A54" s="2" t="s">
        <v>399</v>
      </c>
      <c r="B54" s="34" t="s">
        <v>48</v>
      </c>
      <c r="C54" s="4">
        <v>6864</v>
      </c>
      <c r="D54" s="4">
        <v>8097</v>
      </c>
      <c r="E54" s="3">
        <v>6.1288906382463357E-2</v>
      </c>
      <c r="F54" s="4">
        <v>5</v>
      </c>
      <c r="G54" s="4"/>
      <c r="H54" s="4">
        <v>14160</v>
      </c>
      <c r="I54" s="4"/>
      <c r="J54" s="4"/>
    </row>
    <row r="55" spans="1:10" x14ac:dyDescent="0.25">
      <c r="A55" s="5" t="s">
        <v>446</v>
      </c>
      <c r="B55" s="34" t="s">
        <v>48</v>
      </c>
      <c r="C55" s="4">
        <v>6864</v>
      </c>
      <c r="D55" s="4">
        <v>8097</v>
      </c>
      <c r="E55" s="3">
        <v>6.1288906382463357E-2</v>
      </c>
      <c r="F55" s="4">
        <v>5</v>
      </c>
      <c r="G55" s="4">
        <v>1231</v>
      </c>
      <c r="H55" s="4">
        <v>13736</v>
      </c>
      <c r="I55" s="4"/>
      <c r="J55" s="4"/>
    </row>
    <row r="56" spans="1:10" x14ac:dyDescent="0.25">
      <c r="A56" s="5" t="s">
        <v>447</v>
      </c>
      <c r="B56" s="34" t="s">
        <v>48</v>
      </c>
      <c r="C56" s="4">
        <v>367</v>
      </c>
      <c r="D56" s="4">
        <v>457</v>
      </c>
      <c r="E56" s="3">
        <v>3.4591861450890154E-3</v>
      </c>
      <c r="F56" s="4">
        <v>0</v>
      </c>
      <c r="G56" s="4">
        <v>0</v>
      </c>
      <c r="H56" s="4">
        <v>424</v>
      </c>
      <c r="I56" s="4"/>
      <c r="J56" s="4"/>
    </row>
    <row r="57" spans="1:10" x14ac:dyDescent="0.25">
      <c r="A57" s="2" t="s">
        <v>191</v>
      </c>
      <c r="B57" s="34" t="s">
        <v>48</v>
      </c>
      <c r="C57" s="4">
        <v>138</v>
      </c>
      <c r="D57" s="4">
        <v>57</v>
      </c>
      <c r="E57" s="3">
        <v>0.12472647702407004</v>
      </c>
      <c r="F57" s="4">
        <v>89</v>
      </c>
      <c r="G57" s="4"/>
      <c r="H57" s="4">
        <v>120</v>
      </c>
      <c r="I57" s="4"/>
      <c r="J57" s="4"/>
    </row>
    <row r="58" spans="1:10" x14ac:dyDescent="0.25">
      <c r="A58" s="5" t="s">
        <v>448</v>
      </c>
      <c r="B58" s="34" t="s">
        <v>48</v>
      </c>
      <c r="C58" s="4">
        <v>138</v>
      </c>
      <c r="D58" s="4">
        <v>57</v>
      </c>
      <c r="E58" s="3">
        <v>0.12472647702407004</v>
      </c>
      <c r="F58" s="4">
        <v>89</v>
      </c>
      <c r="G58" s="4">
        <v>316</v>
      </c>
      <c r="H58" s="4">
        <v>120</v>
      </c>
      <c r="I58" s="4"/>
      <c r="J58" s="4"/>
    </row>
    <row r="59" spans="1:10" x14ac:dyDescent="0.25">
      <c r="A59" s="2" t="s">
        <v>39</v>
      </c>
      <c r="B59" s="34" t="s">
        <v>48</v>
      </c>
      <c r="C59" s="4">
        <v>52409</v>
      </c>
      <c r="D59" s="4">
        <v>59376</v>
      </c>
      <c r="E59" s="3">
        <v>8.4201928067592982E-3</v>
      </c>
      <c r="F59" s="4">
        <v>2</v>
      </c>
      <c r="G59" s="4"/>
      <c r="H59" s="4">
        <v>178528</v>
      </c>
      <c r="I59" s="4"/>
      <c r="J59" s="4"/>
    </row>
    <row r="60" spans="1:10" x14ac:dyDescent="0.25">
      <c r="A60" s="5" t="s">
        <v>449</v>
      </c>
      <c r="B60" s="34" t="s">
        <v>48</v>
      </c>
      <c r="C60" s="4">
        <v>1641</v>
      </c>
      <c r="D60" s="4">
        <v>2759</v>
      </c>
      <c r="E60" s="3">
        <v>3.9125761172609984E-4</v>
      </c>
      <c r="F60" s="4">
        <v>1</v>
      </c>
      <c r="G60" s="4">
        <v>2</v>
      </c>
      <c r="H60" s="4">
        <v>2632</v>
      </c>
      <c r="I60" s="4"/>
      <c r="J60" s="4"/>
    </row>
    <row r="61" spans="1:10" x14ac:dyDescent="0.25">
      <c r="A61" s="5" t="s">
        <v>450</v>
      </c>
      <c r="B61" s="34" t="s">
        <v>48</v>
      </c>
      <c r="C61" s="4">
        <v>33936</v>
      </c>
      <c r="D61" s="4">
        <v>42705</v>
      </c>
      <c r="E61" s="3">
        <v>6.056055204336025E-3</v>
      </c>
      <c r="F61" s="4">
        <v>0</v>
      </c>
      <c r="G61" s="4">
        <v>0</v>
      </c>
      <c r="H61" s="4">
        <v>67880</v>
      </c>
      <c r="I61" s="4"/>
      <c r="J61" s="4"/>
    </row>
    <row r="62" spans="1:10" x14ac:dyDescent="0.25">
      <c r="A62" s="5" t="s">
        <v>451</v>
      </c>
      <c r="B62" s="34" t="s">
        <v>48</v>
      </c>
      <c r="C62" s="4">
        <v>1698</v>
      </c>
      <c r="D62" s="4">
        <v>2922</v>
      </c>
      <c r="E62" s="3">
        <v>4.1437286751129526E-4</v>
      </c>
      <c r="F62" s="4">
        <v>0</v>
      </c>
      <c r="G62" s="4">
        <v>0</v>
      </c>
      <c r="H62" s="4">
        <v>2728</v>
      </c>
      <c r="I62" s="4"/>
      <c r="J62" s="4"/>
    </row>
    <row r="63" spans="1:10" x14ac:dyDescent="0.25">
      <c r="A63" s="5" t="s">
        <v>452</v>
      </c>
      <c r="B63" s="34" t="s">
        <v>48</v>
      </c>
      <c r="C63" s="4">
        <v>52409</v>
      </c>
      <c r="D63" s="4">
        <v>59376</v>
      </c>
      <c r="E63" s="3">
        <v>8.4201928067592982E-3</v>
      </c>
      <c r="F63" s="4">
        <v>0</v>
      </c>
      <c r="G63" s="4">
        <v>0</v>
      </c>
      <c r="H63" s="4">
        <v>104832</v>
      </c>
      <c r="I63" s="4"/>
      <c r="J63" s="4"/>
    </row>
    <row r="64" spans="1:10" x14ac:dyDescent="0.25">
      <c r="A64" s="5" t="s">
        <v>453</v>
      </c>
      <c r="B64" s="34" t="s">
        <v>48</v>
      </c>
      <c r="C64" s="4">
        <v>3</v>
      </c>
      <c r="D64" s="4">
        <v>2</v>
      </c>
      <c r="E64" s="3">
        <v>2.8362277037049648E-7</v>
      </c>
      <c r="F64" s="4">
        <v>1</v>
      </c>
      <c r="G64" s="4">
        <v>809915</v>
      </c>
      <c r="H64" s="4">
        <v>8</v>
      </c>
      <c r="I64" s="4"/>
      <c r="J64" s="4"/>
    </row>
    <row r="65" spans="1:10" x14ac:dyDescent="0.25">
      <c r="A65" s="5" t="s">
        <v>454</v>
      </c>
      <c r="B65" s="34" t="s">
        <v>48</v>
      </c>
      <c r="C65" s="4">
        <v>5</v>
      </c>
      <c r="D65" s="4">
        <v>5</v>
      </c>
      <c r="E65" s="3">
        <v>7.0905692592624105E-7</v>
      </c>
      <c r="F65" s="4">
        <v>0</v>
      </c>
      <c r="G65" s="4">
        <v>0</v>
      </c>
      <c r="H65" s="4">
        <v>8</v>
      </c>
      <c r="I65" s="4"/>
      <c r="J65" s="4"/>
    </row>
    <row r="66" spans="1:10" x14ac:dyDescent="0.25">
      <c r="A66" s="5" t="s">
        <v>455</v>
      </c>
      <c r="B66" s="34" t="s">
        <v>48</v>
      </c>
      <c r="C66" s="4">
        <v>84</v>
      </c>
      <c r="D66" s="4">
        <v>239</v>
      </c>
      <c r="E66" s="3">
        <v>3.3892921059274322E-5</v>
      </c>
      <c r="F66" s="4">
        <v>0</v>
      </c>
      <c r="G66" s="4">
        <v>0</v>
      </c>
      <c r="H66" s="4">
        <v>88</v>
      </c>
      <c r="I66" s="4"/>
      <c r="J66" s="4"/>
    </row>
    <row r="67" spans="1:10" x14ac:dyDescent="0.25">
      <c r="A67" s="5" t="s">
        <v>456</v>
      </c>
      <c r="B67" s="34" t="s">
        <v>48</v>
      </c>
      <c r="C67" s="4">
        <v>11</v>
      </c>
      <c r="D67" s="4">
        <v>11</v>
      </c>
      <c r="E67" s="3">
        <v>1.5599252370377305E-6</v>
      </c>
      <c r="F67" s="4">
        <v>0</v>
      </c>
      <c r="G67" s="4">
        <v>0</v>
      </c>
      <c r="H67" s="4">
        <v>8</v>
      </c>
      <c r="I67" s="4"/>
      <c r="J67" s="4"/>
    </row>
    <row r="68" spans="1:10" x14ac:dyDescent="0.25">
      <c r="A68" s="5" t="s">
        <v>457</v>
      </c>
      <c r="B68" s="34" t="s">
        <v>48</v>
      </c>
      <c r="C68" s="4">
        <v>207</v>
      </c>
      <c r="D68" s="4">
        <v>1766</v>
      </c>
      <c r="E68" s="3">
        <v>2.5043890623714833E-4</v>
      </c>
      <c r="F68" s="4">
        <v>0</v>
      </c>
      <c r="G68" s="4">
        <v>0</v>
      </c>
      <c r="H68" s="4">
        <v>344</v>
      </c>
      <c r="I68" s="4"/>
      <c r="J68" s="4"/>
    </row>
    <row r="69" spans="1:10" x14ac:dyDescent="0.25">
      <c r="A69" s="2" t="s">
        <v>244</v>
      </c>
      <c r="B69" s="34" t="s">
        <v>48</v>
      </c>
      <c r="C69" s="4">
        <v>7025947</v>
      </c>
      <c r="D69" s="4">
        <v>7051620</v>
      </c>
      <c r="E69" s="3">
        <v>0.16487426771141295</v>
      </c>
      <c r="F69" s="4">
        <v>0</v>
      </c>
      <c r="G69" s="4"/>
      <c r="H69" s="4">
        <v>28320480</v>
      </c>
      <c r="I69" s="4"/>
      <c r="J69" s="4"/>
    </row>
    <row r="70" spans="1:10" x14ac:dyDescent="0.25">
      <c r="A70" s="5" t="s">
        <v>458</v>
      </c>
      <c r="B70" s="34" t="s">
        <v>48</v>
      </c>
      <c r="C70" s="4">
        <v>7025947</v>
      </c>
      <c r="D70" s="4">
        <v>7051620</v>
      </c>
      <c r="E70" s="3">
        <v>0.16487426771141295</v>
      </c>
      <c r="F70" s="4">
        <v>0</v>
      </c>
      <c r="G70" s="4">
        <v>0</v>
      </c>
      <c r="H70" s="4">
        <v>28104048</v>
      </c>
      <c r="I70" s="4"/>
      <c r="J70" s="4"/>
    </row>
    <row r="71" spans="1:10" x14ac:dyDescent="0.25">
      <c r="A71" s="5" t="s">
        <v>459</v>
      </c>
      <c r="B71" s="34" t="s">
        <v>48</v>
      </c>
      <c r="C71" s="4">
        <v>76564</v>
      </c>
      <c r="D71" s="4">
        <v>132112</v>
      </c>
      <c r="E71" s="3">
        <v>3.0889170511017596E-3</v>
      </c>
      <c r="F71" s="4">
        <v>0</v>
      </c>
      <c r="G71" s="4">
        <v>0</v>
      </c>
      <c r="H71" s="4">
        <v>204184</v>
      </c>
      <c r="I71" s="4"/>
      <c r="J71" s="4"/>
    </row>
    <row r="72" spans="1:10" x14ac:dyDescent="0.25">
      <c r="A72" s="5" t="s">
        <v>460</v>
      </c>
      <c r="B72" s="34" t="s">
        <v>48</v>
      </c>
      <c r="C72" s="4">
        <v>6117</v>
      </c>
      <c r="D72" s="4">
        <v>8097</v>
      </c>
      <c r="E72" s="3">
        <v>1.8931634796817053E-4</v>
      </c>
      <c r="F72" s="4">
        <v>0</v>
      </c>
      <c r="G72" s="4">
        <v>0</v>
      </c>
      <c r="H72" s="4">
        <v>12248</v>
      </c>
      <c r="I72" s="4"/>
      <c r="J72" s="4"/>
    </row>
    <row r="73" spans="1:10" x14ac:dyDescent="0.25">
      <c r="A73" s="2" t="s">
        <v>303</v>
      </c>
      <c r="B73" s="34" t="s">
        <v>48</v>
      </c>
      <c r="C73" s="4">
        <v>81080</v>
      </c>
      <c r="D73" s="4">
        <v>132112</v>
      </c>
      <c r="E73" s="3">
        <v>9.4847624905614188E-4</v>
      </c>
      <c r="F73" s="4">
        <v>1</v>
      </c>
      <c r="G73" s="4"/>
      <c r="H73" s="4">
        <v>219728</v>
      </c>
      <c r="I73" s="4"/>
      <c r="J73" s="4"/>
    </row>
    <row r="74" spans="1:10" x14ac:dyDescent="0.25">
      <c r="A74" s="5" t="s">
        <v>461</v>
      </c>
      <c r="B74" s="34" t="s">
        <v>48</v>
      </c>
      <c r="C74" s="4">
        <v>1680</v>
      </c>
      <c r="D74" s="4">
        <v>2922</v>
      </c>
      <c r="E74" s="3">
        <v>2.0978015621155131E-5</v>
      </c>
      <c r="F74" s="4">
        <v>0</v>
      </c>
      <c r="G74" s="4">
        <v>0</v>
      </c>
      <c r="H74" s="4">
        <v>2696</v>
      </c>
      <c r="I74" s="4"/>
      <c r="J74" s="4"/>
    </row>
    <row r="75" spans="1:10" x14ac:dyDescent="0.25">
      <c r="A75" s="5" t="s">
        <v>462</v>
      </c>
      <c r="B75" s="34" t="s">
        <v>48</v>
      </c>
      <c r="C75" s="4">
        <v>5</v>
      </c>
      <c r="D75" s="4">
        <v>5</v>
      </c>
      <c r="E75" s="3">
        <v>3.5896672863030682E-8</v>
      </c>
      <c r="F75" s="4">
        <v>0</v>
      </c>
      <c r="G75" s="4">
        <v>0</v>
      </c>
      <c r="H75" s="4">
        <v>8</v>
      </c>
      <c r="I75" s="4"/>
      <c r="J75" s="4"/>
    </row>
    <row r="76" spans="1:10" x14ac:dyDescent="0.25">
      <c r="A76" s="5" t="s">
        <v>463</v>
      </c>
      <c r="B76" s="34" t="s">
        <v>48</v>
      </c>
      <c r="C76" s="4">
        <v>81080</v>
      </c>
      <c r="D76" s="4">
        <v>132112</v>
      </c>
      <c r="E76" s="3">
        <v>9.4847624905614188E-4</v>
      </c>
      <c r="F76" s="4">
        <v>0</v>
      </c>
      <c r="G76" s="4">
        <v>0</v>
      </c>
      <c r="H76" s="4">
        <v>216264</v>
      </c>
      <c r="I76" s="4"/>
      <c r="J76" s="4"/>
    </row>
    <row r="77" spans="1:10" x14ac:dyDescent="0.25">
      <c r="A77" s="5" t="s">
        <v>464</v>
      </c>
      <c r="B77" s="34" t="s">
        <v>48</v>
      </c>
      <c r="C77" s="4">
        <v>12</v>
      </c>
      <c r="D77" s="4">
        <v>11</v>
      </c>
      <c r="E77" s="3">
        <v>7.8972680298667502E-8</v>
      </c>
      <c r="F77" s="4">
        <v>1</v>
      </c>
      <c r="G77" s="4">
        <v>22974</v>
      </c>
      <c r="H77" s="4">
        <v>8</v>
      </c>
      <c r="I77" s="4"/>
      <c r="J77" s="4"/>
    </row>
    <row r="78" spans="1:10" x14ac:dyDescent="0.25">
      <c r="A78" s="5" t="s">
        <v>465</v>
      </c>
      <c r="B78" s="34" t="s">
        <v>48</v>
      </c>
      <c r="C78" s="4">
        <v>464</v>
      </c>
      <c r="D78" s="4">
        <v>1766</v>
      </c>
      <c r="E78" s="3">
        <v>1.2678704855222437E-5</v>
      </c>
      <c r="F78" s="4">
        <v>0</v>
      </c>
      <c r="G78" s="4">
        <v>0</v>
      </c>
      <c r="H78" s="4">
        <v>752</v>
      </c>
      <c r="I78" s="4"/>
      <c r="J78" s="4"/>
    </row>
    <row r="79" spans="1:10" x14ac:dyDescent="0.25">
      <c r="A79" s="2" t="s">
        <v>374</v>
      </c>
      <c r="B79" s="34" t="s">
        <v>48</v>
      </c>
      <c r="C79" s="4">
        <v>1445</v>
      </c>
      <c r="D79" s="4">
        <v>59376</v>
      </c>
      <c r="E79" s="3">
        <v>0.68738133827274828</v>
      </c>
      <c r="F79" s="4">
        <v>6</v>
      </c>
      <c r="G79" s="4"/>
      <c r="H79" s="4">
        <v>3544</v>
      </c>
      <c r="I79" s="4"/>
      <c r="J79" s="4"/>
    </row>
    <row r="80" spans="1:10" x14ac:dyDescent="0.25">
      <c r="A80" s="5" t="s">
        <v>466</v>
      </c>
      <c r="B80" s="34" t="s">
        <v>48</v>
      </c>
      <c r="C80" s="4">
        <v>1</v>
      </c>
      <c r="D80" s="4">
        <v>2759</v>
      </c>
      <c r="E80" s="3">
        <v>3.1940263949988425E-2</v>
      </c>
      <c r="F80" s="4">
        <v>1</v>
      </c>
      <c r="G80" s="4">
        <v>86380</v>
      </c>
      <c r="H80" s="4">
        <v>8</v>
      </c>
      <c r="I80" s="4"/>
      <c r="J80" s="4"/>
    </row>
    <row r="81" spans="1:10" x14ac:dyDescent="0.25">
      <c r="A81" s="5" t="s">
        <v>467</v>
      </c>
      <c r="B81" s="34" t="s">
        <v>48</v>
      </c>
      <c r="C81" s="4">
        <v>374</v>
      </c>
      <c r="D81" s="4">
        <v>42705</v>
      </c>
      <c r="E81" s="3">
        <v>0.49438527436906698</v>
      </c>
      <c r="F81" s="4">
        <v>0</v>
      </c>
      <c r="G81" s="4">
        <v>0</v>
      </c>
      <c r="H81" s="4">
        <v>760</v>
      </c>
      <c r="I81" s="4"/>
      <c r="J81" s="4"/>
    </row>
    <row r="82" spans="1:10" x14ac:dyDescent="0.25">
      <c r="A82" s="5" t="s">
        <v>468</v>
      </c>
      <c r="B82" s="34" t="s">
        <v>48</v>
      </c>
      <c r="C82" s="4">
        <v>1445</v>
      </c>
      <c r="D82" s="4">
        <v>2922</v>
      </c>
      <c r="E82" s="3">
        <v>3.3827274832137072E-2</v>
      </c>
      <c r="F82" s="4">
        <v>0</v>
      </c>
      <c r="G82" s="4">
        <v>0</v>
      </c>
      <c r="H82" s="4">
        <v>2320</v>
      </c>
      <c r="I82" s="4"/>
      <c r="J82" s="4"/>
    </row>
    <row r="83" spans="1:10" x14ac:dyDescent="0.25">
      <c r="A83" s="5" t="s">
        <v>469</v>
      </c>
      <c r="B83" s="34" t="s">
        <v>48</v>
      </c>
      <c r="C83" s="4">
        <v>1</v>
      </c>
      <c r="D83" s="4">
        <v>59376</v>
      </c>
      <c r="E83" s="3">
        <v>0.68738133827274828</v>
      </c>
      <c r="F83" s="4">
        <v>1</v>
      </c>
      <c r="G83" s="4">
        <v>86380</v>
      </c>
      <c r="H83" s="4">
        <v>16</v>
      </c>
      <c r="I83" s="4"/>
      <c r="J83" s="4"/>
    </row>
    <row r="84" spans="1:10" x14ac:dyDescent="0.25">
      <c r="A84" s="5" t="s">
        <v>470</v>
      </c>
      <c r="B84" s="34" t="s">
        <v>48</v>
      </c>
      <c r="C84" s="4">
        <v>5</v>
      </c>
      <c r="D84" s="4">
        <v>5</v>
      </c>
      <c r="E84" s="3">
        <v>5.7883769391062743E-5</v>
      </c>
      <c r="F84" s="4">
        <v>0</v>
      </c>
      <c r="G84" s="4">
        <v>0</v>
      </c>
      <c r="H84" s="4">
        <v>8</v>
      </c>
      <c r="I84" s="4"/>
      <c r="J84" s="4"/>
    </row>
    <row r="85" spans="1:10" x14ac:dyDescent="0.25">
      <c r="A85" s="5" t="s">
        <v>471</v>
      </c>
      <c r="B85" s="34" t="s">
        <v>48</v>
      </c>
      <c r="C85" s="4">
        <v>13</v>
      </c>
      <c r="D85" s="4">
        <v>11</v>
      </c>
      <c r="E85" s="3">
        <v>1.2734429266033804E-4</v>
      </c>
      <c r="F85" s="4">
        <v>2</v>
      </c>
      <c r="G85" s="4">
        <v>205</v>
      </c>
      <c r="H85" s="4">
        <v>16</v>
      </c>
      <c r="I85" s="4"/>
      <c r="J85" s="4"/>
    </row>
    <row r="86" spans="1:10" x14ac:dyDescent="0.25">
      <c r="A86" s="5" t="s">
        <v>472</v>
      </c>
      <c r="B86" s="34" t="s">
        <v>48</v>
      </c>
      <c r="C86" s="4">
        <v>256</v>
      </c>
      <c r="D86" s="4">
        <v>1766</v>
      </c>
      <c r="E86" s="3">
        <v>2.0444547348923363E-2</v>
      </c>
      <c r="F86" s="4">
        <v>2</v>
      </c>
      <c r="G86" s="4">
        <v>83</v>
      </c>
      <c r="H86" s="4">
        <v>416</v>
      </c>
      <c r="I86" s="4"/>
      <c r="J86" s="4"/>
    </row>
    <row r="87" spans="1:10" x14ac:dyDescent="0.25">
      <c r="A87" s="2" t="s">
        <v>376</v>
      </c>
      <c r="B87" s="34" t="s">
        <v>48</v>
      </c>
      <c r="C87" s="4">
        <v>82982</v>
      </c>
      <c r="D87" s="4">
        <v>132112</v>
      </c>
      <c r="E87" s="3">
        <v>5.8761651741851176E-2</v>
      </c>
      <c r="F87" s="4">
        <v>0</v>
      </c>
      <c r="G87" s="4"/>
      <c r="H87" s="4">
        <v>440360</v>
      </c>
      <c r="I87" s="4"/>
      <c r="J87" s="4"/>
    </row>
    <row r="88" spans="1:10" x14ac:dyDescent="0.25">
      <c r="A88" s="5" t="s">
        <v>473</v>
      </c>
      <c r="B88" s="34" t="s">
        <v>48</v>
      </c>
      <c r="C88" s="4">
        <v>82143</v>
      </c>
      <c r="D88" s="4">
        <v>86380</v>
      </c>
      <c r="E88" s="3">
        <v>3.8420669412779343E-2</v>
      </c>
      <c r="F88" s="4">
        <v>0</v>
      </c>
      <c r="G88" s="4">
        <v>0</v>
      </c>
      <c r="H88" s="4">
        <v>219064</v>
      </c>
      <c r="I88" s="4"/>
      <c r="J88" s="4"/>
    </row>
    <row r="89" spans="1:10" x14ac:dyDescent="0.25">
      <c r="A89" s="5" t="s">
        <v>474</v>
      </c>
      <c r="B89" s="34" t="s">
        <v>48</v>
      </c>
      <c r="C89" s="4">
        <v>82982</v>
      </c>
      <c r="D89" s="4">
        <v>132112</v>
      </c>
      <c r="E89" s="3">
        <v>5.8761651741851176E-2</v>
      </c>
      <c r="F89" s="4">
        <v>0</v>
      </c>
      <c r="G89" s="4">
        <v>0</v>
      </c>
      <c r="H89" s="4">
        <v>221296</v>
      </c>
      <c r="I89" s="4"/>
      <c r="J89" s="4"/>
    </row>
    <row r="90" spans="1:10" x14ac:dyDescent="0.25">
      <c r="A90" s="2" t="s">
        <v>390</v>
      </c>
      <c r="B90" s="34" t="s">
        <v>48</v>
      </c>
      <c r="C90" s="4">
        <v>65324</v>
      </c>
      <c r="D90" s="4">
        <v>75661</v>
      </c>
      <c r="E90" s="3">
        <v>1.44919902453301E-2</v>
      </c>
      <c r="F90" s="4">
        <v>14</v>
      </c>
      <c r="G90" s="4"/>
      <c r="H90" s="4">
        <v>324448</v>
      </c>
      <c r="I90" s="4"/>
      <c r="J90" s="4"/>
    </row>
    <row r="91" spans="1:10" x14ac:dyDescent="0.25">
      <c r="A91" s="5" t="s">
        <v>475</v>
      </c>
      <c r="B91" s="34" t="s">
        <v>48</v>
      </c>
      <c r="C91" s="4">
        <v>1398</v>
      </c>
      <c r="D91" s="4">
        <v>2759</v>
      </c>
      <c r="E91" s="3">
        <v>5.2845456823020771E-4</v>
      </c>
      <c r="F91" s="4">
        <v>1</v>
      </c>
      <c r="G91" s="4">
        <v>1</v>
      </c>
      <c r="H91" s="4">
        <v>2248</v>
      </c>
      <c r="I91" s="4"/>
      <c r="J91" s="4"/>
    </row>
    <row r="92" spans="1:10" x14ac:dyDescent="0.25">
      <c r="A92" s="5" t="s">
        <v>476</v>
      </c>
      <c r="B92" s="34" t="s">
        <v>48</v>
      </c>
      <c r="C92" s="4">
        <v>65324</v>
      </c>
      <c r="D92" s="4">
        <v>75661</v>
      </c>
      <c r="E92" s="3">
        <v>1.44919902453301E-2</v>
      </c>
      <c r="F92" s="4">
        <v>11</v>
      </c>
      <c r="G92" s="4">
        <v>29</v>
      </c>
      <c r="H92" s="4">
        <v>174208</v>
      </c>
      <c r="I92" s="4"/>
      <c r="J92" s="4"/>
    </row>
    <row r="93" spans="1:10" x14ac:dyDescent="0.25">
      <c r="A93" s="5" t="s">
        <v>477</v>
      </c>
      <c r="B93" s="34" t="s">
        <v>48</v>
      </c>
      <c r="C93" s="4">
        <v>27911</v>
      </c>
      <c r="D93" s="4">
        <v>42705</v>
      </c>
      <c r="E93" s="3">
        <v>8.1796492701236029E-3</v>
      </c>
      <c r="F93" s="4">
        <v>0</v>
      </c>
      <c r="G93" s="4">
        <v>0</v>
      </c>
      <c r="H93" s="4">
        <v>55832</v>
      </c>
      <c r="I93" s="4"/>
      <c r="J93" s="4"/>
    </row>
    <row r="94" spans="1:10" x14ac:dyDescent="0.25">
      <c r="A94" s="5" t="s">
        <v>478</v>
      </c>
      <c r="B94" s="34" t="s">
        <v>48</v>
      </c>
      <c r="C94" s="4">
        <v>1141</v>
      </c>
      <c r="D94" s="4">
        <v>2922</v>
      </c>
      <c r="E94" s="3">
        <v>5.5967533467512402E-4</v>
      </c>
      <c r="F94" s="4">
        <v>0</v>
      </c>
      <c r="G94" s="4">
        <v>0</v>
      </c>
      <c r="H94" s="4">
        <v>1832</v>
      </c>
      <c r="I94" s="4"/>
      <c r="J94" s="4"/>
    </row>
    <row r="95" spans="1:10" x14ac:dyDescent="0.25">
      <c r="A95" s="5" t="s">
        <v>479</v>
      </c>
      <c r="B95" s="34" t="s">
        <v>48</v>
      </c>
      <c r="C95" s="4">
        <v>45011</v>
      </c>
      <c r="D95" s="4">
        <v>59376</v>
      </c>
      <c r="E95" s="3">
        <v>1.1372786677505188E-2</v>
      </c>
      <c r="F95" s="4">
        <v>0</v>
      </c>
      <c r="G95" s="4">
        <v>0</v>
      </c>
      <c r="H95" s="4">
        <v>90032</v>
      </c>
      <c r="I95" s="4"/>
      <c r="J95" s="4"/>
    </row>
    <row r="96" spans="1:10" x14ac:dyDescent="0.25">
      <c r="A96" s="5" t="s">
        <v>480</v>
      </c>
      <c r="B96" s="34" t="s">
        <v>48</v>
      </c>
      <c r="C96" s="4">
        <v>5</v>
      </c>
      <c r="D96" s="4">
        <v>5</v>
      </c>
      <c r="E96" s="3">
        <v>9.5769222223669394E-7</v>
      </c>
      <c r="F96" s="4">
        <v>0</v>
      </c>
      <c r="G96" s="4">
        <v>0</v>
      </c>
      <c r="H96" s="4">
        <v>8</v>
      </c>
      <c r="I96" s="4"/>
      <c r="J96" s="4"/>
    </row>
    <row r="97" spans="1:10" x14ac:dyDescent="0.25">
      <c r="A97" s="5" t="s">
        <v>481</v>
      </c>
      <c r="B97" s="34" t="s">
        <v>48</v>
      </c>
      <c r="C97" s="4">
        <v>234</v>
      </c>
      <c r="D97" s="4">
        <v>457</v>
      </c>
      <c r="E97" s="3">
        <v>8.7533069112433838E-5</v>
      </c>
      <c r="F97" s="4">
        <v>0</v>
      </c>
      <c r="G97" s="4">
        <v>0</v>
      </c>
      <c r="H97" s="4">
        <v>272</v>
      </c>
      <c r="I97" s="4"/>
      <c r="J97" s="4"/>
    </row>
    <row r="98" spans="1:10" x14ac:dyDescent="0.25">
      <c r="A98" s="5" t="s">
        <v>482</v>
      </c>
      <c r="B98" s="34" t="s">
        <v>48</v>
      </c>
      <c r="C98" s="4">
        <v>13</v>
      </c>
      <c r="D98" s="4">
        <v>11</v>
      </c>
      <c r="E98" s="3">
        <v>2.1069228889207262E-6</v>
      </c>
      <c r="F98" s="4">
        <v>2</v>
      </c>
      <c r="G98" s="4">
        <v>104</v>
      </c>
      <c r="H98" s="4">
        <v>16</v>
      </c>
      <c r="I98" s="4"/>
      <c r="J98" s="4"/>
    </row>
    <row r="99" spans="1:10" x14ac:dyDescent="0.25">
      <c r="A99" s="2" t="s">
        <v>401</v>
      </c>
      <c r="B99" s="34" t="s">
        <v>48</v>
      </c>
      <c r="C99" s="4">
        <v>7025947</v>
      </c>
      <c r="D99" s="4">
        <v>7051620</v>
      </c>
      <c r="E99" s="3">
        <v>37.836448598130843</v>
      </c>
      <c r="F99" s="4">
        <v>3190</v>
      </c>
      <c r="G99" s="4"/>
      <c r="H99" s="4">
        <v>29700504</v>
      </c>
      <c r="I99" s="4"/>
      <c r="J99" s="4"/>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9608F-4888-4D5E-B0C0-6AE851CCB2E4}">
  <sheetPr codeName="Sheet5"/>
  <dimension ref="A1:E19"/>
  <sheetViews>
    <sheetView showGridLines="0" zoomScaleNormal="100" workbookViewId="0">
      <pane xSplit="1" ySplit="4" topLeftCell="B5" activePane="bottomRight" state="frozen"/>
      <selection pane="topRight" activeCell="B1" sqref="B1"/>
      <selection pane="bottomLeft" activeCell="A5" sqref="A5"/>
      <selection pane="bottomRight"/>
    </sheetView>
  </sheetViews>
  <sheetFormatPr defaultRowHeight="15" x14ac:dyDescent="0.25"/>
  <cols>
    <col min="1" max="1" width="19.5703125" bestFit="1" customWidth="1"/>
    <col min="2" max="2" width="12.28515625" bestFit="1" customWidth="1"/>
    <col min="3" max="3" width="15.28515625" bestFit="1" customWidth="1"/>
    <col min="4" max="4" width="11.140625" bestFit="1" customWidth="1"/>
    <col min="5" max="5" width="11" bestFit="1" customWidth="1"/>
  </cols>
  <sheetData>
    <row r="1" spans="1:5" x14ac:dyDescent="0.25">
      <c r="A1" s="1" t="s">
        <v>10</v>
      </c>
      <c r="B1" t="s" vm="1">
        <v>11</v>
      </c>
    </row>
    <row r="3" spans="1:5" x14ac:dyDescent="0.25">
      <c r="A3" s="1" t="s">
        <v>394</v>
      </c>
      <c r="B3" t="s">
        <v>1</v>
      </c>
      <c r="C3" t="s">
        <v>7</v>
      </c>
      <c r="D3" t="s">
        <v>8</v>
      </c>
      <c r="E3" t="s">
        <v>9</v>
      </c>
    </row>
    <row r="4" spans="1:5" x14ac:dyDescent="0.25">
      <c r="A4" s="2" t="s">
        <v>16</v>
      </c>
      <c r="B4" s="4">
        <v>7319770712</v>
      </c>
      <c r="C4" s="3">
        <v>0.79471510572569914</v>
      </c>
      <c r="D4" s="4">
        <v>97</v>
      </c>
      <c r="E4" s="4">
        <v>48</v>
      </c>
    </row>
    <row r="5" spans="1:5" x14ac:dyDescent="0.25">
      <c r="A5" s="5">
        <v>1</v>
      </c>
      <c r="B5" s="4">
        <v>15683656</v>
      </c>
      <c r="C5" s="3">
        <v>1.7027908149871423E-3</v>
      </c>
      <c r="D5" s="4">
        <v>69</v>
      </c>
      <c r="E5" s="4">
        <v>25</v>
      </c>
    </row>
    <row r="6" spans="1:5" x14ac:dyDescent="0.25">
      <c r="A6" s="5">
        <v>2</v>
      </c>
      <c r="B6" s="4">
        <v>27449112</v>
      </c>
      <c r="C6" s="3">
        <v>2.9801785880252249E-3</v>
      </c>
      <c r="D6" s="4">
        <v>50</v>
      </c>
      <c r="E6" s="4">
        <v>16</v>
      </c>
    </row>
    <row r="7" spans="1:5" x14ac:dyDescent="0.25">
      <c r="A7" s="5">
        <v>3</v>
      </c>
      <c r="B7" s="4">
        <v>44280240</v>
      </c>
      <c r="C7" s="3">
        <v>4.807551629379416E-3</v>
      </c>
      <c r="D7" s="4">
        <v>62</v>
      </c>
      <c r="E7" s="4">
        <v>25</v>
      </c>
    </row>
    <row r="8" spans="1:5" x14ac:dyDescent="0.25">
      <c r="A8" s="5">
        <v>4</v>
      </c>
      <c r="B8" s="4">
        <v>193217152</v>
      </c>
      <c r="C8" s="3">
        <v>2.0977786794327456E-2</v>
      </c>
      <c r="D8" s="4">
        <v>70</v>
      </c>
      <c r="E8" s="4">
        <v>26</v>
      </c>
    </row>
    <row r="9" spans="1:5" x14ac:dyDescent="0.25">
      <c r="A9" s="5">
        <v>5</v>
      </c>
      <c r="B9" s="4">
        <v>5494816</v>
      </c>
      <c r="C9" s="3">
        <v>5.9657787794149461E-4</v>
      </c>
      <c r="D9" s="4">
        <v>14</v>
      </c>
      <c r="E9" s="4">
        <v>13</v>
      </c>
    </row>
    <row r="10" spans="1:5" x14ac:dyDescent="0.25">
      <c r="A10" s="5">
        <v>6</v>
      </c>
      <c r="B10" s="4">
        <v>230093768</v>
      </c>
      <c r="C10" s="3">
        <v>2.498151927944495E-2</v>
      </c>
      <c r="D10" s="4">
        <v>51</v>
      </c>
      <c r="E10" s="4">
        <v>23</v>
      </c>
    </row>
    <row r="11" spans="1:5" x14ac:dyDescent="0.25">
      <c r="A11" s="5">
        <v>7</v>
      </c>
      <c r="B11" s="4">
        <v>318626432</v>
      </c>
      <c r="C11" s="3">
        <v>3.4593602526204685E-2</v>
      </c>
      <c r="D11" s="4">
        <v>41</v>
      </c>
      <c r="E11" s="4">
        <v>15</v>
      </c>
    </row>
    <row r="12" spans="1:5" x14ac:dyDescent="0.25">
      <c r="A12" s="5">
        <v>8</v>
      </c>
      <c r="B12" s="4">
        <v>94974360</v>
      </c>
      <c r="C12" s="3">
        <v>1.0311464869369888E-2</v>
      </c>
      <c r="D12" s="4">
        <v>57</v>
      </c>
      <c r="E12" s="4">
        <v>25</v>
      </c>
    </row>
    <row r="13" spans="1:5" x14ac:dyDescent="0.25">
      <c r="A13" s="5">
        <v>9</v>
      </c>
      <c r="B13" s="4">
        <v>42839464</v>
      </c>
      <c r="C13" s="3">
        <v>4.6511250832186289E-3</v>
      </c>
      <c r="D13" s="4">
        <v>68</v>
      </c>
      <c r="E13" s="4">
        <v>21</v>
      </c>
    </row>
    <row r="14" spans="1:5" x14ac:dyDescent="0.25">
      <c r="A14" s="5">
        <v>10</v>
      </c>
      <c r="B14" s="4">
        <v>205006848</v>
      </c>
      <c r="C14" s="3">
        <v>2.2257806329331963E-2</v>
      </c>
      <c r="D14" s="4">
        <v>22</v>
      </c>
      <c r="E14" s="4">
        <v>10</v>
      </c>
    </row>
    <row r="15" spans="1:5" x14ac:dyDescent="0.25">
      <c r="A15" s="5">
        <v>12</v>
      </c>
      <c r="B15" s="4">
        <v>1504798480</v>
      </c>
      <c r="C15" s="3">
        <v>0.16337753328373264</v>
      </c>
      <c r="D15" s="4">
        <v>62</v>
      </c>
      <c r="E15" s="4">
        <v>28</v>
      </c>
    </row>
    <row r="16" spans="1:5" x14ac:dyDescent="0.25">
      <c r="A16" s="5">
        <v>16</v>
      </c>
      <c r="B16" s="4">
        <v>1000456968</v>
      </c>
      <c r="C16" s="3">
        <v>0.10862065170903298</v>
      </c>
      <c r="D16" s="4">
        <v>75</v>
      </c>
      <c r="E16" s="4">
        <v>26</v>
      </c>
    </row>
    <row r="17" spans="1:5" x14ac:dyDescent="0.25">
      <c r="A17" s="5">
        <v>21</v>
      </c>
      <c r="B17" s="4">
        <v>855593392</v>
      </c>
      <c r="C17" s="3">
        <v>9.2892662862619116E-2</v>
      </c>
      <c r="D17" s="4">
        <v>65</v>
      </c>
      <c r="E17" s="4">
        <v>21</v>
      </c>
    </row>
    <row r="18" spans="1:5" x14ac:dyDescent="0.25">
      <c r="A18" s="5">
        <v>32</v>
      </c>
      <c r="B18" s="4">
        <v>2781256024</v>
      </c>
      <c r="C18" s="3">
        <v>0.30196385407808352</v>
      </c>
      <c r="D18" s="4">
        <v>71</v>
      </c>
      <c r="E18" s="4">
        <v>22</v>
      </c>
    </row>
    <row r="19" spans="1:5" x14ac:dyDescent="0.25">
      <c r="A19" s="2" t="s">
        <v>401</v>
      </c>
      <c r="B19" s="4">
        <v>7319770712</v>
      </c>
      <c r="C19" s="3">
        <v>0.99999955703016408</v>
      </c>
      <c r="D19" s="4">
        <v>97</v>
      </c>
      <c r="E19" s="4">
        <v>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B3E7D-99C2-49BE-9B9D-951137023008}">
  <sheetPr codeName="Sheet6"/>
  <dimension ref="A1:K50"/>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5" x14ac:dyDescent="0.25"/>
  <cols>
    <col min="1" max="1" width="37" bestFit="1" customWidth="1"/>
    <col min="2" max="3" width="10.85546875" bestFit="1" customWidth="1"/>
    <col min="4" max="4" width="17.85546875" bestFit="1" customWidth="1"/>
    <col min="5" max="5" width="12.28515625" bestFit="1" customWidth="1"/>
    <col min="6" max="6" width="14.140625" bestFit="1" customWidth="1"/>
    <col min="7" max="7" width="23.5703125" bestFit="1" customWidth="1"/>
    <col min="8" max="8" width="15.28515625" bestFit="1" customWidth="1"/>
    <col min="9" max="9" width="11.140625" bestFit="1" customWidth="1"/>
    <col min="10" max="10" width="11" bestFit="1" customWidth="1"/>
    <col min="11" max="11" width="10.140625" bestFit="1" customWidth="1"/>
  </cols>
  <sheetData>
    <row r="1" spans="1:11" x14ac:dyDescent="0.25">
      <c r="A1" s="1" t="s">
        <v>10</v>
      </c>
      <c r="B1" t="s" vm="1">
        <v>11</v>
      </c>
    </row>
    <row r="3" spans="1:11" x14ac:dyDescent="0.25">
      <c r="A3" s="1" t="s">
        <v>394</v>
      </c>
      <c r="B3" t="s">
        <v>13</v>
      </c>
      <c r="C3" t="s">
        <v>31</v>
      </c>
      <c r="D3" t="s">
        <v>33</v>
      </c>
      <c r="E3" t="s">
        <v>1</v>
      </c>
      <c r="F3" t="s">
        <v>34</v>
      </c>
      <c r="G3" t="s">
        <v>35</v>
      </c>
      <c r="H3" t="s">
        <v>7</v>
      </c>
      <c r="I3" t="s">
        <v>8</v>
      </c>
      <c r="J3" t="s">
        <v>9</v>
      </c>
      <c r="K3" t="s">
        <v>37</v>
      </c>
    </row>
    <row r="4" spans="1:11" x14ac:dyDescent="0.25">
      <c r="A4" s="2" t="s">
        <v>74</v>
      </c>
      <c r="B4" s="4">
        <v>270948907</v>
      </c>
      <c r="C4" s="4">
        <v>270948907</v>
      </c>
      <c r="D4" s="4">
        <v>6743836</v>
      </c>
      <c r="E4" s="4">
        <v>6720232</v>
      </c>
      <c r="F4" s="4">
        <v>23108</v>
      </c>
      <c r="G4" s="4">
        <v>496</v>
      </c>
      <c r="H4" s="3">
        <v>8.0924552475210017E-4</v>
      </c>
      <c r="I4" s="4">
        <v>45</v>
      </c>
      <c r="J4" s="4">
        <v>16</v>
      </c>
      <c r="K4" s="4">
        <v>17</v>
      </c>
    </row>
    <row r="5" spans="1:11" x14ac:dyDescent="0.25">
      <c r="A5" s="2" t="s">
        <v>18</v>
      </c>
      <c r="B5" s="4">
        <v>410427261</v>
      </c>
      <c r="C5" s="4">
        <v>410427261</v>
      </c>
      <c r="D5" s="4">
        <v>1438473256</v>
      </c>
      <c r="E5" s="4">
        <v>1376363856</v>
      </c>
      <c r="F5" s="4">
        <v>53441784</v>
      </c>
      <c r="G5" s="4">
        <v>8667616</v>
      </c>
      <c r="H5" s="3">
        <v>0.15627818948275565</v>
      </c>
      <c r="I5" s="4">
        <v>66</v>
      </c>
      <c r="J5" s="4">
        <v>22</v>
      </c>
      <c r="K5" s="4">
        <v>30</v>
      </c>
    </row>
    <row r="6" spans="1:11" x14ac:dyDescent="0.25">
      <c r="A6" s="2" t="s">
        <v>75</v>
      </c>
      <c r="B6" s="4">
        <v>249340783</v>
      </c>
      <c r="C6" s="4">
        <v>249340783</v>
      </c>
      <c r="D6" s="4">
        <v>79290264</v>
      </c>
      <c r="E6" s="4">
        <v>79288480</v>
      </c>
      <c r="F6" s="4">
        <v>1640</v>
      </c>
      <c r="G6" s="4">
        <v>144</v>
      </c>
      <c r="H6" s="3">
        <v>8.6290897524094155E-3</v>
      </c>
      <c r="I6" s="4">
        <v>33</v>
      </c>
      <c r="J6" s="4">
        <v>4</v>
      </c>
      <c r="K6" s="4">
        <v>3</v>
      </c>
    </row>
    <row r="7" spans="1:11" x14ac:dyDescent="0.25">
      <c r="A7" s="2" t="s">
        <v>21</v>
      </c>
      <c r="B7" s="4">
        <v>448231805</v>
      </c>
      <c r="C7" s="4">
        <v>448231805</v>
      </c>
      <c r="D7" s="4">
        <v>2711311104</v>
      </c>
      <c r="E7" s="4">
        <v>2676602792</v>
      </c>
      <c r="F7" s="4">
        <v>9958376</v>
      </c>
      <c r="G7" s="4">
        <v>24749936</v>
      </c>
      <c r="H7" s="3">
        <v>0.29757409943799973</v>
      </c>
      <c r="I7" s="4">
        <v>74</v>
      </c>
      <c r="J7" s="4">
        <v>25</v>
      </c>
      <c r="K7" s="4">
        <v>40</v>
      </c>
    </row>
    <row r="8" spans="1:11" x14ac:dyDescent="0.25">
      <c r="A8" s="5" t="s">
        <v>1035</v>
      </c>
      <c r="B8" s="4">
        <v>214</v>
      </c>
      <c r="C8" s="4">
        <v>1</v>
      </c>
      <c r="D8" s="4">
        <v>2336</v>
      </c>
      <c r="E8" s="4">
        <v>8</v>
      </c>
      <c r="F8" s="4">
        <v>2312</v>
      </c>
      <c r="G8" s="4">
        <v>16</v>
      </c>
      <c r="H8" s="3">
        <v>2.5362194527921068E-7</v>
      </c>
      <c r="I8" s="4">
        <v>1</v>
      </c>
      <c r="J8" s="4">
        <v>1</v>
      </c>
      <c r="K8" s="4">
        <v>1</v>
      </c>
    </row>
    <row r="9" spans="1:11" x14ac:dyDescent="0.25">
      <c r="A9" s="5" t="s">
        <v>483</v>
      </c>
      <c r="B9" s="4">
        <v>8516717</v>
      </c>
      <c r="C9" s="4">
        <v>72380</v>
      </c>
      <c r="D9" s="4">
        <v>7063568</v>
      </c>
      <c r="E9" s="4">
        <v>6773920</v>
      </c>
      <c r="F9" s="4">
        <v>120</v>
      </c>
      <c r="G9" s="4">
        <v>289528</v>
      </c>
      <c r="H9" s="3">
        <v>7.6689891128937655E-4</v>
      </c>
      <c r="I9" s="4">
        <v>3</v>
      </c>
      <c r="J9" s="4">
        <v>3</v>
      </c>
      <c r="K9" s="4">
        <v>1</v>
      </c>
    </row>
    <row r="10" spans="1:11" x14ac:dyDescent="0.25">
      <c r="A10" s="5" t="s">
        <v>962</v>
      </c>
      <c r="B10" s="4">
        <v>8516717</v>
      </c>
      <c r="C10" s="4">
        <v>41414</v>
      </c>
      <c r="D10" s="4">
        <v>2673936</v>
      </c>
      <c r="E10" s="4">
        <v>2508152</v>
      </c>
      <c r="F10" s="4">
        <v>120</v>
      </c>
      <c r="G10" s="4">
        <v>165664</v>
      </c>
      <c r="H10" s="3">
        <v>2.9031200765073268E-4</v>
      </c>
      <c r="I10" s="4">
        <v>3</v>
      </c>
      <c r="J10" s="4">
        <v>3</v>
      </c>
      <c r="K10" s="4">
        <v>1</v>
      </c>
    </row>
    <row r="11" spans="1:11" x14ac:dyDescent="0.25">
      <c r="A11" s="5" t="s">
        <v>484</v>
      </c>
      <c r="B11" s="4">
        <v>249340780</v>
      </c>
      <c r="C11" s="4">
        <v>733634</v>
      </c>
      <c r="D11" s="4">
        <v>859029792</v>
      </c>
      <c r="E11" s="4">
        <v>856095128</v>
      </c>
      <c r="F11" s="4">
        <v>120</v>
      </c>
      <c r="G11" s="4">
        <v>2934544</v>
      </c>
      <c r="H11" s="3">
        <v>9.3265756378354339E-2</v>
      </c>
      <c r="I11" s="4">
        <v>32</v>
      </c>
      <c r="J11" s="4">
        <v>3</v>
      </c>
      <c r="K11" s="4">
        <v>1</v>
      </c>
    </row>
    <row r="12" spans="1:11" x14ac:dyDescent="0.25">
      <c r="A12" s="5" t="s">
        <v>485</v>
      </c>
      <c r="B12" s="4">
        <v>249340780</v>
      </c>
      <c r="C12" s="4">
        <v>1610</v>
      </c>
      <c r="D12" s="4">
        <v>286563240</v>
      </c>
      <c r="E12" s="4">
        <v>286459360</v>
      </c>
      <c r="F12" s="4">
        <v>90984</v>
      </c>
      <c r="G12" s="4">
        <v>12896</v>
      </c>
      <c r="H12" s="3">
        <v>3.1112468482154675E-2</v>
      </c>
      <c r="I12" s="4">
        <v>32</v>
      </c>
      <c r="J12" s="4">
        <v>3</v>
      </c>
      <c r="K12" s="4">
        <v>1</v>
      </c>
    </row>
    <row r="13" spans="1:11" x14ac:dyDescent="0.25">
      <c r="A13" s="5" t="s">
        <v>486</v>
      </c>
      <c r="B13" s="4">
        <v>249340780</v>
      </c>
      <c r="C13" s="4">
        <v>2102</v>
      </c>
      <c r="D13" s="4">
        <v>295306928</v>
      </c>
      <c r="E13" s="4">
        <v>295187448</v>
      </c>
      <c r="F13" s="4">
        <v>102648</v>
      </c>
      <c r="G13" s="4">
        <v>16832</v>
      </c>
      <c r="H13" s="3">
        <v>3.2061779766176288E-2</v>
      </c>
      <c r="I13" s="4">
        <v>32</v>
      </c>
      <c r="J13" s="4">
        <v>3</v>
      </c>
      <c r="K13" s="4">
        <v>1</v>
      </c>
    </row>
    <row r="14" spans="1:11" x14ac:dyDescent="0.25">
      <c r="A14" s="5" t="s">
        <v>1002</v>
      </c>
      <c r="B14" s="4">
        <v>2922</v>
      </c>
      <c r="C14" s="4">
        <v>2922</v>
      </c>
      <c r="D14" s="4">
        <v>19616</v>
      </c>
      <c r="E14" s="4">
        <v>7800</v>
      </c>
      <c r="F14" s="4">
        <v>120</v>
      </c>
      <c r="G14" s="4">
        <v>11696</v>
      </c>
      <c r="H14" s="3">
        <v>2.1297294857007692E-6</v>
      </c>
      <c r="I14" s="4">
        <v>1</v>
      </c>
      <c r="J14" s="4">
        <v>1</v>
      </c>
      <c r="K14" s="4">
        <v>1</v>
      </c>
    </row>
    <row r="15" spans="1:11" x14ac:dyDescent="0.25">
      <c r="A15" s="5" t="s">
        <v>1031</v>
      </c>
      <c r="B15" s="4">
        <v>2922</v>
      </c>
      <c r="C15" s="4">
        <v>31</v>
      </c>
      <c r="D15" s="4">
        <v>4768</v>
      </c>
      <c r="E15" s="4">
        <v>1952</v>
      </c>
      <c r="F15" s="4">
        <v>2560</v>
      </c>
      <c r="G15" s="4">
        <v>256</v>
      </c>
      <c r="H15" s="3">
        <v>5.1766671022743002E-7</v>
      </c>
      <c r="I15" s="4">
        <v>1</v>
      </c>
      <c r="J15" s="4">
        <v>1</v>
      </c>
      <c r="K15" s="4">
        <v>1</v>
      </c>
    </row>
    <row r="16" spans="1:11" x14ac:dyDescent="0.25">
      <c r="A16" s="5" t="s">
        <v>1026</v>
      </c>
      <c r="B16" s="4">
        <v>2922</v>
      </c>
      <c r="C16" s="4">
        <v>92</v>
      </c>
      <c r="D16" s="4">
        <v>8480</v>
      </c>
      <c r="E16" s="4">
        <v>2600</v>
      </c>
      <c r="F16" s="4">
        <v>5128</v>
      </c>
      <c r="G16" s="4">
        <v>752</v>
      </c>
      <c r="H16" s="3">
        <v>9.2068240409576485E-7</v>
      </c>
      <c r="I16" s="4">
        <v>1</v>
      </c>
      <c r="J16" s="4">
        <v>1</v>
      </c>
      <c r="K16" s="4">
        <v>1</v>
      </c>
    </row>
    <row r="17" spans="1:11" x14ac:dyDescent="0.25">
      <c r="A17" s="5" t="s">
        <v>487</v>
      </c>
      <c r="B17" s="4">
        <v>2922</v>
      </c>
      <c r="C17" s="4">
        <v>7</v>
      </c>
      <c r="D17" s="4">
        <v>3552</v>
      </c>
      <c r="E17" s="4">
        <v>1120</v>
      </c>
      <c r="F17" s="4">
        <v>2368</v>
      </c>
      <c r="G17" s="4">
        <v>64</v>
      </c>
      <c r="H17" s="3">
        <v>3.8564432775332038E-7</v>
      </c>
      <c r="I17" s="4">
        <v>1</v>
      </c>
      <c r="J17" s="4">
        <v>1</v>
      </c>
      <c r="K17" s="4">
        <v>1</v>
      </c>
    </row>
    <row r="18" spans="1:11" x14ac:dyDescent="0.25">
      <c r="A18" s="5" t="s">
        <v>1029</v>
      </c>
      <c r="B18" s="4">
        <v>2922</v>
      </c>
      <c r="C18" s="4">
        <v>366</v>
      </c>
      <c r="D18" s="4">
        <v>4936</v>
      </c>
      <c r="E18" s="4">
        <v>3344</v>
      </c>
      <c r="F18" s="4">
        <v>120</v>
      </c>
      <c r="G18" s="4">
        <v>1472</v>
      </c>
      <c r="H18" s="3">
        <v>5.3590664464819523E-7</v>
      </c>
      <c r="I18" s="4">
        <v>1</v>
      </c>
      <c r="J18" s="4">
        <v>1</v>
      </c>
      <c r="K18" s="4">
        <v>1</v>
      </c>
    </row>
    <row r="19" spans="1:11" x14ac:dyDescent="0.25">
      <c r="A19" s="5" t="s">
        <v>1028</v>
      </c>
      <c r="B19" s="4">
        <v>2922</v>
      </c>
      <c r="C19" s="4">
        <v>53</v>
      </c>
      <c r="D19" s="4">
        <v>5512</v>
      </c>
      <c r="E19" s="4">
        <v>2344</v>
      </c>
      <c r="F19" s="4">
        <v>2736</v>
      </c>
      <c r="G19" s="4">
        <v>432</v>
      </c>
      <c r="H19" s="3">
        <v>5.9844356266224711E-7</v>
      </c>
      <c r="I19" s="4">
        <v>1</v>
      </c>
      <c r="J19" s="4">
        <v>1</v>
      </c>
      <c r="K19" s="4">
        <v>1</v>
      </c>
    </row>
    <row r="20" spans="1:11" x14ac:dyDescent="0.25">
      <c r="A20" s="5" t="s">
        <v>488</v>
      </c>
      <c r="B20" s="4">
        <v>2922</v>
      </c>
      <c r="C20" s="4">
        <v>96</v>
      </c>
      <c r="D20" s="4">
        <v>8512</v>
      </c>
      <c r="E20" s="4">
        <v>2600</v>
      </c>
      <c r="F20" s="4">
        <v>5128</v>
      </c>
      <c r="G20" s="4">
        <v>784</v>
      </c>
      <c r="H20" s="3">
        <v>9.2415667731876777E-7</v>
      </c>
      <c r="I20" s="4">
        <v>1</v>
      </c>
      <c r="J20" s="4">
        <v>1</v>
      </c>
      <c r="K20" s="4">
        <v>1</v>
      </c>
    </row>
    <row r="21" spans="1:11" x14ac:dyDescent="0.25">
      <c r="A21" s="5" t="s">
        <v>1030</v>
      </c>
      <c r="B21" s="4">
        <v>2922</v>
      </c>
      <c r="C21" s="4">
        <v>32</v>
      </c>
      <c r="D21" s="4">
        <v>4920</v>
      </c>
      <c r="E21" s="4">
        <v>1952</v>
      </c>
      <c r="F21" s="4">
        <v>2696</v>
      </c>
      <c r="G21" s="4">
        <v>272</v>
      </c>
      <c r="H21" s="3">
        <v>5.3416950803669372E-7</v>
      </c>
      <c r="I21" s="4">
        <v>1</v>
      </c>
      <c r="J21" s="4">
        <v>1</v>
      </c>
      <c r="K21" s="4">
        <v>1</v>
      </c>
    </row>
    <row r="22" spans="1:11" x14ac:dyDescent="0.25">
      <c r="A22" s="5" t="s">
        <v>1042</v>
      </c>
      <c r="B22" s="4">
        <v>40</v>
      </c>
      <c r="C22" s="4">
        <v>8</v>
      </c>
      <c r="D22" s="4">
        <v>176</v>
      </c>
      <c r="E22" s="4">
        <v>16</v>
      </c>
      <c r="F22" s="4">
        <v>120</v>
      </c>
      <c r="G22" s="4">
        <v>40</v>
      </c>
      <c r="H22" s="3">
        <v>1.9108502726515875E-8</v>
      </c>
      <c r="I22" s="4">
        <v>1</v>
      </c>
      <c r="J22" s="4">
        <v>1</v>
      </c>
      <c r="K22" s="4">
        <v>1</v>
      </c>
    </row>
    <row r="23" spans="1:11" x14ac:dyDescent="0.25">
      <c r="A23" s="5" t="s">
        <v>1034</v>
      </c>
      <c r="B23" s="4">
        <v>40</v>
      </c>
      <c r="C23" s="4">
        <v>1</v>
      </c>
      <c r="D23" s="4">
        <v>2336</v>
      </c>
      <c r="E23" s="4">
        <v>8</v>
      </c>
      <c r="F23" s="4">
        <v>2312</v>
      </c>
      <c r="G23" s="4">
        <v>16</v>
      </c>
      <c r="H23" s="3">
        <v>2.5362194527921068E-7</v>
      </c>
      <c r="I23" s="4">
        <v>1</v>
      </c>
      <c r="J23" s="4">
        <v>1</v>
      </c>
      <c r="K23" s="4">
        <v>1</v>
      </c>
    </row>
    <row r="24" spans="1:11" x14ac:dyDescent="0.25">
      <c r="A24" s="5" t="s">
        <v>1032</v>
      </c>
      <c r="B24" s="4">
        <v>19744</v>
      </c>
      <c r="C24" s="4">
        <v>2</v>
      </c>
      <c r="D24" s="4">
        <v>2368</v>
      </c>
      <c r="E24" s="4">
        <v>8</v>
      </c>
      <c r="F24" s="4">
        <v>2328</v>
      </c>
      <c r="G24" s="4">
        <v>32</v>
      </c>
      <c r="H24" s="3">
        <v>2.570962185022136E-7</v>
      </c>
      <c r="I24" s="4">
        <v>1</v>
      </c>
      <c r="J24" s="4">
        <v>1</v>
      </c>
      <c r="K24" s="4">
        <v>1</v>
      </c>
    </row>
    <row r="25" spans="1:11" x14ac:dyDescent="0.25">
      <c r="A25" s="5" t="s">
        <v>489</v>
      </c>
      <c r="B25" s="4">
        <v>19744</v>
      </c>
      <c r="C25" s="4">
        <v>1596</v>
      </c>
      <c r="D25" s="4">
        <v>123872</v>
      </c>
      <c r="E25" s="4">
        <v>30680</v>
      </c>
      <c r="F25" s="4">
        <v>80408</v>
      </c>
      <c r="G25" s="4">
        <v>12784</v>
      </c>
      <c r="H25" s="3">
        <v>1.3448911646244173E-5</v>
      </c>
      <c r="I25" s="4">
        <v>1</v>
      </c>
      <c r="J25" s="4">
        <v>1</v>
      </c>
      <c r="K25" s="4">
        <v>1</v>
      </c>
    </row>
    <row r="26" spans="1:11" x14ac:dyDescent="0.25">
      <c r="A26" s="5" t="s">
        <v>490</v>
      </c>
      <c r="B26" s="4">
        <v>93816</v>
      </c>
      <c r="C26" s="4">
        <v>143</v>
      </c>
      <c r="D26" s="4">
        <v>7248</v>
      </c>
      <c r="E26" s="4">
        <v>240</v>
      </c>
      <c r="F26" s="4">
        <v>5856</v>
      </c>
      <c r="G26" s="4">
        <v>1152</v>
      </c>
      <c r="H26" s="3">
        <v>7.8692288501015375E-7</v>
      </c>
      <c r="I26" s="4">
        <v>1</v>
      </c>
      <c r="J26" s="4">
        <v>1</v>
      </c>
      <c r="K26" s="4">
        <v>1</v>
      </c>
    </row>
    <row r="27" spans="1:11" x14ac:dyDescent="0.25">
      <c r="A27" s="5" t="s">
        <v>491</v>
      </c>
      <c r="B27" s="4">
        <v>93816</v>
      </c>
      <c r="C27" s="4">
        <v>18175</v>
      </c>
      <c r="D27" s="4">
        <v>314008</v>
      </c>
      <c r="E27" s="4">
        <v>241184</v>
      </c>
      <c r="F27" s="4">
        <v>120</v>
      </c>
      <c r="G27" s="4">
        <v>72704</v>
      </c>
      <c r="H27" s="3">
        <v>3.409217456902157E-5</v>
      </c>
      <c r="I27" s="4">
        <v>1</v>
      </c>
      <c r="J27" s="4">
        <v>1</v>
      </c>
      <c r="K27" s="4">
        <v>1</v>
      </c>
    </row>
    <row r="28" spans="1:11" x14ac:dyDescent="0.25">
      <c r="A28" s="5" t="s">
        <v>492</v>
      </c>
      <c r="B28" s="4">
        <v>460</v>
      </c>
      <c r="C28" s="4">
        <v>9</v>
      </c>
      <c r="D28" s="4">
        <v>2656</v>
      </c>
      <c r="E28" s="4">
        <v>192</v>
      </c>
      <c r="F28" s="4">
        <v>2384</v>
      </c>
      <c r="G28" s="4">
        <v>80</v>
      </c>
      <c r="H28" s="3">
        <v>2.8836467750923954E-7</v>
      </c>
      <c r="I28" s="4">
        <v>1</v>
      </c>
      <c r="J28" s="4">
        <v>1</v>
      </c>
      <c r="K28" s="4">
        <v>1</v>
      </c>
    </row>
    <row r="29" spans="1:11" x14ac:dyDescent="0.25">
      <c r="A29" s="5" t="s">
        <v>493</v>
      </c>
      <c r="B29" s="4">
        <v>460</v>
      </c>
      <c r="C29" s="4">
        <v>396</v>
      </c>
      <c r="D29" s="4">
        <v>23936</v>
      </c>
      <c r="E29" s="4">
        <v>528</v>
      </c>
      <c r="F29" s="4">
        <v>20224</v>
      </c>
      <c r="G29" s="4">
        <v>3184</v>
      </c>
      <c r="H29" s="3">
        <v>2.5987563708061589E-6</v>
      </c>
      <c r="I29" s="4">
        <v>1</v>
      </c>
      <c r="J29" s="4">
        <v>1</v>
      </c>
      <c r="K29" s="4">
        <v>1</v>
      </c>
    </row>
    <row r="30" spans="1:11" x14ac:dyDescent="0.25">
      <c r="A30" s="5" t="s">
        <v>967</v>
      </c>
      <c r="B30" s="4">
        <v>729602</v>
      </c>
      <c r="C30" s="4">
        <v>14355</v>
      </c>
      <c r="D30" s="4">
        <v>1882608</v>
      </c>
      <c r="E30" s="4">
        <v>1089616</v>
      </c>
      <c r="F30" s="4">
        <v>678144</v>
      </c>
      <c r="G30" s="4">
        <v>114848</v>
      </c>
      <c r="H30" s="3">
        <v>2.043967051190943E-4</v>
      </c>
      <c r="I30" s="4">
        <v>1</v>
      </c>
      <c r="J30" s="4">
        <v>1</v>
      </c>
      <c r="K30" s="4">
        <v>1</v>
      </c>
    </row>
    <row r="31" spans="1:11" x14ac:dyDescent="0.25">
      <c r="A31" s="5" t="s">
        <v>494</v>
      </c>
      <c r="B31" s="4">
        <v>42769682</v>
      </c>
      <c r="C31" s="4">
        <v>233149</v>
      </c>
      <c r="D31" s="4">
        <v>125209488</v>
      </c>
      <c r="E31" s="4">
        <v>124276768</v>
      </c>
      <c r="F31" s="4">
        <v>120</v>
      </c>
      <c r="G31" s="4">
        <v>932600</v>
      </c>
      <c r="H31" s="3">
        <v>1.3594124107009413E-2</v>
      </c>
      <c r="I31" s="4">
        <v>8</v>
      </c>
      <c r="J31" s="4">
        <v>3</v>
      </c>
      <c r="K31" s="4">
        <v>1</v>
      </c>
    </row>
    <row r="32" spans="1:11" x14ac:dyDescent="0.25">
      <c r="A32" s="5" t="s">
        <v>495</v>
      </c>
      <c r="B32" s="4">
        <v>42769682</v>
      </c>
      <c r="C32" s="4">
        <v>307426</v>
      </c>
      <c r="D32" s="4">
        <v>141848112</v>
      </c>
      <c r="E32" s="4">
        <v>140618280</v>
      </c>
      <c r="F32" s="4">
        <v>120</v>
      </c>
      <c r="G32" s="4">
        <v>1229712</v>
      </c>
      <c r="H32" s="3">
        <v>1.5400596789222324E-2</v>
      </c>
      <c r="I32" s="4">
        <v>8</v>
      </c>
      <c r="J32" s="4">
        <v>3</v>
      </c>
      <c r="K32" s="4">
        <v>1</v>
      </c>
    </row>
    <row r="33" spans="1:11" x14ac:dyDescent="0.25">
      <c r="A33" s="5" t="s">
        <v>496</v>
      </c>
      <c r="B33" s="4">
        <v>42769682</v>
      </c>
      <c r="C33" s="4">
        <v>2868</v>
      </c>
      <c r="D33" s="4">
        <v>2268736</v>
      </c>
      <c r="E33" s="4">
        <v>2067904</v>
      </c>
      <c r="F33" s="4">
        <v>177872</v>
      </c>
      <c r="G33" s="4">
        <v>22960</v>
      </c>
      <c r="H33" s="3">
        <v>2.4631902296445862E-4</v>
      </c>
      <c r="I33" s="4">
        <v>8</v>
      </c>
      <c r="J33" s="4">
        <v>3</v>
      </c>
      <c r="K33" s="4">
        <v>1</v>
      </c>
    </row>
    <row r="34" spans="1:11" x14ac:dyDescent="0.25">
      <c r="A34" s="5" t="s">
        <v>497</v>
      </c>
      <c r="B34" s="4">
        <v>42769682</v>
      </c>
      <c r="C34" s="4">
        <v>101046</v>
      </c>
      <c r="D34" s="4">
        <v>64125232</v>
      </c>
      <c r="E34" s="4">
        <v>58233496</v>
      </c>
      <c r="F34" s="4">
        <v>5083352</v>
      </c>
      <c r="G34" s="4">
        <v>808384</v>
      </c>
      <c r="H34" s="3">
        <v>6.9621430142639941E-3</v>
      </c>
      <c r="I34" s="4">
        <v>8</v>
      </c>
      <c r="J34" s="4">
        <v>3</v>
      </c>
      <c r="K34" s="4">
        <v>1</v>
      </c>
    </row>
    <row r="35" spans="1:11" x14ac:dyDescent="0.25">
      <c r="A35" s="5" t="s">
        <v>498</v>
      </c>
      <c r="B35" s="4">
        <v>42769682</v>
      </c>
      <c r="C35" s="4">
        <v>180461</v>
      </c>
      <c r="D35" s="4">
        <v>158740648</v>
      </c>
      <c r="E35" s="4">
        <v>158018680</v>
      </c>
      <c r="F35" s="4">
        <v>120</v>
      </c>
      <c r="G35" s="4">
        <v>721848</v>
      </c>
      <c r="H35" s="3">
        <v>1.7234636960891458E-2</v>
      </c>
      <c r="I35" s="4">
        <v>8</v>
      </c>
      <c r="J35" s="4">
        <v>3</v>
      </c>
      <c r="K35" s="4">
        <v>1</v>
      </c>
    </row>
    <row r="36" spans="1:11" x14ac:dyDescent="0.25">
      <c r="A36" s="5" t="s">
        <v>951</v>
      </c>
      <c r="B36" s="4">
        <v>42769682</v>
      </c>
      <c r="C36" s="4">
        <v>152757</v>
      </c>
      <c r="D36" s="4">
        <v>141526416</v>
      </c>
      <c r="E36" s="4">
        <v>140915264</v>
      </c>
      <c r="F36" s="4">
        <v>120</v>
      </c>
      <c r="G36" s="4">
        <v>611032</v>
      </c>
      <c r="H36" s="3">
        <v>1.5365669920511476E-2</v>
      </c>
      <c r="I36" s="4">
        <v>8</v>
      </c>
      <c r="J36" s="4">
        <v>3</v>
      </c>
      <c r="K36" s="4">
        <v>1</v>
      </c>
    </row>
    <row r="37" spans="1:11" x14ac:dyDescent="0.25">
      <c r="A37" s="5" t="s">
        <v>952</v>
      </c>
      <c r="B37" s="4">
        <v>42769682</v>
      </c>
      <c r="C37" s="4">
        <v>41947</v>
      </c>
      <c r="D37" s="4">
        <v>74501568</v>
      </c>
      <c r="E37" s="4">
        <v>71724016</v>
      </c>
      <c r="F37" s="4">
        <v>2441968</v>
      </c>
      <c r="G37" s="4">
        <v>335584</v>
      </c>
      <c r="H37" s="3">
        <v>8.0887125866915214E-3</v>
      </c>
      <c r="I37" s="4">
        <v>8</v>
      </c>
      <c r="J37" s="4">
        <v>3</v>
      </c>
      <c r="K37" s="4">
        <v>1</v>
      </c>
    </row>
    <row r="38" spans="1:11" x14ac:dyDescent="0.25">
      <c r="A38" s="5" t="s">
        <v>499</v>
      </c>
      <c r="B38" s="4">
        <v>42769682</v>
      </c>
      <c r="C38" s="4">
        <v>311194</v>
      </c>
      <c r="D38" s="4">
        <v>143752312</v>
      </c>
      <c r="E38" s="4">
        <v>142507408</v>
      </c>
      <c r="F38" s="4">
        <v>120</v>
      </c>
      <c r="G38" s="4">
        <v>1244784</v>
      </c>
      <c r="H38" s="3">
        <v>1.5607337760198641E-2</v>
      </c>
      <c r="I38" s="4">
        <v>8</v>
      </c>
      <c r="J38" s="4">
        <v>3</v>
      </c>
      <c r="K38" s="4">
        <v>1</v>
      </c>
    </row>
    <row r="39" spans="1:11" x14ac:dyDescent="0.25">
      <c r="A39" s="5" t="s">
        <v>500</v>
      </c>
      <c r="B39" s="4">
        <v>139288675</v>
      </c>
      <c r="C39" s="4">
        <v>2538023</v>
      </c>
      <c r="D39" s="4">
        <v>318808624</v>
      </c>
      <c r="E39" s="4">
        <v>308656408</v>
      </c>
      <c r="F39" s="4">
        <v>120</v>
      </c>
      <c r="G39" s="4">
        <v>10152096</v>
      </c>
      <c r="H39" s="3">
        <v>3.4613383300799855E-2</v>
      </c>
      <c r="I39" s="4">
        <v>18</v>
      </c>
      <c r="J39" s="4">
        <v>3</v>
      </c>
      <c r="K39" s="4">
        <v>1</v>
      </c>
    </row>
    <row r="40" spans="1:11" x14ac:dyDescent="0.25">
      <c r="A40" s="5" t="s">
        <v>501</v>
      </c>
      <c r="B40" s="4">
        <v>139288675</v>
      </c>
      <c r="C40" s="4">
        <v>21276</v>
      </c>
      <c r="D40" s="4">
        <v>33152648</v>
      </c>
      <c r="E40" s="4">
        <v>31740056</v>
      </c>
      <c r="F40" s="4">
        <v>1242368</v>
      </c>
      <c r="G40" s="4">
        <v>170224</v>
      </c>
      <c r="H40" s="3">
        <v>3.5994174130637561E-3</v>
      </c>
      <c r="I40" s="4">
        <v>18</v>
      </c>
      <c r="J40" s="4">
        <v>3</v>
      </c>
      <c r="K40" s="4">
        <v>1</v>
      </c>
    </row>
    <row r="41" spans="1:11" x14ac:dyDescent="0.25">
      <c r="A41" s="5" t="s">
        <v>502</v>
      </c>
      <c r="B41" s="4">
        <v>2248269</v>
      </c>
      <c r="C41" s="4">
        <v>3409</v>
      </c>
      <c r="D41" s="4">
        <v>965464</v>
      </c>
      <c r="E41" s="4">
        <v>951704</v>
      </c>
      <c r="F41" s="4">
        <v>120</v>
      </c>
      <c r="G41" s="4">
        <v>13640</v>
      </c>
      <c r="H41" s="3">
        <v>1.0482142884291434E-4</v>
      </c>
      <c r="I41" s="4">
        <v>3</v>
      </c>
      <c r="J41" s="4">
        <v>3</v>
      </c>
      <c r="K41" s="4">
        <v>1</v>
      </c>
    </row>
    <row r="42" spans="1:11" x14ac:dyDescent="0.25">
      <c r="A42" s="5" t="s">
        <v>955</v>
      </c>
      <c r="B42" s="4">
        <v>2248269</v>
      </c>
      <c r="C42" s="4">
        <v>190133</v>
      </c>
      <c r="D42" s="4">
        <v>8900832</v>
      </c>
      <c r="E42" s="4">
        <v>8140176</v>
      </c>
      <c r="F42" s="4">
        <v>120</v>
      </c>
      <c r="G42" s="4">
        <v>760536</v>
      </c>
      <c r="H42" s="3">
        <v>9.6637257125147577E-4</v>
      </c>
      <c r="I42" s="4">
        <v>3</v>
      </c>
      <c r="J42" s="4">
        <v>3</v>
      </c>
      <c r="K42" s="4">
        <v>1</v>
      </c>
    </row>
    <row r="43" spans="1:11" x14ac:dyDescent="0.25">
      <c r="A43" s="5" t="s">
        <v>958</v>
      </c>
      <c r="B43" s="4">
        <v>2248269</v>
      </c>
      <c r="C43" s="4">
        <v>24291</v>
      </c>
      <c r="D43" s="4">
        <v>7649792</v>
      </c>
      <c r="E43" s="4">
        <v>7552504</v>
      </c>
      <c r="F43" s="4">
        <v>120</v>
      </c>
      <c r="G43" s="4">
        <v>97168</v>
      </c>
      <c r="H43" s="3">
        <v>8.3054585959817793E-4</v>
      </c>
      <c r="I43" s="4">
        <v>3</v>
      </c>
      <c r="J43" s="4">
        <v>3</v>
      </c>
      <c r="K43" s="4">
        <v>1</v>
      </c>
    </row>
    <row r="44" spans="1:11" x14ac:dyDescent="0.25">
      <c r="A44" s="5" t="s">
        <v>503</v>
      </c>
      <c r="B44" s="4">
        <v>2248269</v>
      </c>
      <c r="C44" s="4">
        <v>298158</v>
      </c>
      <c r="D44" s="4">
        <v>9355888</v>
      </c>
      <c r="E44" s="4">
        <v>8163128</v>
      </c>
      <c r="F44" s="4">
        <v>120</v>
      </c>
      <c r="G44" s="4">
        <v>1192640</v>
      </c>
      <c r="H44" s="3">
        <v>1.0157784736191883E-3</v>
      </c>
      <c r="I44" s="4">
        <v>3</v>
      </c>
      <c r="J44" s="4">
        <v>3</v>
      </c>
      <c r="K44" s="4">
        <v>1</v>
      </c>
    </row>
    <row r="45" spans="1:11" x14ac:dyDescent="0.25">
      <c r="A45" s="5" t="s">
        <v>504</v>
      </c>
      <c r="B45" s="4">
        <v>2248269</v>
      </c>
      <c r="C45" s="4">
        <v>100926</v>
      </c>
      <c r="D45" s="4">
        <v>4298664</v>
      </c>
      <c r="E45" s="4">
        <v>3894832</v>
      </c>
      <c r="F45" s="4">
        <v>120</v>
      </c>
      <c r="G45" s="4">
        <v>403712</v>
      </c>
      <c r="H45" s="3">
        <v>4.6671041343395245E-4</v>
      </c>
      <c r="I45" s="4">
        <v>3</v>
      </c>
      <c r="J45" s="4">
        <v>3</v>
      </c>
      <c r="K45" s="4">
        <v>1</v>
      </c>
    </row>
    <row r="46" spans="1:11" x14ac:dyDescent="0.25">
      <c r="A46" s="5" t="s">
        <v>1033</v>
      </c>
      <c r="B46" s="4">
        <v>5220884</v>
      </c>
      <c r="C46" s="4">
        <v>1</v>
      </c>
      <c r="D46" s="4">
        <v>2360</v>
      </c>
      <c r="E46" s="4">
        <v>24</v>
      </c>
      <c r="F46" s="4">
        <v>2320</v>
      </c>
      <c r="G46" s="4">
        <v>16</v>
      </c>
      <c r="H46" s="3">
        <v>2.5622765019646284E-7</v>
      </c>
      <c r="I46" s="4">
        <v>3</v>
      </c>
      <c r="J46" s="4">
        <v>3</v>
      </c>
      <c r="K46" s="4">
        <v>1</v>
      </c>
    </row>
    <row r="47" spans="1:11" x14ac:dyDescent="0.25">
      <c r="A47" s="5" t="s">
        <v>505</v>
      </c>
      <c r="B47" s="4">
        <v>5220884</v>
      </c>
      <c r="C47" s="4">
        <v>603237</v>
      </c>
      <c r="D47" s="4">
        <v>23145016</v>
      </c>
      <c r="E47" s="4">
        <v>20731944</v>
      </c>
      <c r="F47" s="4">
        <v>120</v>
      </c>
      <c r="G47" s="4">
        <v>2412952</v>
      </c>
      <c r="H47" s="3">
        <v>2.5128784167116678E-3</v>
      </c>
      <c r="I47" s="4">
        <v>3</v>
      </c>
      <c r="J47" s="4">
        <v>3</v>
      </c>
      <c r="K47" s="4">
        <v>1</v>
      </c>
    </row>
    <row r="48" spans="1:11" x14ac:dyDescent="0.25">
      <c r="A48" s="2" t="s">
        <v>20</v>
      </c>
      <c r="B48" s="4">
        <v>409697206</v>
      </c>
      <c r="C48" s="4">
        <v>409697206</v>
      </c>
      <c r="D48" s="4">
        <v>449423932</v>
      </c>
      <c r="E48" s="4">
        <v>449287240</v>
      </c>
      <c r="F48" s="4">
        <v>112772</v>
      </c>
      <c r="G48" s="4">
        <v>23920</v>
      </c>
      <c r="H48" s="3">
        <v>4.8896040177996439E-2</v>
      </c>
      <c r="I48" s="4">
        <v>65</v>
      </c>
      <c r="J48" s="4">
        <v>21</v>
      </c>
      <c r="K48" s="4">
        <v>27</v>
      </c>
    </row>
    <row r="49" spans="1:11" x14ac:dyDescent="0.25">
      <c r="A49" s="2" t="s">
        <v>17</v>
      </c>
      <c r="B49" s="4">
        <v>455693899</v>
      </c>
      <c r="C49" s="4">
        <v>455693899</v>
      </c>
      <c r="D49" s="4">
        <v>4494691655</v>
      </c>
      <c r="E49" s="4">
        <v>2731508112</v>
      </c>
      <c r="F49" s="4">
        <v>1504053031</v>
      </c>
      <c r="G49" s="4">
        <v>259130512</v>
      </c>
      <c r="H49" s="3">
        <v>0.49131792622380183</v>
      </c>
      <c r="I49" s="4">
        <v>97</v>
      </c>
      <c r="J49" s="4">
        <v>48</v>
      </c>
      <c r="K49" s="4">
        <v>202</v>
      </c>
    </row>
    <row r="50" spans="1:11" x14ac:dyDescent="0.25">
      <c r="A50" s="2" t="s">
        <v>401</v>
      </c>
      <c r="B50" s="4">
        <v>455693899</v>
      </c>
      <c r="C50" s="4">
        <v>455693899</v>
      </c>
      <c r="D50" s="4">
        <v>9179934047</v>
      </c>
      <c r="E50" s="4">
        <v>7319770712</v>
      </c>
      <c r="F50" s="4">
        <v>1567590711</v>
      </c>
      <c r="G50" s="4">
        <v>292572624</v>
      </c>
      <c r="H50" s="3">
        <v>0.99999955703016408</v>
      </c>
      <c r="I50" s="4">
        <v>97</v>
      </c>
      <c r="J50" s="4">
        <v>48</v>
      </c>
      <c r="K50" s="4">
        <v>319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B816E-FA05-44CE-B00A-BB658403CB22}">
  <sheetPr codeName="Sheet7"/>
  <dimension ref="A1:L15"/>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5" x14ac:dyDescent="0.25"/>
  <cols>
    <col min="1" max="1" width="19.5703125" bestFit="1" customWidth="1"/>
    <col min="2" max="3" width="10.85546875" bestFit="1" customWidth="1"/>
    <col min="4" max="4" width="17.85546875" bestFit="1" customWidth="1"/>
    <col min="5" max="5" width="12.28515625" bestFit="1" customWidth="1"/>
    <col min="6" max="6" width="14.140625" bestFit="1" customWidth="1"/>
    <col min="7" max="7" width="23.5703125" bestFit="1" customWidth="1"/>
    <col min="8" max="8" width="15.28515625" bestFit="1" customWidth="1"/>
    <col min="9" max="9" width="11.140625" bestFit="1" customWidth="1"/>
    <col min="10" max="10" width="11" bestFit="1" customWidth="1"/>
    <col min="11" max="11" width="10.140625" bestFit="1" customWidth="1"/>
    <col min="12" max="12" width="11.140625" bestFit="1" customWidth="1"/>
  </cols>
  <sheetData>
    <row r="1" spans="1:12" x14ac:dyDescent="0.25">
      <c r="A1" s="1" t="s">
        <v>10</v>
      </c>
      <c r="B1" t="s" vm="1">
        <v>11</v>
      </c>
    </row>
    <row r="3" spans="1:12" x14ac:dyDescent="0.25">
      <c r="A3" s="1" t="s">
        <v>394</v>
      </c>
      <c r="B3" t="s">
        <v>13</v>
      </c>
      <c r="C3" t="s">
        <v>31</v>
      </c>
      <c r="D3" t="s">
        <v>33</v>
      </c>
      <c r="E3" t="s">
        <v>1</v>
      </c>
      <c r="F3" t="s">
        <v>34</v>
      </c>
      <c r="G3" t="s">
        <v>35</v>
      </c>
      <c r="H3" t="s">
        <v>7</v>
      </c>
      <c r="I3" t="s">
        <v>8</v>
      </c>
      <c r="J3" t="s">
        <v>9</v>
      </c>
      <c r="K3" t="s">
        <v>37</v>
      </c>
      <c r="L3" t="s">
        <v>2</v>
      </c>
    </row>
    <row r="4" spans="1:12" x14ac:dyDescent="0.25">
      <c r="A4" s="2" t="s">
        <v>3</v>
      </c>
      <c r="B4" s="4">
        <v>455693899</v>
      </c>
      <c r="C4" s="4">
        <v>455693899</v>
      </c>
      <c r="D4" s="4">
        <v>7226609975</v>
      </c>
      <c r="E4" s="4">
        <v>5389709376</v>
      </c>
      <c r="F4" s="4">
        <v>1567588071</v>
      </c>
      <c r="G4" s="4">
        <v>269312528</v>
      </c>
      <c r="H4" s="3">
        <v>0.78792513455527147</v>
      </c>
      <c r="I4" s="4">
        <v>97</v>
      </c>
      <c r="J4" s="4">
        <v>48</v>
      </c>
      <c r="K4" s="4">
        <v>297</v>
      </c>
      <c r="L4" s="34" t="s">
        <v>4</v>
      </c>
    </row>
    <row r="5" spans="1:12" x14ac:dyDescent="0.25">
      <c r="A5" s="5" t="s">
        <v>74</v>
      </c>
      <c r="B5" s="4">
        <v>270948907</v>
      </c>
      <c r="C5" s="4">
        <v>270948907</v>
      </c>
      <c r="D5" s="4">
        <v>6743836</v>
      </c>
      <c r="E5" s="4">
        <v>6720232</v>
      </c>
      <c r="F5" s="4">
        <v>23108</v>
      </c>
      <c r="G5" s="4">
        <v>496</v>
      </c>
      <c r="H5" s="3">
        <v>8.0924552475210017E-4</v>
      </c>
      <c r="I5" s="4">
        <v>45</v>
      </c>
      <c r="J5" s="4">
        <v>16</v>
      </c>
      <c r="K5" s="4">
        <v>17</v>
      </c>
      <c r="L5" s="34" t="s">
        <v>4</v>
      </c>
    </row>
    <row r="6" spans="1:12" x14ac:dyDescent="0.25">
      <c r="A6" s="5" t="s">
        <v>18</v>
      </c>
      <c r="B6" s="4">
        <v>410427261</v>
      </c>
      <c r="C6" s="4">
        <v>410427261</v>
      </c>
      <c r="D6" s="4">
        <v>1438456760</v>
      </c>
      <c r="E6" s="4">
        <v>1376359176</v>
      </c>
      <c r="F6" s="4">
        <v>53441664</v>
      </c>
      <c r="G6" s="4">
        <v>8655920</v>
      </c>
      <c r="H6" s="3">
        <v>0.15627639849490918</v>
      </c>
      <c r="I6" s="4">
        <v>66</v>
      </c>
      <c r="J6" s="4">
        <v>22</v>
      </c>
      <c r="K6" s="4">
        <v>29</v>
      </c>
      <c r="L6" s="34" t="s">
        <v>4</v>
      </c>
    </row>
    <row r="7" spans="1:12" x14ac:dyDescent="0.25">
      <c r="A7" s="5" t="s">
        <v>75</v>
      </c>
      <c r="B7" s="4">
        <v>249340780</v>
      </c>
      <c r="C7" s="4">
        <v>249340780</v>
      </c>
      <c r="D7" s="4">
        <v>79289976</v>
      </c>
      <c r="E7" s="4">
        <v>79288464</v>
      </c>
      <c r="F7" s="4">
        <v>1400</v>
      </c>
      <c r="G7" s="4">
        <v>112</v>
      </c>
      <c r="H7" s="3">
        <v>8.6290584839504095E-3</v>
      </c>
      <c r="I7" s="4">
        <v>32</v>
      </c>
      <c r="J7" s="4">
        <v>3</v>
      </c>
      <c r="K7" s="4">
        <v>1</v>
      </c>
      <c r="L7" s="34" t="s">
        <v>3</v>
      </c>
    </row>
    <row r="8" spans="1:12" x14ac:dyDescent="0.25">
      <c r="A8" s="5" t="s">
        <v>21</v>
      </c>
      <c r="B8" s="4">
        <v>437466819</v>
      </c>
      <c r="C8" s="4">
        <v>437466819</v>
      </c>
      <c r="D8" s="4">
        <v>758003816</v>
      </c>
      <c r="E8" s="4">
        <v>746546152</v>
      </c>
      <c r="F8" s="4">
        <v>9956096</v>
      </c>
      <c r="G8" s="4">
        <v>1501568</v>
      </c>
      <c r="H8" s="3">
        <v>8.5453089564891602E-2</v>
      </c>
      <c r="I8" s="4">
        <v>68</v>
      </c>
      <c r="J8" s="4">
        <v>19</v>
      </c>
      <c r="K8" s="4">
        <v>21</v>
      </c>
      <c r="L8" s="34" t="s">
        <v>4</v>
      </c>
    </row>
    <row r="9" spans="1:12" x14ac:dyDescent="0.25">
      <c r="A9" s="5" t="s">
        <v>20</v>
      </c>
      <c r="B9" s="4">
        <v>409697206</v>
      </c>
      <c r="C9" s="4">
        <v>409697206</v>
      </c>
      <c r="D9" s="4">
        <v>449423932</v>
      </c>
      <c r="E9" s="4">
        <v>449287240</v>
      </c>
      <c r="F9" s="4">
        <v>112772</v>
      </c>
      <c r="G9" s="4">
        <v>23920</v>
      </c>
      <c r="H9" s="3">
        <v>4.8896040177996439E-2</v>
      </c>
      <c r="I9" s="4">
        <v>65</v>
      </c>
      <c r="J9" s="4">
        <v>21</v>
      </c>
      <c r="K9" s="4">
        <v>27</v>
      </c>
      <c r="L9" s="34" t="s">
        <v>4</v>
      </c>
    </row>
    <row r="10" spans="1:12" x14ac:dyDescent="0.25">
      <c r="A10" s="5" t="s">
        <v>17</v>
      </c>
      <c r="B10" s="4">
        <v>455693899</v>
      </c>
      <c r="C10" s="4">
        <v>455693899</v>
      </c>
      <c r="D10" s="4">
        <v>4494691655</v>
      </c>
      <c r="E10" s="4">
        <v>2731508112</v>
      </c>
      <c r="F10" s="4">
        <v>1504053031</v>
      </c>
      <c r="G10" s="4">
        <v>259130512</v>
      </c>
      <c r="H10" s="3">
        <v>0.49131792622380183</v>
      </c>
      <c r="I10" s="4">
        <v>97</v>
      </c>
      <c r="J10" s="4">
        <v>48</v>
      </c>
      <c r="K10" s="4">
        <v>202</v>
      </c>
      <c r="L10" s="34" t="s">
        <v>4</v>
      </c>
    </row>
    <row r="11" spans="1:12" x14ac:dyDescent="0.25">
      <c r="A11" s="2" t="s">
        <v>12</v>
      </c>
      <c r="B11" s="4">
        <v>447481788</v>
      </c>
      <c r="C11" s="4">
        <v>447481788</v>
      </c>
      <c r="D11" s="4">
        <v>1953324072</v>
      </c>
      <c r="E11" s="4">
        <v>1930061336</v>
      </c>
      <c r="F11" s="4">
        <v>2640</v>
      </c>
      <c r="G11" s="4">
        <v>23260096</v>
      </c>
      <c r="H11" s="3">
        <v>0.21527841634964853</v>
      </c>
      <c r="I11" s="4">
        <v>71</v>
      </c>
      <c r="J11" s="4">
        <v>22</v>
      </c>
      <c r="K11" s="4">
        <v>22</v>
      </c>
      <c r="L11" s="34" t="s">
        <v>19</v>
      </c>
    </row>
    <row r="12" spans="1:12" x14ac:dyDescent="0.25">
      <c r="A12" s="5" t="s">
        <v>18</v>
      </c>
      <c r="B12" s="4">
        <v>2922</v>
      </c>
      <c r="C12" s="4">
        <v>2922</v>
      </c>
      <c r="D12" s="4">
        <v>16496</v>
      </c>
      <c r="E12" s="4">
        <v>4680</v>
      </c>
      <c r="F12" s="4">
        <v>120</v>
      </c>
      <c r="G12" s="4">
        <v>11696</v>
      </c>
      <c r="H12" s="3">
        <v>2.4754196713895563E-6</v>
      </c>
      <c r="I12" s="4">
        <v>1</v>
      </c>
      <c r="J12" s="4">
        <v>1</v>
      </c>
      <c r="K12" s="4">
        <v>1</v>
      </c>
      <c r="L12" s="34" t="s">
        <v>12</v>
      </c>
    </row>
    <row r="13" spans="1:12" x14ac:dyDescent="0.25">
      <c r="A13" s="5" t="s">
        <v>75</v>
      </c>
      <c r="B13" s="4">
        <v>3</v>
      </c>
      <c r="C13" s="4">
        <v>3</v>
      </c>
      <c r="D13" s="4">
        <v>288</v>
      </c>
      <c r="E13" s="4">
        <v>16</v>
      </c>
      <c r="F13" s="4">
        <v>240</v>
      </c>
      <c r="G13" s="4">
        <v>32</v>
      </c>
      <c r="H13" s="3">
        <v>3.1268459007025976E-8</v>
      </c>
      <c r="I13" s="4">
        <v>1</v>
      </c>
      <c r="J13" s="4">
        <v>1</v>
      </c>
      <c r="K13" s="4">
        <v>2</v>
      </c>
      <c r="L13" s="34" t="s">
        <v>19</v>
      </c>
    </row>
    <row r="14" spans="1:12" x14ac:dyDescent="0.25">
      <c r="A14" s="5" t="s">
        <v>21</v>
      </c>
      <c r="B14" s="4">
        <v>447481785</v>
      </c>
      <c r="C14" s="4">
        <v>447481785</v>
      </c>
      <c r="D14" s="4">
        <v>1953307288</v>
      </c>
      <c r="E14" s="4">
        <v>1930056640</v>
      </c>
      <c r="F14" s="4">
        <v>2280</v>
      </c>
      <c r="G14" s="4">
        <v>23248368</v>
      </c>
      <c r="H14" s="3">
        <v>0.21527659409334307</v>
      </c>
      <c r="I14" s="4">
        <v>70</v>
      </c>
      <c r="J14" s="4">
        <v>21</v>
      </c>
      <c r="K14" s="4">
        <v>19</v>
      </c>
      <c r="L14" s="34" t="s">
        <v>19</v>
      </c>
    </row>
    <row r="15" spans="1:12" x14ac:dyDescent="0.25">
      <c r="A15" s="2" t="s">
        <v>401</v>
      </c>
      <c r="B15" s="4">
        <v>455693899</v>
      </c>
      <c r="C15" s="4">
        <v>455693899</v>
      </c>
      <c r="D15" s="4">
        <v>9179934047</v>
      </c>
      <c r="E15" s="4">
        <v>7319770712</v>
      </c>
      <c r="F15" s="4">
        <v>1567590711</v>
      </c>
      <c r="G15" s="4">
        <v>292572624</v>
      </c>
      <c r="H15" s="3">
        <v>0.99999955703016408</v>
      </c>
      <c r="I15" s="4">
        <v>97</v>
      </c>
      <c r="J15" s="4">
        <v>48</v>
      </c>
      <c r="K15" s="4">
        <v>319</v>
      </c>
      <c r="L15" s="34" t="s">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59834-084E-43F1-8E1E-2115C365CACE}">
  <sheetPr codeName="Sheet8"/>
  <dimension ref="A1:H276"/>
  <sheetViews>
    <sheetView workbookViewId="0"/>
  </sheetViews>
  <sheetFormatPr defaultRowHeight="15" x14ac:dyDescent="0.25"/>
  <cols>
    <col min="1" max="1" width="13.7109375" bestFit="1" customWidth="1"/>
    <col min="2" max="2" width="8.7109375" bestFit="1" customWidth="1"/>
    <col min="3" max="3" width="66" bestFit="1" customWidth="1"/>
    <col min="4" max="4" width="81.140625" bestFit="1" customWidth="1"/>
    <col min="5" max="5" width="15.5703125" bestFit="1" customWidth="1"/>
    <col min="6" max="6" width="25.140625" bestFit="1" customWidth="1"/>
    <col min="7" max="7" width="11.140625" bestFit="1" customWidth="1"/>
    <col min="8" max="8" width="81.140625" bestFit="1" customWidth="1"/>
    <col min="9" max="45" width="8.7109375" customWidth="1"/>
  </cols>
  <sheetData>
    <row r="1" spans="1:8" x14ac:dyDescent="0.25">
      <c r="A1" t="s">
        <v>24</v>
      </c>
      <c r="B1" t="s">
        <v>25</v>
      </c>
      <c r="C1" t="s">
        <v>29</v>
      </c>
      <c r="D1" t="s">
        <v>26</v>
      </c>
      <c r="E1" t="s">
        <v>28</v>
      </c>
      <c r="F1" t="s">
        <v>23</v>
      </c>
      <c r="G1" t="s">
        <v>22</v>
      </c>
      <c r="H1" t="s">
        <v>27</v>
      </c>
    </row>
    <row r="2" spans="1:8" ht="180" x14ac:dyDescent="0.25">
      <c r="A2" t="s">
        <v>88</v>
      </c>
      <c r="B2" t="s">
        <v>24</v>
      </c>
      <c r="C2" t="s">
        <v>41</v>
      </c>
      <c r="D2" s="6" t="s">
        <v>89</v>
      </c>
      <c r="E2" t="s">
        <v>41</v>
      </c>
      <c r="F2" t="s">
        <v>41</v>
      </c>
      <c r="G2" t="s">
        <v>11</v>
      </c>
      <c r="H2" t="s">
        <v>41</v>
      </c>
    </row>
    <row r="3" spans="1:8" ht="409.5" x14ac:dyDescent="0.25">
      <c r="A3" t="s">
        <v>88</v>
      </c>
      <c r="B3" t="s">
        <v>40</v>
      </c>
      <c r="C3" t="s">
        <v>90</v>
      </c>
      <c r="D3" s="6" t="s">
        <v>91</v>
      </c>
      <c r="E3" t="s">
        <v>41</v>
      </c>
      <c r="F3" t="s">
        <v>41</v>
      </c>
      <c r="G3" t="s">
        <v>11</v>
      </c>
      <c r="H3" t="s">
        <v>41</v>
      </c>
    </row>
    <row r="4" spans="1:8" ht="409.5" x14ac:dyDescent="0.25">
      <c r="A4" t="s">
        <v>88</v>
      </c>
      <c r="B4" t="s">
        <v>40</v>
      </c>
      <c r="C4" t="s">
        <v>92</v>
      </c>
      <c r="D4" s="6" t="s">
        <v>93</v>
      </c>
      <c r="E4" t="s">
        <v>41</v>
      </c>
      <c r="F4" t="s">
        <v>41</v>
      </c>
      <c r="G4" t="s">
        <v>11</v>
      </c>
      <c r="H4" t="s">
        <v>41</v>
      </c>
    </row>
    <row r="5" spans="1:8" ht="409.5" x14ac:dyDescent="0.25">
      <c r="A5" t="s">
        <v>88</v>
      </c>
      <c r="B5" t="s">
        <v>40</v>
      </c>
      <c r="C5" t="s">
        <v>94</v>
      </c>
      <c r="D5" s="6" t="s">
        <v>95</v>
      </c>
      <c r="E5" t="s">
        <v>41</v>
      </c>
      <c r="F5" t="s">
        <v>41</v>
      </c>
      <c r="G5" t="s">
        <v>11</v>
      </c>
      <c r="H5" t="s">
        <v>41</v>
      </c>
    </row>
    <row r="6" spans="1:8" x14ac:dyDescent="0.25">
      <c r="A6" t="s">
        <v>507</v>
      </c>
      <c r="B6" t="s">
        <v>40</v>
      </c>
      <c r="C6" t="s">
        <v>737</v>
      </c>
      <c r="D6" s="6" t="s">
        <v>738</v>
      </c>
      <c r="E6" t="s">
        <v>41</v>
      </c>
      <c r="F6" t="s">
        <v>41</v>
      </c>
      <c r="G6" t="s">
        <v>11</v>
      </c>
      <c r="H6" t="s">
        <v>41</v>
      </c>
    </row>
    <row r="7" spans="1:8" x14ac:dyDescent="0.25">
      <c r="A7" t="s">
        <v>395</v>
      </c>
      <c r="B7" t="s">
        <v>40</v>
      </c>
      <c r="C7" t="s">
        <v>739</v>
      </c>
      <c r="D7" s="6" t="s">
        <v>740</v>
      </c>
      <c r="E7" t="s">
        <v>41</v>
      </c>
      <c r="F7" t="s">
        <v>41</v>
      </c>
      <c r="G7" t="s">
        <v>11</v>
      </c>
      <c r="H7" t="s">
        <v>41</v>
      </c>
    </row>
    <row r="8" spans="1:8" x14ac:dyDescent="0.25">
      <c r="A8" t="s">
        <v>96</v>
      </c>
      <c r="B8" t="s">
        <v>72</v>
      </c>
      <c r="C8" t="s">
        <v>97</v>
      </c>
      <c r="D8" s="32" t="s">
        <v>98</v>
      </c>
      <c r="E8" t="s">
        <v>41</v>
      </c>
      <c r="F8" t="s">
        <v>99</v>
      </c>
      <c r="G8" t="s">
        <v>11</v>
      </c>
      <c r="H8" t="s">
        <v>41</v>
      </c>
    </row>
    <row r="9" spans="1:8" x14ac:dyDescent="0.25">
      <c r="A9" t="s">
        <v>96</v>
      </c>
      <c r="B9" t="s">
        <v>72</v>
      </c>
      <c r="C9" t="s">
        <v>100</v>
      </c>
      <c r="D9" s="32" t="s">
        <v>101</v>
      </c>
      <c r="E9" t="s">
        <v>41</v>
      </c>
      <c r="F9" t="s">
        <v>41</v>
      </c>
      <c r="G9" t="s">
        <v>11</v>
      </c>
      <c r="H9" t="s">
        <v>41</v>
      </c>
    </row>
    <row r="10" spans="1:8" x14ac:dyDescent="0.25">
      <c r="A10" t="s">
        <v>96</v>
      </c>
      <c r="B10" t="s">
        <v>72</v>
      </c>
      <c r="C10" t="s">
        <v>102</v>
      </c>
      <c r="D10" s="32" t="s">
        <v>103</v>
      </c>
      <c r="E10" t="s">
        <v>41</v>
      </c>
      <c r="F10" t="s">
        <v>41</v>
      </c>
      <c r="G10" t="s">
        <v>11</v>
      </c>
      <c r="H10" t="s">
        <v>41</v>
      </c>
    </row>
    <row r="11" spans="1:8" x14ac:dyDescent="0.25">
      <c r="A11" t="s">
        <v>96</v>
      </c>
      <c r="B11" t="s">
        <v>72</v>
      </c>
      <c r="C11" t="s">
        <v>104</v>
      </c>
      <c r="D11" s="32" t="s">
        <v>105</v>
      </c>
      <c r="E11" t="s">
        <v>41</v>
      </c>
      <c r="F11" t="s">
        <v>41</v>
      </c>
      <c r="G11" t="s">
        <v>11</v>
      </c>
      <c r="H11" t="s">
        <v>41</v>
      </c>
    </row>
    <row r="12" spans="1:8" x14ac:dyDescent="0.25">
      <c r="A12" t="s">
        <v>96</v>
      </c>
      <c r="B12" t="s">
        <v>40</v>
      </c>
      <c r="C12" t="s">
        <v>741</v>
      </c>
      <c r="D12" s="32" t="s">
        <v>742</v>
      </c>
      <c r="E12" t="s">
        <v>41</v>
      </c>
      <c r="F12" t="s">
        <v>108</v>
      </c>
      <c r="G12" t="s">
        <v>11</v>
      </c>
      <c r="H12" t="s">
        <v>41</v>
      </c>
    </row>
    <row r="13" spans="1:8" x14ac:dyDescent="0.25">
      <c r="A13" t="s">
        <v>96</v>
      </c>
      <c r="B13" t="s">
        <v>40</v>
      </c>
      <c r="C13" t="s">
        <v>743</v>
      </c>
      <c r="D13" s="32" t="s">
        <v>744</v>
      </c>
      <c r="E13" t="s">
        <v>41</v>
      </c>
      <c r="F13" t="s">
        <v>108</v>
      </c>
      <c r="G13" t="s">
        <v>11</v>
      </c>
      <c r="H13" t="s">
        <v>41</v>
      </c>
    </row>
    <row r="14" spans="1:8" x14ac:dyDescent="0.25">
      <c r="A14" t="s">
        <v>96</v>
      </c>
      <c r="B14" t="s">
        <v>40</v>
      </c>
      <c r="C14" t="s">
        <v>106</v>
      </c>
      <c r="D14" s="32" t="s">
        <v>107</v>
      </c>
      <c r="E14" t="s">
        <v>41</v>
      </c>
      <c r="F14" t="s">
        <v>108</v>
      </c>
      <c r="G14" t="s">
        <v>11</v>
      </c>
      <c r="H14" t="s">
        <v>41</v>
      </c>
    </row>
    <row r="15" spans="1:8" x14ac:dyDescent="0.25">
      <c r="A15" t="s">
        <v>96</v>
      </c>
      <c r="B15" t="s">
        <v>40</v>
      </c>
      <c r="C15" t="s">
        <v>109</v>
      </c>
      <c r="D15" s="32" t="s">
        <v>110</v>
      </c>
      <c r="E15" t="s">
        <v>41</v>
      </c>
      <c r="F15" t="s">
        <v>108</v>
      </c>
      <c r="G15" t="s">
        <v>11</v>
      </c>
      <c r="H15" t="s">
        <v>41</v>
      </c>
    </row>
    <row r="16" spans="1:8" x14ac:dyDescent="0.25">
      <c r="A16" t="s">
        <v>96</v>
      </c>
      <c r="B16" t="s">
        <v>40</v>
      </c>
      <c r="C16" t="s">
        <v>745</v>
      </c>
      <c r="D16" s="32" t="s">
        <v>746</v>
      </c>
      <c r="E16" t="s">
        <v>41</v>
      </c>
      <c r="F16" t="s">
        <v>108</v>
      </c>
      <c r="G16" t="s">
        <v>11</v>
      </c>
      <c r="H16" t="s">
        <v>41</v>
      </c>
    </row>
    <row r="17" spans="1:8" x14ac:dyDescent="0.25">
      <c r="A17" t="s">
        <v>96</v>
      </c>
      <c r="B17" t="s">
        <v>40</v>
      </c>
      <c r="C17" t="s">
        <v>111</v>
      </c>
      <c r="D17" s="32" t="s">
        <v>112</v>
      </c>
      <c r="E17" t="s">
        <v>41</v>
      </c>
      <c r="F17" t="s">
        <v>108</v>
      </c>
      <c r="G17" t="s">
        <v>11</v>
      </c>
      <c r="H17" t="s">
        <v>41</v>
      </c>
    </row>
    <row r="18" spans="1:8" x14ac:dyDescent="0.25">
      <c r="A18" t="s">
        <v>113</v>
      </c>
      <c r="B18" t="s">
        <v>40</v>
      </c>
      <c r="C18" t="s">
        <v>747</v>
      </c>
      <c r="D18" s="32" t="s">
        <v>748</v>
      </c>
      <c r="E18" t="s">
        <v>41</v>
      </c>
      <c r="F18" t="s">
        <v>749</v>
      </c>
      <c r="G18" t="s">
        <v>11</v>
      </c>
      <c r="H18" t="s">
        <v>41</v>
      </c>
    </row>
    <row r="19" spans="1:8" x14ac:dyDescent="0.25">
      <c r="A19" t="s">
        <v>113</v>
      </c>
      <c r="B19" t="s">
        <v>40</v>
      </c>
      <c r="C19" t="s">
        <v>750</v>
      </c>
      <c r="D19" s="32" t="s">
        <v>751</v>
      </c>
      <c r="E19" t="s">
        <v>41</v>
      </c>
      <c r="F19" t="s">
        <v>749</v>
      </c>
      <c r="G19" t="s">
        <v>11</v>
      </c>
      <c r="H19" t="s">
        <v>41</v>
      </c>
    </row>
    <row r="20" spans="1:8" x14ac:dyDescent="0.25">
      <c r="A20" t="s">
        <v>113</v>
      </c>
      <c r="B20" t="s">
        <v>72</v>
      </c>
      <c r="C20" t="s">
        <v>114</v>
      </c>
      <c r="D20" s="32" t="s">
        <v>115</v>
      </c>
      <c r="E20" t="s">
        <v>41</v>
      </c>
      <c r="F20" t="s">
        <v>41</v>
      </c>
      <c r="G20" t="s">
        <v>11</v>
      </c>
      <c r="H20" t="s">
        <v>41</v>
      </c>
    </row>
    <row r="21" spans="1:8" x14ac:dyDescent="0.25">
      <c r="A21" t="s">
        <v>113</v>
      </c>
      <c r="B21" t="s">
        <v>72</v>
      </c>
      <c r="C21" t="s">
        <v>116</v>
      </c>
      <c r="D21" s="32" t="s">
        <v>117</v>
      </c>
      <c r="E21" t="s">
        <v>41</v>
      </c>
      <c r="F21" t="s">
        <v>41</v>
      </c>
      <c r="G21" t="s">
        <v>11</v>
      </c>
      <c r="H21" t="s">
        <v>41</v>
      </c>
    </row>
    <row r="22" spans="1:8" x14ac:dyDescent="0.25">
      <c r="A22" t="s">
        <v>113</v>
      </c>
      <c r="B22" t="s">
        <v>72</v>
      </c>
      <c r="C22" t="s">
        <v>97</v>
      </c>
      <c r="D22" s="32" t="s">
        <v>118</v>
      </c>
      <c r="E22" t="s">
        <v>41</v>
      </c>
      <c r="F22" t="s">
        <v>119</v>
      </c>
      <c r="G22" t="s">
        <v>11</v>
      </c>
      <c r="H22" t="s">
        <v>41</v>
      </c>
    </row>
    <row r="23" spans="1:8" ht="165" x14ac:dyDescent="0.25">
      <c r="A23" t="s">
        <v>113</v>
      </c>
      <c r="B23" t="s">
        <v>40</v>
      </c>
      <c r="C23" t="s">
        <v>752</v>
      </c>
      <c r="D23" s="32" t="s">
        <v>753</v>
      </c>
      <c r="E23" t="s">
        <v>41</v>
      </c>
      <c r="F23" t="s">
        <v>108</v>
      </c>
      <c r="G23" t="s">
        <v>11</v>
      </c>
      <c r="H23" t="s">
        <v>41</v>
      </c>
    </row>
    <row r="24" spans="1:8" ht="30" x14ac:dyDescent="0.25">
      <c r="A24" t="s">
        <v>113</v>
      </c>
      <c r="B24" t="s">
        <v>40</v>
      </c>
      <c r="C24" t="s">
        <v>754</v>
      </c>
      <c r="D24" s="32" t="s">
        <v>755</v>
      </c>
      <c r="E24" t="s">
        <v>41</v>
      </c>
      <c r="F24" t="s">
        <v>41</v>
      </c>
      <c r="G24" t="s">
        <v>11</v>
      </c>
      <c r="H24" t="s">
        <v>41</v>
      </c>
    </row>
    <row r="25" spans="1:8" x14ac:dyDescent="0.25">
      <c r="A25" t="s">
        <v>113</v>
      </c>
      <c r="B25" t="s">
        <v>40</v>
      </c>
      <c r="C25" t="s">
        <v>756</v>
      </c>
      <c r="D25" s="32" t="s">
        <v>757</v>
      </c>
      <c r="E25" t="s">
        <v>41</v>
      </c>
      <c r="F25" t="s">
        <v>41</v>
      </c>
      <c r="G25" t="s">
        <v>11</v>
      </c>
      <c r="H25" t="s">
        <v>41</v>
      </c>
    </row>
    <row r="26" spans="1:8" x14ac:dyDescent="0.25">
      <c r="A26" t="s">
        <v>113</v>
      </c>
      <c r="B26" t="s">
        <v>72</v>
      </c>
      <c r="C26" t="s">
        <v>120</v>
      </c>
      <c r="D26" s="32" t="s">
        <v>121</v>
      </c>
      <c r="E26" t="s">
        <v>41</v>
      </c>
      <c r="F26" t="s">
        <v>108</v>
      </c>
      <c r="G26" t="s">
        <v>11</v>
      </c>
      <c r="H26" t="s">
        <v>41</v>
      </c>
    </row>
    <row r="27" spans="1:8" x14ac:dyDescent="0.25">
      <c r="A27" t="s">
        <v>113</v>
      </c>
      <c r="B27" t="s">
        <v>72</v>
      </c>
      <c r="C27" t="s">
        <v>100</v>
      </c>
      <c r="D27" s="32" t="s">
        <v>101</v>
      </c>
      <c r="E27" t="s">
        <v>41</v>
      </c>
      <c r="F27" t="s">
        <v>41</v>
      </c>
      <c r="G27" t="s">
        <v>11</v>
      </c>
      <c r="H27" t="s">
        <v>41</v>
      </c>
    </row>
    <row r="28" spans="1:8" x14ac:dyDescent="0.25">
      <c r="A28" t="s">
        <v>113</v>
      </c>
      <c r="B28" t="s">
        <v>72</v>
      </c>
      <c r="C28" t="s">
        <v>102</v>
      </c>
      <c r="D28" s="32" t="s">
        <v>103</v>
      </c>
      <c r="E28" t="s">
        <v>41</v>
      </c>
      <c r="F28" t="s">
        <v>41</v>
      </c>
      <c r="G28" t="s">
        <v>11</v>
      </c>
      <c r="H28" t="s">
        <v>41</v>
      </c>
    </row>
    <row r="29" spans="1:8" x14ac:dyDescent="0.25">
      <c r="A29" t="s">
        <v>113</v>
      </c>
      <c r="B29" t="s">
        <v>72</v>
      </c>
      <c r="C29" t="s">
        <v>104</v>
      </c>
      <c r="D29" s="32" t="s">
        <v>105</v>
      </c>
      <c r="E29" t="s">
        <v>41</v>
      </c>
      <c r="F29" t="s">
        <v>41</v>
      </c>
      <c r="G29" t="s">
        <v>11</v>
      </c>
      <c r="H29" t="s">
        <v>41</v>
      </c>
    </row>
    <row r="30" spans="1:8" x14ac:dyDescent="0.25">
      <c r="A30" t="s">
        <v>113</v>
      </c>
      <c r="B30" t="s">
        <v>40</v>
      </c>
      <c r="C30" t="s">
        <v>758</v>
      </c>
      <c r="D30" s="32" t="s">
        <v>759</v>
      </c>
      <c r="E30" t="s">
        <v>41</v>
      </c>
      <c r="F30" t="s">
        <v>41</v>
      </c>
      <c r="G30" t="s">
        <v>11</v>
      </c>
      <c r="H30" t="s">
        <v>41</v>
      </c>
    </row>
    <row r="31" spans="1:8" x14ac:dyDescent="0.25">
      <c r="A31" t="s">
        <v>113</v>
      </c>
      <c r="B31" t="s">
        <v>40</v>
      </c>
      <c r="C31" t="s">
        <v>122</v>
      </c>
      <c r="D31" s="32" t="s">
        <v>123</v>
      </c>
      <c r="E31" t="s">
        <v>41</v>
      </c>
      <c r="F31" t="s">
        <v>108</v>
      </c>
      <c r="G31" t="s">
        <v>11</v>
      </c>
      <c r="H31" t="s">
        <v>41</v>
      </c>
    </row>
    <row r="32" spans="1:8" ht="300" x14ac:dyDescent="0.25">
      <c r="A32" t="s">
        <v>113</v>
      </c>
      <c r="B32" t="s">
        <v>40</v>
      </c>
      <c r="C32" t="s">
        <v>124</v>
      </c>
      <c r="D32" s="32" t="s">
        <v>125</v>
      </c>
      <c r="E32" t="s">
        <v>41</v>
      </c>
      <c r="F32" t="s">
        <v>108</v>
      </c>
      <c r="G32" t="s">
        <v>11</v>
      </c>
      <c r="H32" t="s">
        <v>41</v>
      </c>
    </row>
    <row r="33" spans="1:8" x14ac:dyDescent="0.25">
      <c r="A33" t="s">
        <v>113</v>
      </c>
      <c r="B33" t="s">
        <v>72</v>
      </c>
      <c r="C33" t="s">
        <v>126</v>
      </c>
      <c r="D33" s="32" t="s">
        <v>127</v>
      </c>
      <c r="E33" t="s">
        <v>41</v>
      </c>
      <c r="F33" t="s">
        <v>41</v>
      </c>
      <c r="G33" t="s">
        <v>11</v>
      </c>
      <c r="H33" t="s">
        <v>41</v>
      </c>
    </row>
    <row r="34" spans="1:8" x14ac:dyDescent="0.25">
      <c r="A34" t="s">
        <v>113</v>
      </c>
      <c r="B34" t="s">
        <v>72</v>
      </c>
      <c r="C34" t="s">
        <v>128</v>
      </c>
      <c r="D34" s="32" t="s">
        <v>129</v>
      </c>
      <c r="E34" t="s">
        <v>41</v>
      </c>
      <c r="F34" t="s">
        <v>41</v>
      </c>
      <c r="G34" t="s">
        <v>11</v>
      </c>
      <c r="H34" t="s">
        <v>41</v>
      </c>
    </row>
    <row r="35" spans="1:8" x14ac:dyDescent="0.25">
      <c r="A35" t="s">
        <v>113</v>
      </c>
      <c r="B35" t="s">
        <v>40</v>
      </c>
      <c r="C35" t="s">
        <v>130</v>
      </c>
      <c r="D35" s="32" t="s">
        <v>131</v>
      </c>
      <c r="E35" t="s">
        <v>41</v>
      </c>
      <c r="F35" t="s">
        <v>41</v>
      </c>
      <c r="G35" t="s">
        <v>11</v>
      </c>
      <c r="H35" t="s">
        <v>41</v>
      </c>
    </row>
    <row r="36" spans="1:8" ht="30" x14ac:dyDescent="0.25">
      <c r="A36" t="s">
        <v>113</v>
      </c>
      <c r="B36" t="s">
        <v>40</v>
      </c>
      <c r="C36" t="s">
        <v>760</v>
      </c>
      <c r="D36" s="32" t="s">
        <v>761</v>
      </c>
      <c r="E36" t="s">
        <v>41</v>
      </c>
      <c r="F36" t="s">
        <v>108</v>
      </c>
      <c r="G36" t="s">
        <v>11</v>
      </c>
      <c r="H36" t="s">
        <v>41</v>
      </c>
    </row>
    <row r="37" spans="1:8" ht="270" x14ac:dyDescent="0.25">
      <c r="A37" t="s">
        <v>113</v>
      </c>
      <c r="B37" t="s">
        <v>40</v>
      </c>
      <c r="C37" t="s">
        <v>762</v>
      </c>
      <c r="D37" s="32" t="s">
        <v>763</v>
      </c>
      <c r="E37" t="s">
        <v>41</v>
      </c>
      <c r="F37" t="s">
        <v>41</v>
      </c>
      <c r="G37" t="s">
        <v>11</v>
      </c>
      <c r="H37" t="s">
        <v>41</v>
      </c>
    </row>
    <row r="38" spans="1:8" ht="30" x14ac:dyDescent="0.25">
      <c r="A38" t="s">
        <v>113</v>
      </c>
      <c r="B38" t="s">
        <v>40</v>
      </c>
      <c r="C38" t="s">
        <v>764</v>
      </c>
      <c r="D38" s="32" t="s">
        <v>765</v>
      </c>
      <c r="E38" t="s">
        <v>41</v>
      </c>
      <c r="F38" t="s">
        <v>108</v>
      </c>
      <c r="G38" t="s">
        <v>11</v>
      </c>
      <c r="H38" t="s">
        <v>41</v>
      </c>
    </row>
    <row r="39" spans="1:8" x14ac:dyDescent="0.25">
      <c r="A39" t="s">
        <v>113</v>
      </c>
      <c r="B39" t="s">
        <v>40</v>
      </c>
      <c r="C39" t="s">
        <v>766</v>
      </c>
      <c r="D39" s="32" t="s">
        <v>767</v>
      </c>
      <c r="E39" t="s">
        <v>41</v>
      </c>
      <c r="F39" t="s">
        <v>41</v>
      </c>
      <c r="G39" t="s">
        <v>11</v>
      </c>
      <c r="H39" t="s">
        <v>41</v>
      </c>
    </row>
    <row r="40" spans="1:8" x14ac:dyDescent="0.25">
      <c r="A40" t="s">
        <v>113</v>
      </c>
      <c r="B40" t="s">
        <v>40</v>
      </c>
      <c r="C40" t="s">
        <v>768</v>
      </c>
      <c r="D40" s="32" t="s">
        <v>738</v>
      </c>
      <c r="E40" t="s">
        <v>41</v>
      </c>
      <c r="F40" t="s">
        <v>108</v>
      </c>
      <c r="G40" t="s">
        <v>11</v>
      </c>
      <c r="H40" t="s">
        <v>41</v>
      </c>
    </row>
    <row r="41" spans="1:8" ht="360" x14ac:dyDescent="0.25">
      <c r="A41" t="s">
        <v>113</v>
      </c>
      <c r="B41" t="s">
        <v>40</v>
      </c>
      <c r="C41" t="s">
        <v>132</v>
      </c>
      <c r="D41" s="32" t="s">
        <v>133</v>
      </c>
      <c r="E41" t="s">
        <v>41</v>
      </c>
      <c r="F41" t="s">
        <v>41</v>
      </c>
      <c r="G41" t="s">
        <v>11</v>
      </c>
      <c r="H41" t="s">
        <v>41</v>
      </c>
    </row>
    <row r="42" spans="1:8" x14ac:dyDescent="0.25">
      <c r="A42" t="s">
        <v>113</v>
      </c>
      <c r="B42" t="s">
        <v>40</v>
      </c>
      <c r="C42" t="s">
        <v>134</v>
      </c>
      <c r="D42" s="32" t="s">
        <v>135</v>
      </c>
      <c r="E42" t="s">
        <v>41</v>
      </c>
      <c r="F42" t="s">
        <v>41</v>
      </c>
      <c r="G42" t="s">
        <v>11</v>
      </c>
      <c r="H42" t="s">
        <v>41</v>
      </c>
    </row>
    <row r="43" spans="1:8" x14ac:dyDescent="0.25">
      <c r="A43" t="s">
        <v>113</v>
      </c>
      <c r="B43" t="s">
        <v>40</v>
      </c>
      <c r="C43" t="s">
        <v>769</v>
      </c>
      <c r="D43" s="32" t="s">
        <v>770</v>
      </c>
      <c r="E43" t="s">
        <v>41</v>
      </c>
      <c r="F43" t="s">
        <v>41</v>
      </c>
      <c r="G43" t="s">
        <v>11</v>
      </c>
      <c r="H43" t="s">
        <v>41</v>
      </c>
    </row>
    <row r="44" spans="1:8" x14ac:dyDescent="0.25">
      <c r="A44" t="s">
        <v>113</v>
      </c>
      <c r="B44" t="s">
        <v>40</v>
      </c>
      <c r="C44" t="s">
        <v>771</v>
      </c>
      <c r="D44" s="32" t="s">
        <v>772</v>
      </c>
      <c r="E44" t="s">
        <v>41</v>
      </c>
      <c r="F44" t="s">
        <v>41</v>
      </c>
      <c r="G44" t="s">
        <v>11</v>
      </c>
      <c r="H44" t="s">
        <v>41</v>
      </c>
    </row>
    <row r="45" spans="1:8" x14ac:dyDescent="0.25">
      <c r="A45" t="s">
        <v>136</v>
      </c>
      <c r="B45" t="s">
        <v>72</v>
      </c>
      <c r="C45" t="s">
        <v>773</v>
      </c>
      <c r="D45" s="32" t="s">
        <v>774</v>
      </c>
      <c r="E45" t="s">
        <v>41</v>
      </c>
      <c r="F45" t="s">
        <v>119</v>
      </c>
      <c r="G45" t="s">
        <v>11</v>
      </c>
      <c r="H45" t="s">
        <v>41</v>
      </c>
    </row>
    <row r="46" spans="1:8" ht="375" x14ac:dyDescent="0.25">
      <c r="A46" t="s">
        <v>136</v>
      </c>
      <c r="B46" t="s">
        <v>40</v>
      </c>
      <c r="C46" t="s">
        <v>775</v>
      </c>
      <c r="D46" s="32" t="s">
        <v>776</v>
      </c>
      <c r="E46" t="s">
        <v>41</v>
      </c>
      <c r="F46" t="s">
        <v>777</v>
      </c>
      <c r="G46" t="s">
        <v>11</v>
      </c>
      <c r="H46" t="s">
        <v>41</v>
      </c>
    </row>
    <row r="47" spans="1:8" ht="330" x14ac:dyDescent="0.25">
      <c r="A47" t="s">
        <v>136</v>
      </c>
      <c r="B47" t="s">
        <v>40</v>
      </c>
      <c r="C47" t="s">
        <v>137</v>
      </c>
      <c r="D47" s="32" t="s">
        <v>138</v>
      </c>
      <c r="E47" t="s">
        <v>41</v>
      </c>
      <c r="F47" t="s">
        <v>42</v>
      </c>
      <c r="G47" t="s">
        <v>11</v>
      </c>
      <c r="H47" t="s">
        <v>41</v>
      </c>
    </row>
    <row r="48" spans="1:8" ht="225" x14ac:dyDescent="0.25">
      <c r="A48" t="s">
        <v>136</v>
      </c>
      <c r="B48" t="s">
        <v>40</v>
      </c>
      <c r="C48" t="s">
        <v>139</v>
      </c>
      <c r="D48" s="32" t="s">
        <v>140</v>
      </c>
      <c r="E48" t="s">
        <v>41</v>
      </c>
      <c r="F48" t="s">
        <v>41</v>
      </c>
      <c r="G48" t="s">
        <v>11</v>
      </c>
      <c r="H48" t="s">
        <v>41</v>
      </c>
    </row>
    <row r="49" spans="1:8" ht="409.5" x14ac:dyDescent="0.25">
      <c r="A49" t="s">
        <v>136</v>
      </c>
      <c r="B49" t="s">
        <v>72</v>
      </c>
      <c r="C49" t="s">
        <v>141</v>
      </c>
      <c r="D49" s="32" t="s">
        <v>142</v>
      </c>
      <c r="E49" t="s">
        <v>41</v>
      </c>
      <c r="F49" t="s">
        <v>143</v>
      </c>
      <c r="G49" t="s">
        <v>11</v>
      </c>
      <c r="H49" t="s">
        <v>41</v>
      </c>
    </row>
    <row r="50" spans="1:8" ht="30" x14ac:dyDescent="0.25">
      <c r="A50" t="s">
        <v>136</v>
      </c>
      <c r="B50" t="s">
        <v>72</v>
      </c>
      <c r="C50" t="s">
        <v>778</v>
      </c>
      <c r="D50" s="32" t="s">
        <v>779</v>
      </c>
      <c r="E50" t="s">
        <v>41</v>
      </c>
      <c r="F50" t="s">
        <v>143</v>
      </c>
      <c r="G50" t="s">
        <v>11</v>
      </c>
      <c r="H50" t="s">
        <v>41</v>
      </c>
    </row>
    <row r="51" spans="1:8" ht="90" x14ac:dyDescent="0.25">
      <c r="A51" t="s">
        <v>136</v>
      </c>
      <c r="B51" t="s">
        <v>40</v>
      </c>
      <c r="C51" t="s">
        <v>144</v>
      </c>
      <c r="D51" s="32" t="s">
        <v>145</v>
      </c>
      <c r="E51" t="s">
        <v>41</v>
      </c>
      <c r="F51" t="s">
        <v>41</v>
      </c>
      <c r="G51" t="s">
        <v>11</v>
      </c>
      <c r="H51" t="s">
        <v>41</v>
      </c>
    </row>
    <row r="52" spans="1:8" x14ac:dyDescent="0.25">
      <c r="A52" t="s">
        <v>136</v>
      </c>
      <c r="B52" t="s">
        <v>40</v>
      </c>
      <c r="C52" t="s">
        <v>780</v>
      </c>
      <c r="D52" s="32" t="s">
        <v>781</v>
      </c>
      <c r="E52" t="s">
        <v>41</v>
      </c>
      <c r="F52" t="s">
        <v>41</v>
      </c>
      <c r="G52" t="s">
        <v>11</v>
      </c>
      <c r="H52" t="s">
        <v>41</v>
      </c>
    </row>
    <row r="53" spans="1:8" x14ac:dyDescent="0.25">
      <c r="A53" t="s">
        <v>136</v>
      </c>
      <c r="B53" t="s">
        <v>40</v>
      </c>
      <c r="C53" t="s">
        <v>782</v>
      </c>
      <c r="D53" s="32" t="s">
        <v>783</v>
      </c>
      <c r="E53" t="s">
        <v>41</v>
      </c>
      <c r="F53" t="s">
        <v>41</v>
      </c>
      <c r="G53" t="s">
        <v>11</v>
      </c>
      <c r="H53" t="s">
        <v>41</v>
      </c>
    </row>
    <row r="54" spans="1:8" x14ac:dyDescent="0.25">
      <c r="A54" t="s">
        <v>136</v>
      </c>
      <c r="B54" t="s">
        <v>40</v>
      </c>
      <c r="C54" t="s">
        <v>146</v>
      </c>
      <c r="D54" s="32" t="s">
        <v>147</v>
      </c>
      <c r="E54" t="s">
        <v>41</v>
      </c>
      <c r="F54" t="s">
        <v>41</v>
      </c>
      <c r="G54" t="s">
        <v>11</v>
      </c>
      <c r="H54" t="s">
        <v>41</v>
      </c>
    </row>
    <row r="55" spans="1:8" ht="285" x14ac:dyDescent="0.25">
      <c r="A55" t="s">
        <v>136</v>
      </c>
      <c r="B55" t="s">
        <v>40</v>
      </c>
      <c r="C55" t="s">
        <v>148</v>
      </c>
      <c r="D55" s="32" t="s">
        <v>149</v>
      </c>
      <c r="E55" t="s">
        <v>41</v>
      </c>
      <c r="F55" t="s">
        <v>41</v>
      </c>
      <c r="G55" t="s">
        <v>11</v>
      </c>
      <c r="H55" t="s">
        <v>41</v>
      </c>
    </row>
    <row r="56" spans="1:8" ht="45" x14ac:dyDescent="0.25">
      <c r="A56" t="s">
        <v>136</v>
      </c>
      <c r="B56" t="s">
        <v>40</v>
      </c>
      <c r="C56" t="s">
        <v>150</v>
      </c>
      <c r="D56" s="32" t="s">
        <v>151</v>
      </c>
      <c r="E56" t="s">
        <v>41</v>
      </c>
      <c r="F56" t="s">
        <v>41</v>
      </c>
      <c r="G56" t="s">
        <v>11</v>
      </c>
      <c r="H56" t="s">
        <v>41</v>
      </c>
    </row>
    <row r="57" spans="1:8" ht="255" x14ac:dyDescent="0.25">
      <c r="A57" t="s">
        <v>136</v>
      </c>
      <c r="B57" t="s">
        <v>40</v>
      </c>
      <c r="C57" t="s">
        <v>152</v>
      </c>
      <c r="D57" s="32" t="s">
        <v>153</v>
      </c>
      <c r="E57" t="s">
        <v>41</v>
      </c>
      <c r="F57" t="s">
        <v>41</v>
      </c>
      <c r="G57" t="s">
        <v>11</v>
      </c>
      <c r="H57" t="s">
        <v>41</v>
      </c>
    </row>
    <row r="58" spans="1:8" ht="45" x14ac:dyDescent="0.25">
      <c r="A58" t="s">
        <v>136</v>
      </c>
      <c r="B58" t="s">
        <v>40</v>
      </c>
      <c r="C58" t="s">
        <v>154</v>
      </c>
      <c r="D58" s="32" t="s">
        <v>155</v>
      </c>
      <c r="E58" t="s">
        <v>41</v>
      </c>
      <c r="F58" t="s">
        <v>41</v>
      </c>
      <c r="G58" t="s">
        <v>11</v>
      </c>
      <c r="H58" t="s">
        <v>41</v>
      </c>
    </row>
    <row r="59" spans="1:8" x14ac:dyDescent="0.25">
      <c r="A59" t="s">
        <v>136</v>
      </c>
      <c r="B59" t="s">
        <v>72</v>
      </c>
      <c r="C59" t="s">
        <v>156</v>
      </c>
      <c r="D59" s="32" t="s">
        <v>157</v>
      </c>
      <c r="E59" t="s">
        <v>41</v>
      </c>
      <c r="F59" t="s">
        <v>41</v>
      </c>
      <c r="G59" t="s">
        <v>11</v>
      </c>
      <c r="H59" t="s">
        <v>41</v>
      </c>
    </row>
    <row r="60" spans="1:8" x14ac:dyDescent="0.25">
      <c r="A60" t="s">
        <v>136</v>
      </c>
      <c r="B60" t="s">
        <v>40</v>
      </c>
      <c r="C60" t="s">
        <v>158</v>
      </c>
      <c r="D60" s="32" t="s">
        <v>159</v>
      </c>
      <c r="E60" t="s">
        <v>41</v>
      </c>
      <c r="F60" t="s">
        <v>41</v>
      </c>
      <c r="G60" t="s">
        <v>11</v>
      </c>
      <c r="H60" t="s">
        <v>41</v>
      </c>
    </row>
    <row r="61" spans="1:8" x14ac:dyDescent="0.25">
      <c r="A61" t="s">
        <v>136</v>
      </c>
      <c r="B61" t="s">
        <v>40</v>
      </c>
      <c r="C61" t="s">
        <v>784</v>
      </c>
      <c r="D61" s="32" t="s">
        <v>785</v>
      </c>
      <c r="E61" t="s">
        <v>41</v>
      </c>
      <c r="F61" t="s">
        <v>41</v>
      </c>
      <c r="G61" t="s">
        <v>11</v>
      </c>
      <c r="H61" t="s">
        <v>41</v>
      </c>
    </row>
    <row r="62" spans="1:8" x14ac:dyDescent="0.25">
      <c r="A62" t="s">
        <v>136</v>
      </c>
      <c r="B62" t="s">
        <v>40</v>
      </c>
      <c r="C62" t="s">
        <v>160</v>
      </c>
      <c r="D62" s="32" t="s">
        <v>161</v>
      </c>
      <c r="E62" t="s">
        <v>41</v>
      </c>
      <c r="F62" t="s">
        <v>41</v>
      </c>
      <c r="G62" t="s">
        <v>11</v>
      </c>
      <c r="H62" t="s">
        <v>41</v>
      </c>
    </row>
    <row r="63" spans="1:8" x14ac:dyDescent="0.25">
      <c r="A63" t="s">
        <v>136</v>
      </c>
      <c r="B63" t="s">
        <v>40</v>
      </c>
      <c r="C63" t="s">
        <v>786</v>
      </c>
      <c r="D63" s="32" t="s">
        <v>787</v>
      </c>
      <c r="E63" t="s">
        <v>41</v>
      </c>
      <c r="F63" t="s">
        <v>788</v>
      </c>
      <c r="G63" t="s">
        <v>11</v>
      </c>
      <c r="H63" t="s">
        <v>41</v>
      </c>
    </row>
    <row r="64" spans="1:8" x14ac:dyDescent="0.25">
      <c r="A64" t="s">
        <v>162</v>
      </c>
      <c r="B64" t="s">
        <v>163</v>
      </c>
      <c r="C64" t="s">
        <v>164</v>
      </c>
      <c r="D64" s="32" t="s">
        <v>165</v>
      </c>
      <c r="E64" t="s">
        <v>41</v>
      </c>
      <c r="F64" t="s">
        <v>41</v>
      </c>
      <c r="G64" t="s">
        <v>41</v>
      </c>
      <c r="H64" t="s">
        <v>41</v>
      </c>
    </row>
    <row r="65" spans="1:8" x14ac:dyDescent="0.25">
      <c r="A65" t="s">
        <v>162</v>
      </c>
      <c r="B65" t="s">
        <v>163</v>
      </c>
      <c r="C65" t="s">
        <v>166</v>
      </c>
      <c r="D65" s="32" t="s">
        <v>167</v>
      </c>
      <c r="E65" t="s">
        <v>41</v>
      </c>
      <c r="F65" t="s">
        <v>41</v>
      </c>
      <c r="G65" t="s">
        <v>41</v>
      </c>
      <c r="H65" t="s">
        <v>41</v>
      </c>
    </row>
    <row r="66" spans="1:8" x14ac:dyDescent="0.25">
      <c r="A66" t="s">
        <v>162</v>
      </c>
      <c r="B66" t="s">
        <v>163</v>
      </c>
      <c r="C66" t="s">
        <v>168</v>
      </c>
      <c r="D66" s="32" t="s">
        <v>169</v>
      </c>
      <c r="E66" t="s">
        <v>41</v>
      </c>
      <c r="F66" t="s">
        <v>41</v>
      </c>
      <c r="G66" t="s">
        <v>41</v>
      </c>
      <c r="H66" t="s">
        <v>41</v>
      </c>
    </row>
    <row r="67" spans="1:8" x14ac:dyDescent="0.25">
      <c r="A67" t="s">
        <v>170</v>
      </c>
      <c r="B67" t="s">
        <v>72</v>
      </c>
      <c r="C67" t="s">
        <v>171</v>
      </c>
      <c r="D67" s="32" t="s">
        <v>172</v>
      </c>
      <c r="E67" t="s">
        <v>41</v>
      </c>
      <c r="F67" t="s">
        <v>99</v>
      </c>
      <c r="G67" t="s">
        <v>11</v>
      </c>
      <c r="H67" t="s">
        <v>41</v>
      </c>
    </row>
    <row r="68" spans="1:8" x14ac:dyDescent="0.25">
      <c r="A68" t="s">
        <v>170</v>
      </c>
      <c r="B68" t="s">
        <v>72</v>
      </c>
      <c r="C68" t="s">
        <v>100</v>
      </c>
      <c r="D68" s="32" t="s">
        <v>101</v>
      </c>
      <c r="E68" t="s">
        <v>41</v>
      </c>
      <c r="F68" t="s">
        <v>41</v>
      </c>
      <c r="G68" t="s">
        <v>11</v>
      </c>
      <c r="H68" t="s">
        <v>41</v>
      </c>
    </row>
    <row r="69" spans="1:8" x14ac:dyDescent="0.25">
      <c r="A69" t="s">
        <v>170</v>
      </c>
      <c r="B69" t="s">
        <v>72</v>
      </c>
      <c r="C69" t="s">
        <v>102</v>
      </c>
      <c r="D69" s="32" t="s">
        <v>103</v>
      </c>
      <c r="E69" t="s">
        <v>41</v>
      </c>
      <c r="F69" t="s">
        <v>41</v>
      </c>
      <c r="G69" t="s">
        <v>11</v>
      </c>
      <c r="H69" t="s">
        <v>41</v>
      </c>
    </row>
    <row r="70" spans="1:8" x14ac:dyDescent="0.25">
      <c r="A70" t="s">
        <v>170</v>
      </c>
      <c r="B70" t="s">
        <v>72</v>
      </c>
      <c r="C70" t="s">
        <v>104</v>
      </c>
      <c r="D70" s="32" t="s">
        <v>105</v>
      </c>
      <c r="E70" t="s">
        <v>41</v>
      </c>
      <c r="F70" t="s">
        <v>41</v>
      </c>
      <c r="G70" t="s">
        <v>11</v>
      </c>
      <c r="H70" t="s">
        <v>41</v>
      </c>
    </row>
    <row r="71" spans="1:8" x14ac:dyDescent="0.25">
      <c r="A71" t="s">
        <v>170</v>
      </c>
      <c r="B71" t="s">
        <v>40</v>
      </c>
      <c r="C71" t="s">
        <v>173</v>
      </c>
      <c r="D71" s="32" t="s">
        <v>174</v>
      </c>
      <c r="E71" t="s">
        <v>41</v>
      </c>
      <c r="F71" t="s">
        <v>108</v>
      </c>
      <c r="G71" t="s">
        <v>11</v>
      </c>
      <c r="H71" t="s">
        <v>41</v>
      </c>
    </row>
    <row r="72" spans="1:8" x14ac:dyDescent="0.25">
      <c r="A72" t="s">
        <v>175</v>
      </c>
      <c r="B72" t="s">
        <v>40</v>
      </c>
      <c r="C72" t="s">
        <v>789</v>
      </c>
      <c r="D72" s="32" t="s">
        <v>790</v>
      </c>
      <c r="E72" t="s">
        <v>41</v>
      </c>
      <c r="F72" t="s">
        <v>42</v>
      </c>
      <c r="G72" t="s">
        <v>11</v>
      </c>
      <c r="H72" t="s">
        <v>41</v>
      </c>
    </row>
    <row r="73" spans="1:8" x14ac:dyDescent="0.25">
      <c r="A73" t="s">
        <v>175</v>
      </c>
      <c r="B73" t="s">
        <v>72</v>
      </c>
      <c r="C73" t="s">
        <v>97</v>
      </c>
      <c r="D73" s="32" t="s">
        <v>176</v>
      </c>
      <c r="E73" t="s">
        <v>41</v>
      </c>
      <c r="F73" t="s">
        <v>99</v>
      </c>
      <c r="G73" t="s">
        <v>11</v>
      </c>
      <c r="H73" t="s">
        <v>41</v>
      </c>
    </row>
    <row r="74" spans="1:8" x14ac:dyDescent="0.25">
      <c r="A74" t="s">
        <v>175</v>
      </c>
      <c r="B74" t="s">
        <v>72</v>
      </c>
      <c r="C74" t="s">
        <v>100</v>
      </c>
      <c r="D74" s="32" t="s">
        <v>101</v>
      </c>
      <c r="E74" t="s">
        <v>41</v>
      </c>
      <c r="F74" t="s">
        <v>41</v>
      </c>
      <c r="G74" t="s">
        <v>11</v>
      </c>
      <c r="H74" t="s">
        <v>41</v>
      </c>
    </row>
    <row r="75" spans="1:8" x14ac:dyDescent="0.25">
      <c r="A75" t="s">
        <v>175</v>
      </c>
      <c r="B75" t="s">
        <v>72</v>
      </c>
      <c r="C75" t="s">
        <v>102</v>
      </c>
      <c r="D75" s="32" t="s">
        <v>103</v>
      </c>
      <c r="E75" t="s">
        <v>41</v>
      </c>
      <c r="F75" t="s">
        <v>41</v>
      </c>
      <c r="G75" t="s">
        <v>11</v>
      </c>
      <c r="H75" t="s">
        <v>41</v>
      </c>
    </row>
    <row r="76" spans="1:8" x14ac:dyDescent="0.25">
      <c r="A76" t="s">
        <v>175</v>
      </c>
      <c r="B76" t="s">
        <v>72</v>
      </c>
      <c r="C76" t="s">
        <v>104</v>
      </c>
      <c r="D76" s="32" t="s">
        <v>105</v>
      </c>
      <c r="E76" t="s">
        <v>41</v>
      </c>
      <c r="F76" t="s">
        <v>41</v>
      </c>
      <c r="G76" t="s">
        <v>11</v>
      </c>
      <c r="H76" t="s">
        <v>41</v>
      </c>
    </row>
    <row r="77" spans="1:8" x14ac:dyDescent="0.25">
      <c r="A77" t="s">
        <v>175</v>
      </c>
      <c r="B77" t="s">
        <v>40</v>
      </c>
      <c r="C77" t="s">
        <v>177</v>
      </c>
      <c r="D77" s="32" t="s">
        <v>178</v>
      </c>
      <c r="E77" t="s">
        <v>41</v>
      </c>
      <c r="F77" t="s">
        <v>108</v>
      </c>
      <c r="G77" t="s">
        <v>11</v>
      </c>
      <c r="H77" t="s">
        <v>41</v>
      </c>
    </row>
    <row r="78" spans="1:8" ht="30" x14ac:dyDescent="0.25">
      <c r="A78" t="s">
        <v>175</v>
      </c>
      <c r="B78" t="s">
        <v>40</v>
      </c>
      <c r="C78" t="s">
        <v>791</v>
      </c>
      <c r="D78" s="32" t="s">
        <v>792</v>
      </c>
      <c r="E78" t="s">
        <v>41</v>
      </c>
      <c r="F78" t="s">
        <v>793</v>
      </c>
      <c r="G78" t="s">
        <v>11</v>
      </c>
      <c r="H78" t="s">
        <v>41</v>
      </c>
    </row>
    <row r="79" spans="1:8" x14ac:dyDescent="0.25">
      <c r="A79" t="s">
        <v>175</v>
      </c>
      <c r="B79" t="s">
        <v>40</v>
      </c>
      <c r="C79" t="s">
        <v>179</v>
      </c>
      <c r="D79" s="32" t="s">
        <v>180</v>
      </c>
      <c r="E79" t="s">
        <v>41</v>
      </c>
      <c r="F79" t="s">
        <v>108</v>
      </c>
      <c r="G79" t="s">
        <v>11</v>
      </c>
      <c r="H79" t="s">
        <v>41</v>
      </c>
    </row>
    <row r="80" spans="1:8" ht="30" x14ac:dyDescent="0.25">
      <c r="A80" t="s">
        <v>175</v>
      </c>
      <c r="B80" t="s">
        <v>40</v>
      </c>
      <c r="C80" t="s">
        <v>794</v>
      </c>
      <c r="D80" s="32" t="s">
        <v>795</v>
      </c>
      <c r="E80" t="s">
        <v>41</v>
      </c>
      <c r="F80" t="s">
        <v>42</v>
      </c>
      <c r="G80" t="s">
        <v>11</v>
      </c>
      <c r="H80" t="s">
        <v>41</v>
      </c>
    </row>
    <row r="81" spans="1:8" x14ac:dyDescent="0.25">
      <c r="A81" t="s">
        <v>175</v>
      </c>
      <c r="B81" t="s">
        <v>40</v>
      </c>
      <c r="C81" t="s">
        <v>181</v>
      </c>
      <c r="D81" s="32" t="s">
        <v>182</v>
      </c>
      <c r="E81" t="s">
        <v>41</v>
      </c>
      <c r="F81" t="s">
        <v>73</v>
      </c>
      <c r="G81" t="s">
        <v>11</v>
      </c>
      <c r="H81" t="s">
        <v>41</v>
      </c>
    </row>
    <row r="82" spans="1:8" x14ac:dyDescent="0.25">
      <c r="A82" t="s">
        <v>175</v>
      </c>
      <c r="B82" t="s">
        <v>40</v>
      </c>
      <c r="C82" t="s">
        <v>183</v>
      </c>
      <c r="D82" s="32" t="s">
        <v>174</v>
      </c>
      <c r="E82" t="s">
        <v>41</v>
      </c>
      <c r="F82" t="s">
        <v>108</v>
      </c>
      <c r="G82" t="s">
        <v>11</v>
      </c>
      <c r="H82" t="s">
        <v>41</v>
      </c>
    </row>
    <row r="83" spans="1:8" x14ac:dyDescent="0.25">
      <c r="A83" t="s">
        <v>175</v>
      </c>
      <c r="B83" t="s">
        <v>40</v>
      </c>
      <c r="C83" t="s">
        <v>184</v>
      </c>
      <c r="D83" s="32" t="s">
        <v>185</v>
      </c>
      <c r="E83" t="s">
        <v>41</v>
      </c>
      <c r="F83" t="s">
        <v>73</v>
      </c>
      <c r="G83" t="s">
        <v>11</v>
      </c>
      <c r="H83" t="s">
        <v>186</v>
      </c>
    </row>
    <row r="84" spans="1:8" ht="300" x14ac:dyDescent="0.25">
      <c r="A84" t="s">
        <v>175</v>
      </c>
      <c r="B84" t="s">
        <v>40</v>
      </c>
      <c r="C84" t="s">
        <v>187</v>
      </c>
      <c r="D84" s="32" t="s">
        <v>188</v>
      </c>
      <c r="E84" t="s">
        <v>41</v>
      </c>
      <c r="F84" t="s">
        <v>108</v>
      </c>
      <c r="G84" t="s">
        <v>11</v>
      </c>
      <c r="H84" t="s">
        <v>41</v>
      </c>
    </row>
    <row r="85" spans="1:8" x14ac:dyDescent="0.25">
      <c r="A85" t="s">
        <v>189</v>
      </c>
      <c r="B85" t="s">
        <v>72</v>
      </c>
      <c r="C85" t="s">
        <v>97</v>
      </c>
      <c r="D85" s="32" t="s">
        <v>190</v>
      </c>
      <c r="E85" t="s">
        <v>41</v>
      </c>
      <c r="F85" t="s">
        <v>99</v>
      </c>
      <c r="G85" t="s">
        <v>11</v>
      </c>
      <c r="H85" t="s">
        <v>41</v>
      </c>
    </row>
    <row r="86" spans="1:8" x14ac:dyDescent="0.25">
      <c r="A86" t="s">
        <v>189</v>
      </c>
      <c r="B86" t="s">
        <v>40</v>
      </c>
      <c r="C86" t="s">
        <v>796</v>
      </c>
      <c r="D86" s="32" t="s">
        <v>797</v>
      </c>
      <c r="E86" t="s">
        <v>41</v>
      </c>
      <c r="F86" t="s">
        <v>41</v>
      </c>
      <c r="G86" t="s">
        <v>11</v>
      </c>
      <c r="H86" t="s">
        <v>41</v>
      </c>
    </row>
    <row r="87" spans="1:8" ht="195" x14ac:dyDescent="0.25">
      <c r="A87" t="s">
        <v>191</v>
      </c>
      <c r="B87" t="s">
        <v>72</v>
      </c>
      <c r="C87" t="s">
        <v>192</v>
      </c>
      <c r="D87" s="32" t="s">
        <v>193</v>
      </c>
      <c r="E87" t="s">
        <v>41</v>
      </c>
      <c r="F87" t="s">
        <v>41</v>
      </c>
      <c r="G87" t="s">
        <v>11</v>
      </c>
      <c r="H87" t="s">
        <v>41</v>
      </c>
    </row>
    <row r="88" spans="1:8" ht="270" x14ac:dyDescent="0.25">
      <c r="A88" t="s">
        <v>191</v>
      </c>
      <c r="B88" t="s">
        <v>72</v>
      </c>
      <c r="C88" t="s">
        <v>194</v>
      </c>
      <c r="D88" s="32" t="s">
        <v>195</v>
      </c>
      <c r="E88" t="s">
        <v>41</v>
      </c>
      <c r="F88" t="s">
        <v>41</v>
      </c>
      <c r="G88" t="s">
        <v>11</v>
      </c>
      <c r="H88" t="s">
        <v>41</v>
      </c>
    </row>
    <row r="89" spans="1:8" ht="90" x14ac:dyDescent="0.25">
      <c r="A89" t="s">
        <v>191</v>
      </c>
      <c r="B89" t="s">
        <v>163</v>
      </c>
      <c r="C89" t="s">
        <v>196</v>
      </c>
      <c r="D89" s="32" t="s">
        <v>197</v>
      </c>
      <c r="E89" t="s">
        <v>41</v>
      </c>
      <c r="F89" t="s">
        <v>41</v>
      </c>
      <c r="G89" t="s">
        <v>41</v>
      </c>
      <c r="H89" t="s">
        <v>41</v>
      </c>
    </row>
    <row r="90" spans="1:8" ht="45" x14ac:dyDescent="0.25">
      <c r="A90" t="s">
        <v>191</v>
      </c>
      <c r="B90" t="s">
        <v>163</v>
      </c>
      <c r="C90" t="s">
        <v>198</v>
      </c>
      <c r="D90" s="32" t="s">
        <v>199</v>
      </c>
      <c r="E90" t="s">
        <v>41</v>
      </c>
      <c r="F90" t="s">
        <v>41</v>
      </c>
      <c r="G90" t="s">
        <v>41</v>
      </c>
      <c r="H90" t="s">
        <v>41</v>
      </c>
    </row>
    <row r="91" spans="1:8" ht="75" x14ac:dyDescent="0.25">
      <c r="A91" t="s">
        <v>191</v>
      </c>
      <c r="B91" t="s">
        <v>163</v>
      </c>
      <c r="C91" t="s">
        <v>200</v>
      </c>
      <c r="D91" s="32" t="s">
        <v>201</v>
      </c>
      <c r="E91" t="s">
        <v>41</v>
      </c>
      <c r="F91" t="s">
        <v>41</v>
      </c>
      <c r="G91" t="s">
        <v>41</v>
      </c>
      <c r="H91" t="s">
        <v>41</v>
      </c>
    </row>
    <row r="92" spans="1:8" x14ac:dyDescent="0.25">
      <c r="A92" t="s">
        <v>191</v>
      </c>
      <c r="B92" t="s">
        <v>163</v>
      </c>
      <c r="C92" t="s">
        <v>202</v>
      </c>
      <c r="D92" s="32" t="s">
        <v>203</v>
      </c>
      <c r="E92" t="s">
        <v>41</v>
      </c>
      <c r="F92" t="s">
        <v>41</v>
      </c>
      <c r="G92" t="s">
        <v>41</v>
      </c>
      <c r="H92" t="s">
        <v>41</v>
      </c>
    </row>
    <row r="93" spans="1:8" ht="45" x14ac:dyDescent="0.25">
      <c r="A93" t="s">
        <v>191</v>
      </c>
      <c r="B93" t="s">
        <v>163</v>
      </c>
      <c r="C93" t="s">
        <v>204</v>
      </c>
      <c r="D93" s="32" t="s">
        <v>205</v>
      </c>
      <c r="E93" t="s">
        <v>41</v>
      </c>
      <c r="F93" t="s">
        <v>41</v>
      </c>
      <c r="G93" t="s">
        <v>41</v>
      </c>
      <c r="H93" t="s">
        <v>41</v>
      </c>
    </row>
    <row r="94" spans="1:8" ht="30" x14ac:dyDescent="0.25">
      <c r="A94" t="s">
        <v>191</v>
      </c>
      <c r="B94" t="s">
        <v>163</v>
      </c>
      <c r="C94" t="s">
        <v>206</v>
      </c>
      <c r="D94" s="32" t="s">
        <v>207</v>
      </c>
      <c r="E94" t="s">
        <v>41</v>
      </c>
      <c r="F94" t="s">
        <v>41</v>
      </c>
      <c r="G94" t="s">
        <v>41</v>
      </c>
      <c r="H94" t="s">
        <v>41</v>
      </c>
    </row>
    <row r="95" spans="1:8" ht="60" x14ac:dyDescent="0.25">
      <c r="A95" t="s">
        <v>191</v>
      </c>
      <c r="B95" t="s">
        <v>163</v>
      </c>
      <c r="C95" t="s">
        <v>208</v>
      </c>
      <c r="D95" s="32" t="s">
        <v>209</v>
      </c>
      <c r="E95" t="s">
        <v>41</v>
      </c>
      <c r="F95" t="s">
        <v>41</v>
      </c>
      <c r="G95" t="s">
        <v>41</v>
      </c>
      <c r="H95" t="s">
        <v>41</v>
      </c>
    </row>
    <row r="96" spans="1:8" ht="30" x14ac:dyDescent="0.25">
      <c r="A96" t="s">
        <v>191</v>
      </c>
      <c r="B96" t="s">
        <v>163</v>
      </c>
      <c r="C96" t="s">
        <v>210</v>
      </c>
      <c r="D96" s="32" t="s">
        <v>211</v>
      </c>
      <c r="E96" t="s">
        <v>41</v>
      </c>
      <c r="F96" t="s">
        <v>41</v>
      </c>
      <c r="G96" t="s">
        <v>41</v>
      </c>
      <c r="H96" t="s">
        <v>41</v>
      </c>
    </row>
    <row r="97" spans="1:8" ht="30" x14ac:dyDescent="0.25">
      <c r="A97" t="s">
        <v>191</v>
      </c>
      <c r="B97" t="s">
        <v>163</v>
      </c>
      <c r="C97" t="s">
        <v>212</v>
      </c>
      <c r="D97" s="32" t="s">
        <v>213</v>
      </c>
      <c r="E97" t="s">
        <v>41</v>
      </c>
      <c r="F97" t="s">
        <v>41</v>
      </c>
      <c r="G97" t="s">
        <v>41</v>
      </c>
      <c r="H97" t="s">
        <v>41</v>
      </c>
    </row>
    <row r="98" spans="1:8" x14ac:dyDescent="0.25">
      <c r="A98" t="s">
        <v>191</v>
      </c>
      <c r="B98" t="s">
        <v>163</v>
      </c>
      <c r="C98" t="s">
        <v>214</v>
      </c>
      <c r="D98" s="32" t="s">
        <v>215</v>
      </c>
      <c r="E98" t="s">
        <v>41</v>
      </c>
      <c r="F98" t="s">
        <v>41</v>
      </c>
      <c r="G98" t="s">
        <v>41</v>
      </c>
      <c r="H98" t="s">
        <v>41</v>
      </c>
    </row>
    <row r="99" spans="1:8" x14ac:dyDescent="0.25">
      <c r="A99" t="s">
        <v>191</v>
      </c>
      <c r="B99" t="s">
        <v>163</v>
      </c>
      <c r="C99" t="s">
        <v>216</v>
      </c>
      <c r="D99" s="32" t="s">
        <v>217</v>
      </c>
      <c r="E99" t="s">
        <v>41</v>
      </c>
      <c r="F99" t="s">
        <v>41</v>
      </c>
      <c r="G99" t="s">
        <v>41</v>
      </c>
      <c r="H99" t="s">
        <v>41</v>
      </c>
    </row>
    <row r="100" spans="1:8" ht="195" x14ac:dyDescent="0.25">
      <c r="A100" t="s">
        <v>518</v>
      </c>
      <c r="B100" t="s">
        <v>40</v>
      </c>
      <c r="C100" t="s">
        <v>798</v>
      </c>
      <c r="D100" s="32" t="s">
        <v>799</v>
      </c>
      <c r="E100" t="s">
        <v>41</v>
      </c>
      <c r="F100" t="s">
        <v>41</v>
      </c>
      <c r="G100" t="s">
        <v>11</v>
      </c>
      <c r="H100" t="s">
        <v>41</v>
      </c>
    </row>
    <row r="101" spans="1:8" ht="195" x14ac:dyDescent="0.25">
      <c r="A101" t="s">
        <v>518</v>
      </c>
      <c r="B101" t="s">
        <v>40</v>
      </c>
      <c r="C101" t="s">
        <v>800</v>
      </c>
      <c r="D101" s="32" t="s">
        <v>801</v>
      </c>
      <c r="E101" t="s">
        <v>41</v>
      </c>
      <c r="F101" t="s">
        <v>41</v>
      </c>
      <c r="G101" t="s">
        <v>11</v>
      </c>
      <c r="H101" t="s">
        <v>41</v>
      </c>
    </row>
    <row r="102" spans="1:8" ht="30" x14ac:dyDescent="0.25">
      <c r="A102" t="s">
        <v>518</v>
      </c>
      <c r="B102" t="s">
        <v>40</v>
      </c>
      <c r="C102" t="s">
        <v>802</v>
      </c>
      <c r="D102" s="32" t="s">
        <v>803</v>
      </c>
      <c r="E102" t="s">
        <v>41</v>
      </c>
      <c r="F102" t="s">
        <v>41</v>
      </c>
      <c r="G102" t="s">
        <v>11</v>
      </c>
      <c r="H102" t="s">
        <v>41</v>
      </c>
    </row>
    <row r="103" spans="1:8" x14ac:dyDescent="0.25">
      <c r="A103" t="s">
        <v>518</v>
      </c>
      <c r="B103" t="s">
        <v>40</v>
      </c>
      <c r="C103" t="s">
        <v>804</v>
      </c>
      <c r="D103" s="32" t="s">
        <v>805</v>
      </c>
      <c r="E103" t="s">
        <v>41</v>
      </c>
      <c r="F103" t="s">
        <v>41</v>
      </c>
      <c r="G103" t="s">
        <v>11</v>
      </c>
      <c r="H103" t="s">
        <v>41</v>
      </c>
    </row>
    <row r="104" spans="1:8" ht="195" x14ac:dyDescent="0.25">
      <c r="A104" t="s">
        <v>518</v>
      </c>
      <c r="B104" t="s">
        <v>40</v>
      </c>
      <c r="C104" t="s">
        <v>806</v>
      </c>
      <c r="D104" s="32" t="s">
        <v>807</v>
      </c>
      <c r="E104" t="s">
        <v>41</v>
      </c>
      <c r="F104" t="s">
        <v>41</v>
      </c>
      <c r="G104" t="s">
        <v>11</v>
      </c>
      <c r="H104" t="s">
        <v>41</v>
      </c>
    </row>
    <row r="105" spans="1:8" x14ac:dyDescent="0.25">
      <c r="A105" t="s">
        <v>518</v>
      </c>
      <c r="B105" t="s">
        <v>40</v>
      </c>
      <c r="C105" t="s">
        <v>808</v>
      </c>
      <c r="D105" s="32" t="s">
        <v>809</v>
      </c>
      <c r="E105" t="s">
        <v>41</v>
      </c>
      <c r="F105" t="s">
        <v>41</v>
      </c>
      <c r="G105" t="s">
        <v>11</v>
      </c>
      <c r="H105" t="s">
        <v>41</v>
      </c>
    </row>
    <row r="106" spans="1:8" ht="195" x14ac:dyDescent="0.25">
      <c r="A106" t="s">
        <v>518</v>
      </c>
      <c r="B106" t="s">
        <v>40</v>
      </c>
      <c r="C106" t="s">
        <v>810</v>
      </c>
      <c r="D106" s="32" t="s">
        <v>811</v>
      </c>
      <c r="E106" t="s">
        <v>41</v>
      </c>
      <c r="F106" t="s">
        <v>41</v>
      </c>
      <c r="G106" t="s">
        <v>11</v>
      </c>
      <c r="H106" t="s">
        <v>41</v>
      </c>
    </row>
    <row r="107" spans="1:8" ht="30" x14ac:dyDescent="0.25">
      <c r="A107" t="s">
        <v>518</v>
      </c>
      <c r="B107" t="s">
        <v>40</v>
      </c>
      <c r="C107" t="s">
        <v>812</v>
      </c>
      <c r="D107" s="32" t="s">
        <v>813</v>
      </c>
      <c r="E107" t="s">
        <v>41</v>
      </c>
      <c r="F107" t="s">
        <v>41</v>
      </c>
      <c r="G107" t="s">
        <v>11</v>
      </c>
      <c r="H107" t="s">
        <v>41</v>
      </c>
    </row>
    <row r="108" spans="1:8" ht="195" x14ac:dyDescent="0.25">
      <c r="A108" t="s">
        <v>518</v>
      </c>
      <c r="B108" t="s">
        <v>40</v>
      </c>
      <c r="C108" t="s">
        <v>814</v>
      </c>
      <c r="D108" s="32" t="s">
        <v>815</v>
      </c>
      <c r="E108" t="s">
        <v>41</v>
      </c>
      <c r="F108" t="s">
        <v>41</v>
      </c>
      <c r="G108" t="s">
        <v>11</v>
      </c>
      <c r="H108" t="s">
        <v>41</v>
      </c>
    </row>
    <row r="109" spans="1:8" ht="30" x14ac:dyDescent="0.25">
      <c r="A109" t="s">
        <v>518</v>
      </c>
      <c r="B109" t="s">
        <v>40</v>
      </c>
      <c r="C109" t="s">
        <v>816</v>
      </c>
      <c r="D109" s="32" t="s">
        <v>817</v>
      </c>
      <c r="E109" t="s">
        <v>41</v>
      </c>
      <c r="F109" t="s">
        <v>41</v>
      </c>
      <c r="G109" t="s">
        <v>11</v>
      </c>
      <c r="H109" t="s">
        <v>41</v>
      </c>
    </row>
    <row r="110" spans="1:8" x14ac:dyDescent="0.25">
      <c r="A110" t="s">
        <v>518</v>
      </c>
      <c r="B110" t="s">
        <v>40</v>
      </c>
      <c r="C110" t="s">
        <v>818</v>
      </c>
      <c r="D110" s="32" t="s">
        <v>819</v>
      </c>
      <c r="E110" t="s">
        <v>41</v>
      </c>
      <c r="F110" t="s">
        <v>41</v>
      </c>
      <c r="G110" t="s">
        <v>11</v>
      </c>
      <c r="H110" t="s">
        <v>41</v>
      </c>
    </row>
    <row r="111" spans="1:8" ht="120" x14ac:dyDescent="0.25">
      <c r="A111" t="s">
        <v>39</v>
      </c>
      <c r="B111" t="s">
        <v>40</v>
      </c>
      <c r="C111" t="s">
        <v>820</v>
      </c>
      <c r="D111" s="32" t="s">
        <v>821</v>
      </c>
      <c r="E111" t="s">
        <v>41</v>
      </c>
      <c r="F111" t="s">
        <v>42</v>
      </c>
      <c r="G111" t="s">
        <v>11</v>
      </c>
      <c r="H111" t="s">
        <v>41</v>
      </c>
    </row>
    <row r="112" spans="1:8" ht="120" x14ac:dyDescent="0.25">
      <c r="A112" t="s">
        <v>39</v>
      </c>
      <c r="B112" t="s">
        <v>40</v>
      </c>
      <c r="C112" t="s">
        <v>822</v>
      </c>
      <c r="D112" s="32" t="s">
        <v>823</v>
      </c>
      <c r="E112" t="s">
        <v>41</v>
      </c>
      <c r="F112" t="s">
        <v>42</v>
      </c>
      <c r="G112" t="s">
        <v>11</v>
      </c>
      <c r="H112" t="s">
        <v>41</v>
      </c>
    </row>
    <row r="113" spans="1:8" ht="120" x14ac:dyDescent="0.25">
      <c r="A113" t="s">
        <v>39</v>
      </c>
      <c r="B113" t="s">
        <v>40</v>
      </c>
      <c r="C113" t="s">
        <v>824</v>
      </c>
      <c r="D113" s="32" t="s">
        <v>823</v>
      </c>
      <c r="E113" t="s">
        <v>41</v>
      </c>
      <c r="F113" t="s">
        <v>42</v>
      </c>
      <c r="G113" t="s">
        <v>11</v>
      </c>
      <c r="H113" t="s">
        <v>41</v>
      </c>
    </row>
    <row r="114" spans="1:8" x14ac:dyDescent="0.25">
      <c r="A114" t="s">
        <v>39</v>
      </c>
      <c r="B114" t="s">
        <v>72</v>
      </c>
      <c r="C114" t="s">
        <v>97</v>
      </c>
      <c r="D114" s="32" t="s">
        <v>218</v>
      </c>
      <c r="E114" t="s">
        <v>41</v>
      </c>
      <c r="F114" t="s">
        <v>219</v>
      </c>
      <c r="G114" t="s">
        <v>11</v>
      </c>
      <c r="H114" t="s">
        <v>41</v>
      </c>
    </row>
    <row r="115" spans="1:8" x14ac:dyDescent="0.25">
      <c r="A115" t="s">
        <v>39</v>
      </c>
      <c r="B115" t="s">
        <v>72</v>
      </c>
      <c r="C115" t="s">
        <v>220</v>
      </c>
      <c r="D115" s="32" t="s">
        <v>221</v>
      </c>
      <c r="E115" t="s">
        <v>41</v>
      </c>
      <c r="F115" t="s">
        <v>41</v>
      </c>
      <c r="G115" t="s">
        <v>11</v>
      </c>
      <c r="H115" t="s">
        <v>41</v>
      </c>
    </row>
    <row r="116" spans="1:8" x14ac:dyDescent="0.25">
      <c r="A116" t="s">
        <v>39</v>
      </c>
      <c r="B116" t="s">
        <v>72</v>
      </c>
      <c r="C116" t="s">
        <v>222</v>
      </c>
      <c r="D116" s="32" t="s">
        <v>223</v>
      </c>
      <c r="E116" t="s">
        <v>41</v>
      </c>
      <c r="F116" t="s">
        <v>41</v>
      </c>
      <c r="G116" t="s">
        <v>11</v>
      </c>
      <c r="H116" t="s">
        <v>41</v>
      </c>
    </row>
    <row r="117" spans="1:8" x14ac:dyDescent="0.25">
      <c r="A117" t="s">
        <v>39</v>
      </c>
      <c r="B117" t="s">
        <v>72</v>
      </c>
      <c r="C117" t="s">
        <v>100</v>
      </c>
      <c r="D117" s="32" t="s">
        <v>101</v>
      </c>
      <c r="E117" t="s">
        <v>41</v>
      </c>
      <c r="F117" t="s">
        <v>41</v>
      </c>
      <c r="G117" t="s">
        <v>11</v>
      </c>
      <c r="H117" t="s">
        <v>41</v>
      </c>
    </row>
    <row r="118" spans="1:8" x14ac:dyDescent="0.25">
      <c r="A118" t="s">
        <v>39</v>
      </c>
      <c r="B118" t="s">
        <v>72</v>
      </c>
      <c r="C118" t="s">
        <v>102</v>
      </c>
      <c r="D118" s="32" t="s">
        <v>103</v>
      </c>
      <c r="E118" t="s">
        <v>41</v>
      </c>
      <c r="F118" t="s">
        <v>41</v>
      </c>
      <c r="G118" t="s">
        <v>11</v>
      </c>
      <c r="H118" t="s">
        <v>41</v>
      </c>
    </row>
    <row r="119" spans="1:8" ht="75" x14ac:dyDescent="0.25">
      <c r="A119" t="s">
        <v>39</v>
      </c>
      <c r="B119" t="s">
        <v>40</v>
      </c>
      <c r="C119" t="s">
        <v>825</v>
      </c>
      <c r="D119" s="32" t="s">
        <v>826</v>
      </c>
      <c r="E119" t="s">
        <v>41</v>
      </c>
      <c r="F119" t="s">
        <v>108</v>
      </c>
      <c r="G119" t="s">
        <v>11</v>
      </c>
      <c r="H119" t="s">
        <v>41</v>
      </c>
    </row>
    <row r="120" spans="1:8" ht="165" x14ac:dyDescent="0.25">
      <c r="A120" t="s">
        <v>39</v>
      </c>
      <c r="B120" t="s">
        <v>40</v>
      </c>
      <c r="C120" t="s">
        <v>827</v>
      </c>
      <c r="D120" s="32" t="s">
        <v>828</v>
      </c>
      <c r="E120" t="s">
        <v>41</v>
      </c>
      <c r="F120" t="s">
        <v>41</v>
      </c>
      <c r="G120" t="s">
        <v>11</v>
      </c>
      <c r="H120" t="s">
        <v>41</v>
      </c>
    </row>
    <row r="121" spans="1:8" x14ac:dyDescent="0.25">
      <c r="A121" t="s">
        <v>39</v>
      </c>
      <c r="B121" t="s">
        <v>72</v>
      </c>
      <c r="C121" t="s">
        <v>104</v>
      </c>
      <c r="D121" s="32" t="s">
        <v>105</v>
      </c>
      <c r="E121" t="s">
        <v>41</v>
      </c>
      <c r="F121" t="s">
        <v>41</v>
      </c>
      <c r="G121" t="s">
        <v>11</v>
      </c>
      <c r="H121" t="s">
        <v>41</v>
      </c>
    </row>
    <row r="122" spans="1:8" x14ac:dyDescent="0.25">
      <c r="A122" t="s">
        <v>39</v>
      </c>
      <c r="B122" t="s">
        <v>40</v>
      </c>
      <c r="C122" t="s">
        <v>829</v>
      </c>
      <c r="D122" s="32" t="s">
        <v>830</v>
      </c>
      <c r="E122" t="s">
        <v>41</v>
      </c>
      <c r="F122" t="s">
        <v>108</v>
      </c>
      <c r="G122" t="s">
        <v>11</v>
      </c>
      <c r="H122" t="s">
        <v>41</v>
      </c>
    </row>
    <row r="123" spans="1:8" x14ac:dyDescent="0.25">
      <c r="A123" t="s">
        <v>39</v>
      </c>
      <c r="B123" t="s">
        <v>40</v>
      </c>
      <c r="C123" t="s">
        <v>224</v>
      </c>
      <c r="D123" s="32" t="s">
        <v>225</v>
      </c>
      <c r="E123" t="s">
        <v>41</v>
      </c>
      <c r="F123" t="s">
        <v>108</v>
      </c>
      <c r="G123" t="s">
        <v>11</v>
      </c>
      <c r="H123" t="s">
        <v>41</v>
      </c>
    </row>
    <row r="124" spans="1:8" ht="135" x14ac:dyDescent="0.25">
      <c r="A124" t="s">
        <v>39</v>
      </c>
      <c r="B124" t="s">
        <v>40</v>
      </c>
      <c r="C124" t="s">
        <v>831</v>
      </c>
      <c r="D124" s="32" t="s">
        <v>832</v>
      </c>
      <c r="E124" t="s">
        <v>41</v>
      </c>
      <c r="F124" t="s">
        <v>41</v>
      </c>
      <c r="G124" t="s">
        <v>11</v>
      </c>
      <c r="H124" t="s">
        <v>41</v>
      </c>
    </row>
    <row r="125" spans="1:8" ht="90" x14ac:dyDescent="0.25">
      <c r="A125" t="s">
        <v>39</v>
      </c>
      <c r="B125" t="s">
        <v>40</v>
      </c>
      <c r="C125" t="s">
        <v>833</v>
      </c>
      <c r="D125" s="32" t="s">
        <v>834</v>
      </c>
      <c r="E125" t="s">
        <v>41</v>
      </c>
      <c r="F125" t="s">
        <v>41</v>
      </c>
      <c r="G125" t="s">
        <v>11</v>
      </c>
      <c r="H125" t="s">
        <v>41</v>
      </c>
    </row>
    <row r="126" spans="1:8" ht="105" x14ac:dyDescent="0.25">
      <c r="A126" t="s">
        <v>39</v>
      </c>
      <c r="B126" t="s">
        <v>40</v>
      </c>
      <c r="C126" t="s">
        <v>226</v>
      </c>
      <c r="D126" s="32" t="s">
        <v>227</v>
      </c>
      <c r="E126" t="s">
        <v>41</v>
      </c>
      <c r="F126" t="s">
        <v>41</v>
      </c>
      <c r="G126" t="s">
        <v>11</v>
      </c>
      <c r="H126" t="s">
        <v>41</v>
      </c>
    </row>
    <row r="127" spans="1:8" ht="105" x14ac:dyDescent="0.25">
      <c r="A127" t="s">
        <v>39</v>
      </c>
      <c r="B127" t="s">
        <v>40</v>
      </c>
      <c r="C127" t="s">
        <v>835</v>
      </c>
      <c r="D127" s="32" t="s">
        <v>836</v>
      </c>
      <c r="E127" t="s">
        <v>41</v>
      </c>
      <c r="F127" t="s">
        <v>41</v>
      </c>
      <c r="G127" t="s">
        <v>11</v>
      </c>
      <c r="H127" t="s">
        <v>41</v>
      </c>
    </row>
    <row r="128" spans="1:8" x14ac:dyDescent="0.25">
      <c r="A128" t="s">
        <v>39</v>
      </c>
      <c r="B128" t="s">
        <v>40</v>
      </c>
      <c r="C128" t="s">
        <v>228</v>
      </c>
      <c r="D128" s="32" t="s">
        <v>229</v>
      </c>
      <c r="E128" t="s">
        <v>41</v>
      </c>
      <c r="F128" t="s">
        <v>108</v>
      </c>
      <c r="G128" t="s">
        <v>11</v>
      </c>
      <c r="H128" t="s">
        <v>41</v>
      </c>
    </row>
    <row r="129" spans="1:8" x14ac:dyDescent="0.25">
      <c r="A129" t="s">
        <v>39</v>
      </c>
      <c r="B129" t="s">
        <v>40</v>
      </c>
      <c r="C129" t="s">
        <v>230</v>
      </c>
      <c r="D129" s="32" t="s">
        <v>231</v>
      </c>
      <c r="E129" t="s">
        <v>41</v>
      </c>
      <c r="F129" t="s">
        <v>41</v>
      </c>
      <c r="G129" t="s">
        <v>11</v>
      </c>
      <c r="H129" t="s">
        <v>41</v>
      </c>
    </row>
    <row r="130" spans="1:8" ht="135" x14ac:dyDescent="0.25">
      <c r="A130" t="s">
        <v>39</v>
      </c>
      <c r="B130" t="s">
        <v>40</v>
      </c>
      <c r="C130" t="s">
        <v>232</v>
      </c>
      <c r="D130" s="32" t="s">
        <v>233</v>
      </c>
      <c r="E130" t="s">
        <v>41</v>
      </c>
      <c r="F130" t="s">
        <v>108</v>
      </c>
      <c r="G130" t="s">
        <v>11</v>
      </c>
      <c r="H130" t="s">
        <v>41</v>
      </c>
    </row>
    <row r="131" spans="1:8" x14ac:dyDescent="0.25">
      <c r="A131" t="s">
        <v>39</v>
      </c>
      <c r="B131" t="s">
        <v>40</v>
      </c>
      <c r="C131" t="s">
        <v>837</v>
      </c>
      <c r="D131" s="32" t="s">
        <v>838</v>
      </c>
      <c r="E131" t="s">
        <v>41</v>
      </c>
      <c r="F131" t="s">
        <v>41</v>
      </c>
      <c r="G131" t="s">
        <v>11</v>
      </c>
      <c r="H131" t="s">
        <v>41</v>
      </c>
    </row>
    <row r="132" spans="1:8" x14ac:dyDescent="0.25">
      <c r="A132" t="s">
        <v>39</v>
      </c>
      <c r="B132" t="s">
        <v>40</v>
      </c>
      <c r="C132" t="s">
        <v>839</v>
      </c>
      <c r="D132" s="32" t="s">
        <v>840</v>
      </c>
      <c r="E132" t="s">
        <v>41</v>
      </c>
      <c r="F132" t="s">
        <v>41</v>
      </c>
      <c r="G132" t="s">
        <v>11</v>
      </c>
      <c r="H132" t="s">
        <v>41</v>
      </c>
    </row>
    <row r="133" spans="1:8" ht="405" x14ac:dyDescent="0.25">
      <c r="A133" t="s">
        <v>39</v>
      </c>
      <c r="B133" t="s">
        <v>40</v>
      </c>
      <c r="C133" t="s">
        <v>234</v>
      </c>
      <c r="D133" s="32" t="s">
        <v>235</v>
      </c>
      <c r="E133" t="s">
        <v>41</v>
      </c>
      <c r="F133" t="s">
        <v>108</v>
      </c>
      <c r="G133" t="s">
        <v>11</v>
      </c>
      <c r="H133" t="s">
        <v>41</v>
      </c>
    </row>
    <row r="134" spans="1:8" ht="90" x14ac:dyDescent="0.25">
      <c r="A134" t="s">
        <v>39</v>
      </c>
      <c r="B134" t="s">
        <v>40</v>
      </c>
      <c r="C134" t="s">
        <v>236</v>
      </c>
      <c r="D134" s="32" t="s">
        <v>237</v>
      </c>
      <c r="E134" t="s">
        <v>41</v>
      </c>
      <c r="F134" t="s">
        <v>108</v>
      </c>
      <c r="G134" t="s">
        <v>11</v>
      </c>
      <c r="H134" t="s">
        <v>41</v>
      </c>
    </row>
    <row r="135" spans="1:8" ht="135" x14ac:dyDescent="0.25">
      <c r="A135" t="s">
        <v>39</v>
      </c>
      <c r="B135" t="s">
        <v>40</v>
      </c>
      <c r="C135" t="s">
        <v>238</v>
      </c>
      <c r="D135" s="32" t="s">
        <v>239</v>
      </c>
      <c r="E135" t="s">
        <v>41</v>
      </c>
      <c r="F135" t="s">
        <v>108</v>
      </c>
      <c r="G135" t="s">
        <v>11</v>
      </c>
      <c r="H135" t="s">
        <v>41</v>
      </c>
    </row>
    <row r="136" spans="1:8" ht="90" x14ac:dyDescent="0.25">
      <c r="A136" t="s">
        <v>39</v>
      </c>
      <c r="B136" t="s">
        <v>40</v>
      </c>
      <c r="C136" t="s">
        <v>841</v>
      </c>
      <c r="D136" s="32" t="s">
        <v>842</v>
      </c>
      <c r="E136" t="s">
        <v>41</v>
      </c>
      <c r="F136" t="s">
        <v>108</v>
      </c>
      <c r="G136" t="s">
        <v>11</v>
      </c>
      <c r="H136" t="s">
        <v>41</v>
      </c>
    </row>
    <row r="137" spans="1:8" ht="135" x14ac:dyDescent="0.25">
      <c r="A137" t="s">
        <v>39</v>
      </c>
      <c r="B137" t="s">
        <v>40</v>
      </c>
      <c r="C137" t="s">
        <v>240</v>
      </c>
      <c r="D137" s="32" t="s">
        <v>241</v>
      </c>
      <c r="E137" t="s">
        <v>41</v>
      </c>
      <c r="F137" t="s">
        <v>108</v>
      </c>
      <c r="G137" t="s">
        <v>11</v>
      </c>
      <c r="H137" t="s">
        <v>41</v>
      </c>
    </row>
    <row r="138" spans="1:8" ht="90" x14ac:dyDescent="0.25">
      <c r="A138" t="s">
        <v>39</v>
      </c>
      <c r="B138" t="s">
        <v>72</v>
      </c>
      <c r="C138" t="s">
        <v>242</v>
      </c>
      <c r="D138" s="32" t="s">
        <v>243</v>
      </c>
      <c r="E138" t="s">
        <v>41</v>
      </c>
      <c r="F138" t="s">
        <v>41</v>
      </c>
      <c r="G138" t="s">
        <v>11</v>
      </c>
      <c r="H138" t="s">
        <v>41</v>
      </c>
    </row>
    <row r="139" spans="1:8" x14ac:dyDescent="0.25">
      <c r="A139" t="s">
        <v>244</v>
      </c>
      <c r="B139" t="s">
        <v>40</v>
      </c>
      <c r="C139" t="s">
        <v>843</v>
      </c>
      <c r="D139" s="32" t="s">
        <v>844</v>
      </c>
      <c r="E139" t="s">
        <v>41</v>
      </c>
      <c r="F139" t="s">
        <v>42</v>
      </c>
      <c r="G139" t="s">
        <v>11</v>
      </c>
      <c r="H139" t="s">
        <v>41</v>
      </c>
    </row>
    <row r="140" spans="1:8" ht="30" x14ac:dyDescent="0.25">
      <c r="A140" t="s">
        <v>244</v>
      </c>
      <c r="B140" t="s">
        <v>40</v>
      </c>
      <c r="C140" t="s">
        <v>245</v>
      </c>
      <c r="D140" s="32" t="s">
        <v>246</v>
      </c>
      <c r="E140" t="s">
        <v>41</v>
      </c>
      <c r="F140" t="s">
        <v>42</v>
      </c>
      <c r="G140" t="s">
        <v>11</v>
      </c>
      <c r="H140" t="s">
        <v>41</v>
      </c>
    </row>
    <row r="141" spans="1:8" ht="30" x14ac:dyDescent="0.25">
      <c r="A141" t="s">
        <v>244</v>
      </c>
      <c r="B141" t="s">
        <v>40</v>
      </c>
      <c r="C141" t="s">
        <v>845</v>
      </c>
      <c r="D141" s="32" t="s">
        <v>846</v>
      </c>
      <c r="E141" t="s">
        <v>41</v>
      </c>
      <c r="F141" t="s">
        <v>42</v>
      </c>
      <c r="G141" t="s">
        <v>11</v>
      </c>
      <c r="H141" t="s">
        <v>41</v>
      </c>
    </row>
    <row r="142" spans="1:8" ht="30" x14ac:dyDescent="0.25">
      <c r="A142" t="s">
        <v>244</v>
      </c>
      <c r="B142" t="s">
        <v>40</v>
      </c>
      <c r="C142" t="s">
        <v>847</v>
      </c>
      <c r="D142" s="32" t="s">
        <v>848</v>
      </c>
      <c r="E142" t="s">
        <v>41</v>
      </c>
      <c r="F142" t="s">
        <v>749</v>
      </c>
      <c r="G142" t="s">
        <v>11</v>
      </c>
      <c r="H142" t="s">
        <v>41</v>
      </c>
    </row>
    <row r="143" spans="1:8" ht="30" x14ac:dyDescent="0.25">
      <c r="A143" t="s">
        <v>244</v>
      </c>
      <c r="B143" t="s">
        <v>40</v>
      </c>
      <c r="C143" t="s">
        <v>849</v>
      </c>
      <c r="D143" s="32" t="s">
        <v>850</v>
      </c>
      <c r="E143" t="s">
        <v>41</v>
      </c>
      <c r="F143" t="s">
        <v>749</v>
      </c>
      <c r="G143" t="s">
        <v>11</v>
      </c>
      <c r="H143" t="s">
        <v>41</v>
      </c>
    </row>
    <row r="144" spans="1:8" ht="30" x14ac:dyDescent="0.25">
      <c r="A144" t="s">
        <v>244</v>
      </c>
      <c r="B144" t="s">
        <v>40</v>
      </c>
      <c r="C144" t="s">
        <v>247</v>
      </c>
      <c r="D144" s="32" t="s">
        <v>248</v>
      </c>
      <c r="E144" t="s">
        <v>41</v>
      </c>
      <c r="F144" t="s">
        <v>42</v>
      </c>
      <c r="G144" t="s">
        <v>11</v>
      </c>
      <c r="H144" t="s">
        <v>41</v>
      </c>
    </row>
    <row r="145" spans="1:8" ht="30" x14ac:dyDescent="0.25">
      <c r="A145" t="s">
        <v>244</v>
      </c>
      <c r="B145" t="s">
        <v>40</v>
      </c>
      <c r="C145" t="s">
        <v>851</v>
      </c>
      <c r="D145" s="32" t="s">
        <v>852</v>
      </c>
      <c r="E145" t="s">
        <v>41</v>
      </c>
      <c r="F145" t="s">
        <v>42</v>
      </c>
      <c r="G145" t="s">
        <v>11</v>
      </c>
      <c r="H145" t="s">
        <v>41</v>
      </c>
    </row>
    <row r="146" spans="1:8" ht="180" x14ac:dyDescent="0.25">
      <c r="A146" t="s">
        <v>244</v>
      </c>
      <c r="B146" t="s">
        <v>40</v>
      </c>
      <c r="C146" t="s">
        <v>853</v>
      </c>
      <c r="D146" s="32" t="s">
        <v>854</v>
      </c>
      <c r="E146" t="s">
        <v>41</v>
      </c>
      <c r="F146" t="s">
        <v>42</v>
      </c>
      <c r="G146" t="s">
        <v>11</v>
      </c>
      <c r="H146" t="s">
        <v>41</v>
      </c>
    </row>
    <row r="147" spans="1:8" ht="30" x14ac:dyDescent="0.25">
      <c r="A147" t="s">
        <v>244</v>
      </c>
      <c r="B147" t="s">
        <v>40</v>
      </c>
      <c r="C147" t="s">
        <v>855</v>
      </c>
      <c r="D147" s="32" t="s">
        <v>856</v>
      </c>
      <c r="E147" t="s">
        <v>41</v>
      </c>
      <c r="F147" t="s">
        <v>42</v>
      </c>
      <c r="G147" t="s">
        <v>11</v>
      </c>
      <c r="H147" t="s">
        <v>41</v>
      </c>
    </row>
    <row r="148" spans="1:8" x14ac:dyDescent="0.25">
      <c r="A148" t="s">
        <v>244</v>
      </c>
      <c r="B148" t="s">
        <v>40</v>
      </c>
      <c r="C148" t="s">
        <v>249</v>
      </c>
      <c r="D148" s="32" t="s">
        <v>250</v>
      </c>
      <c r="E148" t="s">
        <v>41</v>
      </c>
      <c r="F148" t="s">
        <v>42</v>
      </c>
      <c r="G148" t="s">
        <v>11</v>
      </c>
      <c r="H148" t="s">
        <v>41</v>
      </c>
    </row>
    <row r="149" spans="1:8" x14ac:dyDescent="0.25">
      <c r="A149" t="s">
        <v>244</v>
      </c>
      <c r="B149" t="s">
        <v>40</v>
      </c>
      <c r="C149" t="s">
        <v>857</v>
      </c>
      <c r="D149" s="32" t="s">
        <v>858</v>
      </c>
      <c r="E149" t="s">
        <v>41</v>
      </c>
      <c r="F149" t="s">
        <v>749</v>
      </c>
      <c r="G149" t="s">
        <v>11</v>
      </c>
      <c r="H149" t="s">
        <v>41</v>
      </c>
    </row>
    <row r="150" spans="1:8" x14ac:dyDescent="0.25">
      <c r="A150" t="s">
        <v>244</v>
      </c>
      <c r="B150" t="s">
        <v>40</v>
      </c>
      <c r="C150" t="s">
        <v>251</v>
      </c>
      <c r="D150" s="32" t="s">
        <v>252</v>
      </c>
      <c r="E150" t="s">
        <v>41</v>
      </c>
      <c r="F150" t="s">
        <v>42</v>
      </c>
      <c r="G150" t="s">
        <v>11</v>
      </c>
      <c r="H150" t="s">
        <v>41</v>
      </c>
    </row>
    <row r="151" spans="1:8" ht="409.5" x14ac:dyDescent="0.25">
      <c r="A151" t="s">
        <v>244</v>
      </c>
      <c r="B151" t="s">
        <v>40</v>
      </c>
      <c r="C151" t="s">
        <v>253</v>
      </c>
      <c r="D151" s="32" t="s">
        <v>254</v>
      </c>
      <c r="E151" t="s">
        <v>41</v>
      </c>
      <c r="F151" t="s">
        <v>42</v>
      </c>
      <c r="G151" t="s">
        <v>11</v>
      </c>
      <c r="H151" t="s">
        <v>41</v>
      </c>
    </row>
    <row r="152" spans="1:8" x14ac:dyDescent="0.25">
      <c r="A152" t="s">
        <v>244</v>
      </c>
      <c r="B152" t="s">
        <v>40</v>
      </c>
      <c r="C152" t="s">
        <v>859</v>
      </c>
      <c r="D152" s="32" t="s">
        <v>860</v>
      </c>
      <c r="E152" t="s">
        <v>41</v>
      </c>
      <c r="F152" t="s">
        <v>42</v>
      </c>
      <c r="G152" t="s">
        <v>11</v>
      </c>
      <c r="H152" t="s">
        <v>41</v>
      </c>
    </row>
    <row r="153" spans="1:8" x14ac:dyDescent="0.25">
      <c r="A153" t="s">
        <v>244</v>
      </c>
      <c r="B153" t="s">
        <v>40</v>
      </c>
      <c r="C153" t="s">
        <v>255</v>
      </c>
      <c r="D153" s="32" t="s">
        <v>256</v>
      </c>
      <c r="E153" t="s">
        <v>41</v>
      </c>
      <c r="F153" t="s">
        <v>42</v>
      </c>
      <c r="G153" t="s">
        <v>11</v>
      </c>
      <c r="H153" t="s">
        <v>41</v>
      </c>
    </row>
    <row r="154" spans="1:8" x14ac:dyDescent="0.25">
      <c r="A154" t="s">
        <v>244</v>
      </c>
      <c r="B154" t="s">
        <v>40</v>
      </c>
      <c r="C154" t="s">
        <v>861</v>
      </c>
      <c r="D154" s="32" t="s">
        <v>862</v>
      </c>
      <c r="E154" t="s">
        <v>41</v>
      </c>
      <c r="F154" t="s">
        <v>749</v>
      </c>
      <c r="G154" t="s">
        <v>11</v>
      </c>
      <c r="H154" t="s">
        <v>41</v>
      </c>
    </row>
    <row r="155" spans="1:8" x14ac:dyDescent="0.25">
      <c r="A155" t="s">
        <v>244</v>
      </c>
      <c r="B155" t="s">
        <v>40</v>
      </c>
      <c r="C155" t="s">
        <v>863</v>
      </c>
      <c r="D155" s="32" t="s">
        <v>864</v>
      </c>
      <c r="E155" t="s">
        <v>41</v>
      </c>
      <c r="F155" t="s">
        <v>42</v>
      </c>
      <c r="G155" t="s">
        <v>11</v>
      </c>
      <c r="H155" t="s">
        <v>41</v>
      </c>
    </row>
    <row r="156" spans="1:8" x14ac:dyDescent="0.25">
      <c r="A156" t="s">
        <v>244</v>
      </c>
      <c r="B156" t="s">
        <v>72</v>
      </c>
      <c r="C156" t="s">
        <v>257</v>
      </c>
      <c r="D156" s="32" t="s">
        <v>258</v>
      </c>
      <c r="E156" t="s">
        <v>41</v>
      </c>
      <c r="F156" t="s">
        <v>41</v>
      </c>
      <c r="G156" t="s">
        <v>11</v>
      </c>
      <c r="H156" t="s">
        <v>41</v>
      </c>
    </row>
    <row r="157" spans="1:8" ht="45" x14ac:dyDescent="0.25">
      <c r="A157" t="s">
        <v>244</v>
      </c>
      <c r="B157" t="s">
        <v>40</v>
      </c>
      <c r="C157" t="s">
        <v>259</v>
      </c>
      <c r="D157" s="32" t="s">
        <v>260</v>
      </c>
      <c r="E157" t="s">
        <v>41</v>
      </c>
      <c r="F157" t="s">
        <v>41</v>
      </c>
      <c r="G157" t="s">
        <v>11</v>
      </c>
      <c r="H157" t="s">
        <v>41</v>
      </c>
    </row>
    <row r="158" spans="1:8" x14ac:dyDescent="0.25">
      <c r="A158" t="s">
        <v>244</v>
      </c>
      <c r="B158" t="s">
        <v>40</v>
      </c>
      <c r="C158" t="s">
        <v>261</v>
      </c>
      <c r="D158" s="32" t="s">
        <v>262</v>
      </c>
      <c r="E158" t="s">
        <v>41</v>
      </c>
      <c r="F158" t="s">
        <v>108</v>
      </c>
      <c r="G158" t="s">
        <v>11</v>
      </c>
      <c r="H158" t="s">
        <v>41</v>
      </c>
    </row>
    <row r="159" spans="1:8" ht="240" x14ac:dyDescent="0.25">
      <c r="A159" t="s">
        <v>244</v>
      </c>
      <c r="B159" t="s">
        <v>40</v>
      </c>
      <c r="C159" t="s">
        <v>865</v>
      </c>
      <c r="D159" s="32" t="s">
        <v>866</v>
      </c>
      <c r="E159" t="s">
        <v>41</v>
      </c>
      <c r="F159" t="s">
        <v>41</v>
      </c>
      <c r="G159" t="s">
        <v>11</v>
      </c>
      <c r="H159" t="s">
        <v>41</v>
      </c>
    </row>
    <row r="160" spans="1:8" ht="240" x14ac:dyDescent="0.25">
      <c r="A160" t="s">
        <v>244</v>
      </c>
      <c r="B160" t="s">
        <v>40</v>
      </c>
      <c r="C160" t="s">
        <v>867</v>
      </c>
      <c r="D160" s="32" t="s">
        <v>868</v>
      </c>
      <c r="E160" t="s">
        <v>41</v>
      </c>
      <c r="F160" t="s">
        <v>41</v>
      </c>
      <c r="G160" t="s">
        <v>11</v>
      </c>
      <c r="H160" t="s">
        <v>41</v>
      </c>
    </row>
    <row r="161" spans="1:8" x14ac:dyDescent="0.25">
      <c r="A161" t="s">
        <v>244</v>
      </c>
      <c r="B161" t="s">
        <v>40</v>
      </c>
      <c r="C161" t="s">
        <v>263</v>
      </c>
      <c r="D161" s="32" t="s">
        <v>264</v>
      </c>
      <c r="E161" t="s">
        <v>41</v>
      </c>
      <c r="F161" t="s">
        <v>108</v>
      </c>
      <c r="G161" t="s">
        <v>11</v>
      </c>
      <c r="H161" t="s">
        <v>41</v>
      </c>
    </row>
    <row r="162" spans="1:8" ht="270" x14ac:dyDescent="0.25">
      <c r="A162" t="s">
        <v>244</v>
      </c>
      <c r="B162" t="s">
        <v>40</v>
      </c>
      <c r="C162" t="s">
        <v>265</v>
      </c>
      <c r="D162" s="32" t="s">
        <v>266</v>
      </c>
      <c r="E162" t="s">
        <v>41</v>
      </c>
      <c r="F162" t="s">
        <v>108</v>
      </c>
      <c r="G162" t="s">
        <v>11</v>
      </c>
      <c r="H162" t="s">
        <v>41</v>
      </c>
    </row>
    <row r="163" spans="1:8" x14ac:dyDescent="0.25">
      <c r="A163" t="s">
        <v>244</v>
      </c>
      <c r="B163" t="s">
        <v>40</v>
      </c>
      <c r="C163" t="s">
        <v>869</v>
      </c>
      <c r="D163" s="32" t="s">
        <v>870</v>
      </c>
      <c r="E163" t="s">
        <v>41</v>
      </c>
      <c r="F163" t="s">
        <v>41</v>
      </c>
      <c r="G163" t="s">
        <v>11</v>
      </c>
      <c r="H163" t="s">
        <v>41</v>
      </c>
    </row>
    <row r="164" spans="1:8" x14ac:dyDescent="0.25">
      <c r="A164" t="s">
        <v>244</v>
      </c>
      <c r="B164" t="s">
        <v>40</v>
      </c>
      <c r="C164" t="s">
        <v>267</v>
      </c>
      <c r="D164" s="32" t="s">
        <v>268</v>
      </c>
      <c r="E164" t="s">
        <v>41</v>
      </c>
      <c r="F164" t="s">
        <v>108</v>
      </c>
      <c r="G164" t="s">
        <v>11</v>
      </c>
      <c r="H164" t="s">
        <v>41</v>
      </c>
    </row>
    <row r="165" spans="1:8" ht="300" x14ac:dyDescent="0.25">
      <c r="A165" t="s">
        <v>244</v>
      </c>
      <c r="B165" t="s">
        <v>40</v>
      </c>
      <c r="C165" t="s">
        <v>871</v>
      </c>
      <c r="D165" s="32" t="s">
        <v>872</v>
      </c>
      <c r="E165" t="s">
        <v>41</v>
      </c>
      <c r="F165" t="s">
        <v>41</v>
      </c>
      <c r="G165" t="s">
        <v>11</v>
      </c>
      <c r="H165" t="s">
        <v>41</v>
      </c>
    </row>
    <row r="166" spans="1:8" ht="30" x14ac:dyDescent="0.25">
      <c r="A166" t="s">
        <v>244</v>
      </c>
      <c r="B166" t="s">
        <v>40</v>
      </c>
      <c r="C166" t="s">
        <v>873</v>
      </c>
      <c r="D166" s="32" t="s">
        <v>874</v>
      </c>
      <c r="E166" t="s">
        <v>41</v>
      </c>
      <c r="F166" t="s">
        <v>793</v>
      </c>
      <c r="G166" t="s">
        <v>11</v>
      </c>
      <c r="H166" t="s">
        <v>41</v>
      </c>
    </row>
    <row r="167" spans="1:8" ht="30" x14ac:dyDescent="0.25">
      <c r="A167" t="s">
        <v>244</v>
      </c>
      <c r="B167" t="s">
        <v>40</v>
      </c>
      <c r="C167" t="s">
        <v>269</v>
      </c>
      <c r="D167" s="32" t="s">
        <v>270</v>
      </c>
      <c r="E167" t="s">
        <v>41</v>
      </c>
      <c r="F167" t="s">
        <v>108</v>
      </c>
      <c r="G167" t="s">
        <v>11</v>
      </c>
      <c r="H167" t="s">
        <v>41</v>
      </c>
    </row>
    <row r="168" spans="1:8" ht="30" x14ac:dyDescent="0.25">
      <c r="A168" t="s">
        <v>244</v>
      </c>
      <c r="B168" t="s">
        <v>40</v>
      </c>
      <c r="C168" t="s">
        <v>271</v>
      </c>
      <c r="D168" s="32" t="s">
        <v>272</v>
      </c>
      <c r="E168" t="s">
        <v>41</v>
      </c>
      <c r="F168" t="s">
        <v>108</v>
      </c>
      <c r="G168" t="s">
        <v>11</v>
      </c>
      <c r="H168" t="s">
        <v>41</v>
      </c>
    </row>
    <row r="169" spans="1:8" ht="30" x14ac:dyDescent="0.25">
      <c r="A169" t="s">
        <v>244</v>
      </c>
      <c r="B169" t="s">
        <v>40</v>
      </c>
      <c r="C169" t="s">
        <v>273</v>
      </c>
      <c r="D169" s="32" t="s">
        <v>274</v>
      </c>
      <c r="E169" t="s">
        <v>41</v>
      </c>
      <c r="F169" t="s">
        <v>108</v>
      </c>
      <c r="G169" t="s">
        <v>11</v>
      </c>
      <c r="H169" t="s">
        <v>41</v>
      </c>
    </row>
    <row r="170" spans="1:8" ht="30" x14ac:dyDescent="0.25">
      <c r="A170" t="s">
        <v>244</v>
      </c>
      <c r="B170" t="s">
        <v>40</v>
      </c>
      <c r="C170" t="s">
        <v>275</v>
      </c>
      <c r="D170" s="32" t="s">
        <v>276</v>
      </c>
      <c r="E170" t="s">
        <v>41</v>
      </c>
      <c r="F170" t="s">
        <v>108</v>
      </c>
      <c r="G170" t="s">
        <v>11</v>
      </c>
      <c r="H170" t="s">
        <v>41</v>
      </c>
    </row>
    <row r="171" spans="1:8" x14ac:dyDescent="0.25">
      <c r="A171" t="s">
        <v>244</v>
      </c>
      <c r="B171" t="s">
        <v>40</v>
      </c>
      <c r="C171" t="s">
        <v>875</v>
      </c>
      <c r="D171" s="32" t="s">
        <v>876</v>
      </c>
      <c r="E171" t="s">
        <v>41</v>
      </c>
      <c r="F171" t="s">
        <v>108</v>
      </c>
      <c r="G171" t="s">
        <v>11</v>
      </c>
      <c r="H171" t="s">
        <v>41</v>
      </c>
    </row>
    <row r="172" spans="1:8" x14ac:dyDescent="0.25">
      <c r="A172" t="s">
        <v>244</v>
      </c>
      <c r="B172" t="s">
        <v>40</v>
      </c>
      <c r="C172" t="s">
        <v>877</v>
      </c>
      <c r="D172" s="32" t="s">
        <v>878</v>
      </c>
      <c r="E172" t="s">
        <v>41</v>
      </c>
      <c r="F172" t="s">
        <v>108</v>
      </c>
      <c r="G172" t="s">
        <v>11</v>
      </c>
      <c r="H172" t="s">
        <v>41</v>
      </c>
    </row>
    <row r="173" spans="1:8" x14ac:dyDescent="0.25">
      <c r="A173" t="s">
        <v>244</v>
      </c>
      <c r="B173" t="s">
        <v>40</v>
      </c>
      <c r="C173" t="s">
        <v>879</v>
      </c>
      <c r="D173" s="32" t="s">
        <v>880</v>
      </c>
      <c r="E173" t="s">
        <v>41</v>
      </c>
      <c r="F173" t="s">
        <v>108</v>
      </c>
      <c r="G173" t="s">
        <v>11</v>
      </c>
      <c r="H173" t="s">
        <v>41</v>
      </c>
    </row>
    <row r="174" spans="1:8" x14ac:dyDescent="0.25">
      <c r="A174" t="s">
        <v>244</v>
      </c>
      <c r="B174" t="s">
        <v>40</v>
      </c>
      <c r="C174" t="s">
        <v>881</v>
      </c>
      <c r="D174" s="32" t="s">
        <v>882</v>
      </c>
      <c r="E174" t="s">
        <v>41</v>
      </c>
      <c r="F174" t="s">
        <v>108</v>
      </c>
      <c r="G174" t="s">
        <v>11</v>
      </c>
      <c r="H174" t="s">
        <v>41</v>
      </c>
    </row>
    <row r="175" spans="1:8" x14ac:dyDescent="0.25">
      <c r="A175" t="s">
        <v>244</v>
      </c>
      <c r="B175" t="s">
        <v>40</v>
      </c>
      <c r="C175" t="s">
        <v>883</v>
      </c>
      <c r="D175" s="32" t="s">
        <v>884</v>
      </c>
      <c r="E175" t="s">
        <v>41</v>
      </c>
      <c r="F175" t="s">
        <v>108</v>
      </c>
      <c r="G175" t="s">
        <v>11</v>
      </c>
      <c r="H175" t="s">
        <v>41</v>
      </c>
    </row>
    <row r="176" spans="1:8" x14ac:dyDescent="0.25">
      <c r="A176" t="s">
        <v>244</v>
      </c>
      <c r="B176" t="s">
        <v>40</v>
      </c>
      <c r="C176" t="s">
        <v>885</v>
      </c>
      <c r="D176" s="32" t="s">
        <v>886</v>
      </c>
      <c r="E176" t="s">
        <v>41</v>
      </c>
      <c r="F176" t="s">
        <v>108</v>
      </c>
      <c r="G176" t="s">
        <v>11</v>
      </c>
      <c r="H176" t="s">
        <v>41</v>
      </c>
    </row>
    <row r="177" spans="1:8" x14ac:dyDescent="0.25">
      <c r="A177" t="s">
        <v>244</v>
      </c>
      <c r="B177" t="s">
        <v>40</v>
      </c>
      <c r="C177" t="s">
        <v>887</v>
      </c>
      <c r="D177" s="32" t="s">
        <v>888</v>
      </c>
      <c r="E177" t="s">
        <v>41</v>
      </c>
      <c r="F177" t="s">
        <v>108</v>
      </c>
      <c r="G177" t="s">
        <v>11</v>
      </c>
      <c r="H177" t="s">
        <v>41</v>
      </c>
    </row>
    <row r="178" spans="1:8" x14ac:dyDescent="0.25">
      <c r="A178" t="s">
        <v>244</v>
      </c>
      <c r="B178" t="s">
        <v>40</v>
      </c>
      <c r="C178" t="s">
        <v>889</v>
      </c>
      <c r="D178" s="32" t="s">
        <v>890</v>
      </c>
      <c r="E178" t="s">
        <v>41</v>
      </c>
      <c r="F178" t="s">
        <v>41</v>
      </c>
      <c r="G178" t="s">
        <v>11</v>
      </c>
      <c r="H178" t="s">
        <v>41</v>
      </c>
    </row>
    <row r="179" spans="1:8" x14ac:dyDescent="0.25">
      <c r="A179" t="s">
        <v>244</v>
      </c>
      <c r="B179" t="s">
        <v>40</v>
      </c>
      <c r="C179" t="s">
        <v>277</v>
      </c>
      <c r="D179" s="32" t="s">
        <v>278</v>
      </c>
      <c r="E179" t="s">
        <v>41</v>
      </c>
      <c r="F179" t="s">
        <v>108</v>
      </c>
      <c r="G179" t="s">
        <v>11</v>
      </c>
      <c r="H179" t="s">
        <v>41</v>
      </c>
    </row>
    <row r="180" spans="1:8" ht="300" x14ac:dyDescent="0.25">
      <c r="A180" t="s">
        <v>244</v>
      </c>
      <c r="B180" t="s">
        <v>40</v>
      </c>
      <c r="C180" t="s">
        <v>279</v>
      </c>
      <c r="D180" s="32" t="s">
        <v>280</v>
      </c>
      <c r="E180" t="s">
        <v>41</v>
      </c>
      <c r="F180" t="s">
        <v>108</v>
      </c>
      <c r="G180" t="s">
        <v>11</v>
      </c>
      <c r="H180" t="s">
        <v>41</v>
      </c>
    </row>
    <row r="181" spans="1:8" x14ac:dyDescent="0.25">
      <c r="A181" t="s">
        <v>244</v>
      </c>
      <c r="B181" t="s">
        <v>40</v>
      </c>
      <c r="C181" t="s">
        <v>281</v>
      </c>
      <c r="D181" s="32" t="s">
        <v>282</v>
      </c>
      <c r="E181" t="s">
        <v>41</v>
      </c>
      <c r="F181" t="s">
        <v>108</v>
      </c>
      <c r="G181" t="s">
        <v>11</v>
      </c>
      <c r="H181" t="s">
        <v>283</v>
      </c>
    </row>
    <row r="182" spans="1:8" x14ac:dyDescent="0.25">
      <c r="A182" t="s">
        <v>244</v>
      </c>
      <c r="B182" t="s">
        <v>40</v>
      </c>
      <c r="C182" t="s">
        <v>891</v>
      </c>
      <c r="D182" s="32" t="s">
        <v>892</v>
      </c>
      <c r="E182" t="s">
        <v>41</v>
      </c>
      <c r="F182" t="s">
        <v>41</v>
      </c>
      <c r="G182" t="s">
        <v>11</v>
      </c>
      <c r="H182" t="s">
        <v>41</v>
      </c>
    </row>
    <row r="183" spans="1:8" ht="300" x14ac:dyDescent="0.25">
      <c r="A183" t="s">
        <v>244</v>
      </c>
      <c r="B183" t="s">
        <v>40</v>
      </c>
      <c r="C183" t="s">
        <v>284</v>
      </c>
      <c r="D183" s="32" t="s">
        <v>285</v>
      </c>
      <c r="E183" t="s">
        <v>41</v>
      </c>
      <c r="F183" t="s">
        <v>108</v>
      </c>
      <c r="G183" t="s">
        <v>11</v>
      </c>
      <c r="H183" t="s">
        <v>41</v>
      </c>
    </row>
    <row r="184" spans="1:8" x14ac:dyDescent="0.25">
      <c r="A184" t="s">
        <v>244</v>
      </c>
      <c r="B184" t="s">
        <v>40</v>
      </c>
      <c r="C184" t="s">
        <v>286</v>
      </c>
      <c r="D184" s="32" t="s">
        <v>287</v>
      </c>
      <c r="E184" t="s">
        <v>41</v>
      </c>
      <c r="F184" t="s">
        <v>41</v>
      </c>
      <c r="G184" t="s">
        <v>11</v>
      </c>
      <c r="H184" t="s">
        <v>41</v>
      </c>
    </row>
    <row r="185" spans="1:8" x14ac:dyDescent="0.25">
      <c r="A185" t="s">
        <v>244</v>
      </c>
      <c r="B185" t="s">
        <v>40</v>
      </c>
      <c r="C185" t="s">
        <v>288</v>
      </c>
      <c r="D185" s="32" t="s">
        <v>174</v>
      </c>
      <c r="E185" t="s">
        <v>41</v>
      </c>
      <c r="F185" t="s">
        <v>108</v>
      </c>
      <c r="G185" t="s">
        <v>11</v>
      </c>
      <c r="H185" t="s">
        <v>41</v>
      </c>
    </row>
    <row r="186" spans="1:8" x14ac:dyDescent="0.25">
      <c r="A186" t="s">
        <v>244</v>
      </c>
      <c r="B186" t="s">
        <v>40</v>
      </c>
      <c r="C186" t="s">
        <v>289</v>
      </c>
      <c r="D186" s="32" t="s">
        <v>290</v>
      </c>
      <c r="E186" t="s">
        <v>41</v>
      </c>
      <c r="F186" t="s">
        <v>108</v>
      </c>
      <c r="G186" t="s">
        <v>11</v>
      </c>
      <c r="H186" t="s">
        <v>41</v>
      </c>
    </row>
    <row r="187" spans="1:8" x14ac:dyDescent="0.25">
      <c r="A187" t="s">
        <v>244</v>
      </c>
      <c r="B187" t="s">
        <v>40</v>
      </c>
      <c r="C187" t="s">
        <v>291</v>
      </c>
      <c r="D187" s="32" t="s">
        <v>292</v>
      </c>
      <c r="E187" t="s">
        <v>41</v>
      </c>
      <c r="F187" t="s">
        <v>108</v>
      </c>
      <c r="G187" t="s">
        <v>11</v>
      </c>
      <c r="H187" t="s">
        <v>41</v>
      </c>
    </row>
    <row r="188" spans="1:8" x14ac:dyDescent="0.25">
      <c r="A188" t="s">
        <v>244</v>
      </c>
      <c r="B188" t="s">
        <v>40</v>
      </c>
      <c r="C188" t="s">
        <v>293</v>
      </c>
      <c r="D188" s="32" t="s">
        <v>294</v>
      </c>
      <c r="E188" t="s">
        <v>41</v>
      </c>
      <c r="F188" t="s">
        <v>108</v>
      </c>
      <c r="G188" t="s">
        <v>11</v>
      </c>
      <c r="H188" t="s">
        <v>41</v>
      </c>
    </row>
    <row r="189" spans="1:8" ht="300" x14ac:dyDescent="0.25">
      <c r="A189" t="s">
        <v>244</v>
      </c>
      <c r="B189" t="s">
        <v>40</v>
      </c>
      <c r="C189" t="s">
        <v>295</v>
      </c>
      <c r="D189" s="32" t="s">
        <v>296</v>
      </c>
      <c r="E189" t="s">
        <v>41</v>
      </c>
      <c r="F189" t="s">
        <v>108</v>
      </c>
      <c r="G189" t="s">
        <v>11</v>
      </c>
      <c r="H189" t="s">
        <v>41</v>
      </c>
    </row>
    <row r="190" spans="1:8" x14ac:dyDescent="0.25">
      <c r="A190" t="s">
        <v>244</v>
      </c>
      <c r="B190" t="s">
        <v>40</v>
      </c>
      <c r="C190" t="s">
        <v>297</v>
      </c>
      <c r="D190" s="32" t="s">
        <v>298</v>
      </c>
      <c r="E190" t="s">
        <v>41</v>
      </c>
      <c r="F190" t="s">
        <v>108</v>
      </c>
      <c r="G190" t="s">
        <v>11</v>
      </c>
      <c r="H190" t="s">
        <v>41</v>
      </c>
    </row>
    <row r="191" spans="1:8" ht="300" x14ac:dyDescent="0.25">
      <c r="A191" t="s">
        <v>244</v>
      </c>
      <c r="B191" t="s">
        <v>40</v>
      </c>
      <c r="C191" t="s">
        <v>299</v>
      </c>
      <c r="D191" s="32" t="s">
        <v>300</v>
      </c>
      <c r="E191" t="s">
        <v>41</v>
      </c>
      <c r="F191" t="s">
        <v>108</v>
      </c>
      <c r="G191" t="s">
        <v>11</v>
      </c>
      <c r="H191" t="s">
        <v>41</v>
      </c>
    </row>
    <row r="192" spans="1:8" ht="300" x14ac:dyDescent="0.25">
      <c r="A192" t="s">
        <v>244</v>
      </c>
      <c r="B192" t="s">
        <v>40</v>
      </c>
      <c r="C192" t="s">
        <v>301</v>
      </c>
      <c r="D192" s="32" t="s">
        <v>302</v>
      </c>
      <c r="E192" t="s">
        <v>41</v>
      </c>
      <c r="F192" t="s">
        <v>108</v>
      </c>
      <c r="G192" t="s">
        <v>11</v>
      </c>
      <c r="H192" t="s">
        <v>41</v>
      </c>
    </row>
    <row r="193" spans="1:8" ht="30" x14ac:dyDescent="0.25">
      <c r="A193" t="s">
        <v>244</v>
      </c>
      <c r="B193" t="s">
        <v>40</v>
      </c>
      <c r="C193" t="s">
        <v>893</v>
      </c>
      <c r="D193" s="32" t="s">
        <v>894</v>
      </c>
      <c r="E193" t="s">
        <v>41</v>
      </c>
      <c r="F193" t="s">
        <v>793</v>
      </c>
      <c r="G193" t="s">
        <v>11</v>
      </c>
      <c r="H193" t="s">
        <v>41</v>
      </c>
    </row>
    <row r="194" spans="1:8" ht="240" x14ac:dyDescent="0.25">
      <c r="A194" t="s">
        <v>244</v>
      </c>
      <c r="B194" t="s">
        <v>40</v>
      </c>
      <c r="C194" t="s">
        <v>895</v>
      </c>
      <c r="D194" s="32" t="s">
        <v>896</v>
      </c>
      <c r="E194" t="s">
        <v>41</v>
      </c>
      <c r="F194" t="s">
        <v>108</v>
      </c>
      <c r="G194" t="s">
        <v>11</v>
      </c>
      <c r="H194" t="s">
        <v>41</v>
      </c>
    </row>
    <row r="195" spans="1:8" ht="180" x14ac:dyDescent="0.25">
      <c r="A195" t="s">
        <v>244</v>
      </c>
      <c r="B195" t="s">
        <v>40</v>
      </c>
      <c r="C195" t="s">
        <v>897</v>
      </c>
      <c r="D195" s="32" t="s">
        <v>898</v>
      </c>
      <c r="E195" t="s">
        <v>41</v>
      </c>
      <c r="F195" t="s">
        <v>42</v>
      </c>
      <c r="G195" t="s">
        <v>11</v>
      </c>
      <c r="H195" t="s">
        <v>41</v>
      </c>
    </row>
    <row r="196" spans="1:8" ht="180" x14ac:dyDescent="0.25">
      <c r="A196" t="s">
        <v>244</v>
      </c>
      <c r="B196" t="s">
        <v>40</v>
      </c>
      <c r="C196" t="s">
        <v>899</v>
      </c>
      <c r="D196" s="32" t="s">
        <v>898</v>
      </c>
      <c r="E196" t="s">
        <v>41</v>
      </c>
      <c r="F196" t="s">
        <v>42</v>
      </c>
      <c r="G196" t="s">
        <v>11</v>
      </c>
      <c r="H196" t="s">
        <v>41</v>
      </c>
    </row>
    <row r="197" spans="1:8" ht="180" x14ac:dyDescent="0.25">
      <c r="A197" t="s">
        <v>244</v>
      </c>
      <c r="B197" t="s">
        <v>40</v>
      </c>
      <c r="C197" t="s">
        <v>900</v>
      </c>
      <c r="D197" s="32" t="s">
        <v>901</v>
      </c>
      <c r="E197" t="s">
        <v>41</v>
      </c>
      <c r="F197" t="s">
        <v>42</v>
      </c>
      <c r="G197" t="s">
        <v>11</v>
      </c>
      <c r="H197" t="s">
        <v>41</v>
      </c>
    </row>
    <row r="198" spans="1:8" x14ac:dyDescent="0.25">
      <c r="A198" t="s">
        <v>303</v>
      </c>
      <c r="B198" t="s">
        <v>72</v>
      </c>
      <c r="C198" t="s">
        <v>97</v>
      </c>
      <c r="D198" s="32" t="s">
        <v>98</v>
      </c>
      <c r="E198" t="s">
        <v>41</v>
      </c>
      <c r="F198" t="s">
        <v>119</v>
      </c>
      <c r="G198" t="s">
        <v>11</v>
      </c>
      <c r="H198" t="s">
        <v>41</v>
      </c>
    </row>
    <row r="199" spans="1:8" x14ac:dyDescent="0.25">
      <c r="A199" t="s">
        <v>303</v>
      </c>
      <c r="B199" t="s">
        <v>72</v>
      </c>
      <c r="C199" t="s">
        <v>100</v>
      </c>
      <c r="D199" s="32" t="s">
        <v>101</v>
      </c>
      <c r="E199" t="s">
        <v>41</v>
      </c>
      <c r="F199" t="s">
        <v>41</v>
      </c>
      <c r="G199" t="s">
        <v>11</v>
      </c>
      <c r="H199" t="s">
        <v>41</v>
      </c>
    </row>
    <row r="200" spans="1:8" x14ac:dyDescent="0.25">
      <c r="A200" t="s">
        <v>303</v>
      </c>
      <c r="B200" t="s">
        <v>72</v>
      </c>
      <c r="C200" t="s">
        <v>102</v>
      </c>
      <c r="D200" s="32" t="s">
        <v>103</v>
      </c>
      <c r="E200" t="s">
        <v>41</v>
      </c>
      <c r="F200" t="s">
        <v>41</v>
      </c>
      <c r="G200" t="s">
        <v>11</v>
      </c>
      <c r="H200" t="s">
        <v>41</v>
      </c>
    </row>
    <row r="201" spans="1:8" x14ac:dyDescent="0.25">
      <c r="A201" t="s">
        <v>303</v>
      </c>
      <c r="B201" t="s">
        <v>72</v>
      </c>
      <c r="C201" t="s">
        <v>104</v>
      </c>
      <c r="D201" s="32" t="s">
        <v>105</v>
      </c>
      <c r="E201" t="s">
        <v>41</v>
      </c>
      <c r="F201" t="s">
        <v>41</v>
      </c>
      <c r="G201" t="s">
        <v>11</v>
      </c>
      <c r="H201" t="s">
        <v>41</v>
      </c>
    </row>
    <row r="202" spans="1:8" ht="30" x14ac:dyDescent="0.25">
      <c r="A202" t="s">
        <v>303</v>
      </c>
      <c r="B202" t="s">
        <v>40</v>
      </c>
      <c r="C202" t="s">
        <v>902</v>
      </c>
      <c r="D202" s="32" t="s">
        <v>903</v>
      </c>
      <c r="E202" t="s">
        <v>41</v>
      </c>
      <c r="F202" t="s">
        <v>108</v>
      </c>
      <c r="G202" t="s">
        <v>11</v>
      </c>
      <c r="H202" t="s">
        <v>41</v>
      </c>
    </row>
    <row r="203" spans="1:8" x14ac:dyDescent="0.25">
      <c r="A203" t="s">
        <v>303</v>
      </c>
      <c r="B203" t="s">
        <v>40</v>
      </c>
      <c r="C203" t="s">
        <v>904</v>
      </c>
      <c r="D203" s="32" t="s">
        <v>905</v>
      </c>
      <c r="E203" t="s">
        <v>41</v>
      </c>
      <c r="F203" t="s">
        <v>108</v>
      </c>
      <c r="G203" t="s">
        <v>11</v>
      </c>
      <c r="H203" t="s">
        <v>41</v>
      </c>
    </row>
    <row r="204" spans="1:8" ht="30" x14ac:dyDescent="0.25">
      <c r="A204" t="s">
        <v>303</v>
      </c>
      <c r="B204" t="s">
        <v>40</v>
      </c>
      <c r="C204" t="s">
        <v>906</v>
      </c>
      <c r="D204" s="32" t="s">
        <v>907</v>
      </c>
      <c r="E204" t="s">
        <v>41</v>
      </c>
      <c r="F204" t="s">
        <v>108</v>
      </c>
      <c r="G204" t="s">
        <v>11</v>
      </c>
      <c r="H204" t="s">
        <v>41</v>
      </c>
    </row>
    <row r="205" spans="1:8" ht="75" x14ac:dyDescent="0.25">
      <c r="A205" t="s">
        <v>303</v>
      </c>
      <c r="B205" t="s">
        <v>40</v>
      </c>
      <c r="C205" t="s">
        <v>304</v>
      </c>
      <c r="D205" s="32" t="s">
        <v>305</v>
      </c>
      <c r="E205" t="s">
        <v>41</v>
      </c>
      <c r="F205" t="s">
        <v>108</v>
      </c>
      <c r="G205" t="s">
        <v>11</v>
      </c>
      <c r="H205" t="s">
        <v>306</v>
      </c>
    </row>
    <row r="206" spans="1:8" ht="75" x14ac:dyDescent="0.25">
      <c r="A206" t="s">
        <v>303</v>
      </c>
      <c r="B206" t="s">
        <v>40</v>
      </c>
      <c r="C206" t="s">
        <v>307</v>
      </c>
      <c r="D206" s="32" t="s">
        <v>308</v>
      </c>
      <c r="E206" t="s">
        <v>41</v>
      </c>
      <c r="F206" t="s">
        <v>108</v>
      </c>
      <c r="G206" t="s">
        <v>11</v>
      </c>
      <c r="H206" t="s">
        <v>41</v>
      </c>
    </row>
    <row r="207" spans="1:8" ht="75" x14ac:dyDescent="0.25">
      <c r="A207" t="s">
        <v>303</v>
      </c>
      <c r="B207" t="s">
        <v>40</v>
      </c>
      <c r="C207" t="s">
        <v>908</v>
      </c>
      <c r="D207" s="32" t="s">
        <v>305</v>
      </c>
      <c r="E207" t="s">
        <v>41</v>
      </c>
      <c r="F207" t="s">
        <v>41</v>
      </c>
      <c r="G207" t="s">
        <v>11</v>
      </c>
      <c r="H207" t="s">
        <v>41</v>
      </c>
    </row>
    <row r="208" spans="1:8" ht="75" x14ac:dyDescent="0.25">
      <c r="A208" t="s">
        <v>303</v>
      </c>
      <c r="B208" t="s">
        <v>40</v>
      </c>
      <c r="C208" t="s">
        <v>309</v>
      </c>
      <c r="D208" s="32" t="s">
        <v>310</v>
      </c>
      <c r="E208" t="s">
        <v>41</v>
      </c>
      <c r="F208" t="s">
        <v>108</v>
      </c>
      <c r="G208" t="s">
        <v>11</v>
      </c>
      <c r="H208" t="s">
        <v>41</v>
      </c>
    </row>
    <row r="209" spans="1:8" ht="75" x14ac:dyDescent="0.25">
      <c r="A209" t="s">
        <v>303</v>
      </c>
      <c r="B209" t="s">
        <v>40</v>
      </c>
      <c r="C209" t="s">
        <v>909</v>
      </c>
      <c r="D209" s="32" t="s">
        <v>910</v>
      </c>
      <c r="E209" t="s">
        <v>41</v>
      </c>
      <c r="F209" t="s">
        <v>108</v>
      </c>
      <c r="G209" t="s">
        <v>11</v>
      </c>
      <c r="H209" t="s">
        <v>41</v>
      </c>
    </row>
    <row r="210" spans="1:8" ht="30" x14ac:dyDescent="0.25">
      <c r="A210" t="s">
        <v>303</v>
      </c>
      <c r="B210" t="s">
        <v>40</v>
      </c>
      <c r="C210" t="s">
        <v>911</v>
      </c>
      <c r="D210" s="32" t="s">
        <v>912</v>
      </c>
      <c r="E210" t="s">
        <v>41</v>
      </c>
      <c r="F210" t="s">
        <v>108</v>
      </c>
      <c r="G210" t="s">
        <v>11</v>
      </c>
      <c r="H210" t="s">
        <v>41</v>
      </c>
    </row>
    <row r="211" spans="1:8" x14ac:dyDescent="0.25">
      <c r="A211" t="s">
        <v>303</v>
      </c>
      <c r="B211" t="s">
        <v>40</v>
      </c>
      <c r="C211" t="s">
        <v>311</v>
      </c>
      <c r="D211" s="32" t="s">
        <v>312</v>
      </c>
      <c r="E211" t="s">
        <v>41</v>
      </c>
      <c r="F211" t="s">
        <v>41</v>
      </c>
      <c r="G211" t="s">
        <v>11</v>
      </c>
      <c r="H211" t="s">
        <v>41</v>
      </c>
    </row>
    <row r="212" spans="1:8" x14ac:dyDescent="0.25">
      <c r="A212" t="s">
        <v>303</v>
      </c>
      <c r="B212" t="s">
        <v>40</v>
      </c>
      <c r="C212" t="s">
        <v>313</v>
      </c>
      <c r="D212" s="32" t="s">
        <v>314</v>
      </c>
      <c r="E212" t="s">
        <v>41</v>
      </c>
      <c r="F212" t="s">
        <v>108</v>
      </c>
      <c r="G212" t="s">
        <v>11</v>
      </c>
      <c r="H212" t="s">
        <v>41</v>
      </c>
    </row>
    <row r="213" spans="1:8" x14ac:dyDescent="0.25">
      <c r="A213" t="s">
        <v>303</v>
      </c>
      <c r="B213" t="s">
        <v>40</v>
      </c>
      <c r="C213" t="s">
        <v>315</v>
      </c>
      <c r="D213" s="32" t="s">
        <v>180</v>
      </c>
      <c r="E213" t="s">
        <v>41</v>
      </c>
      <c r="F213" t="s">
        <v>108</v>
      </c>
      <c r="G213" t="s">
        <v>11</v>
      </c>
      <c r="H213" t="s">
        <v>41</v>
      </c>
    </row>
    <row r="214" spans="1:8" ht="30" x14ac:dyDescent="0.25">
      <c r="A214" t="s">
        <v>303</v>
      </c>
      <c r="B214" t="s">
        <v>40</v>
      </c>
      <c r="C214" t="s">
        <v>316</v>
      </c>
      <c r="D214" s="32" t="s">
        <v>317</v>
      </c>
      <c r="E214" t="s">
        <v>41</v>
      </c>
      <c r="F214" t="s">
        <v>108</v>
      </c>
      <c r="G214" t="s">
        <v>11</v>
      </c>
      <c r="H214" t="s">
        <v>41</v>
      </c>
    </row>
    <row r="215" spans="1:8" ht="45" x14ac:dyDescent="0.25">
      <c r="A215" t="s">
        <v>303</v>
      </c>
      <c r="B215" t="s">
        <v>40</v>
      </c>
      <c r="C215" t="s">
        <v>913</v>
      </c>
      <c r="D215" s="32" t="s">
        <v>914</v>
      </c>
      <c r="E215" t="s">
        <v>41</v>
      </c>
      <c r="F215" t="s">
        <v>41</v>
      </c>
      <c r="G215" t="s">
        <v>11</v>
      </c>
      <c r="H215" t="s">
        <v>41</v>
      </c>
    </row>
    <row r="216" spans="1:8" ht="120" x14ac:dyDescent="0.25">
      <c r="A216" t="s">
        <v>303</v>
      </c>
      <c r="B216" t="s">
        <v>40</v>
      </c>
      <c r="C216" t="s">
        <v>915</v>
      </c>
      <c r="D216" s="32" t="s">
        <v>916</v>
      </c>
      <c r="E216" t="s">
        <v>41</v>
      </c>
      <c r="F216" t="s">
        <v>917</v>
      </c>
      <c r="G216" t="s">
        <v>11</v>
      </c>
      <c r="H216" t="s">
        <v>41</v>
      </c>
    </row>
    <row r="217" spans="1:8" ht="30" x14ac:dyDescent="0.25">
      <c r="A217" t="s">
        <v>303</v>
      </c>
      <c r="B217" t="s">
        <v>40</v>
      </c>
      <c r="C217" t="s">
        <v>318</v>
      </c>
      <c r="D217" s="32" t="s">
        <v>319</v>
      </c>
      <c r="E217" t="s">
        <v>41</v>
      </c>
      <c r="F217" t="s">
        <v>108</v>
      </c>
      <c r="G217" t="s">
        <v>11</v>
      </c>
      <c r="H217" t="s">
        <v>41</v>
      </c>
    </row>
    <row r="218" spans="1:8" x14ac:dyDescent="0.25">
      <c r="A218" t="s">
        <v>303</v>
      </c>
      <c r="B218" t="s">
        <v>40</v>
      </c>
      <c r="C218" t="s">
        <v>918</v>
      </c>
      <c r="D218" s="32" t="s">
        <v>919</v>
      </c>
      <c r="E218" t="s">
        <v>41</v>
      </c>
      <c r="F218" t="s">
        <v>108</v>
      </c>
      <c r="G218" t="s">
        <v>11</v>
      </c>
      <c r="H218" t="s">
        <v>41</v>
      </c>
    </row>
    <row r="219" spans="1:8" ht="30" x14ac:dyDescent="0.25">
      <c r="A219" t="s">
        <v>303</v>
      </c>
      <c r="B219" t="s">
        <v>40</v>
      </c>
      <c r="C219" t="s">
        <v>320</v>
      </c>
      <c r="D219" s="32" t="s">
        <v>321</v>
      </c>
      <c r="E219" t="s">
        <v>41</v>
      </c>
      <c r="F219" t="s">
        <v>108</v>
      </c>
      <c r="G219" t="s">
        <v>11</v>
      </c>
      <c r="H219" t="s">
        <v>41</v>
      </c>
    </row>
    <row r="220" spans="1:8" ht="30" x14ac:dyDescent="0.25">
      <c r="A220" t="s">
        <v>303</v>
      </c>
      <c r="B220" t="s">
        <v>40</v>
      </c>
      <c r="C220" t="s">
        <v>920</v>
      </c>
      <c r="D220" s="32" t="s">
        <v>921</v>
      </c>
      <c r="E220" t="s">
        <v>41</v>
      </c>
      <c r="F220" t="s">
        <v>108</v>
      </c>
      <c r="G220" t="s">
        <v>11</v>
      </c>
      <c r="H220" t="s">
        <v>41</v>
      </c>
    </row>
    <row r="221" spans="1:8" x14ac:dyDescent="0.25">
      <c r="A221" t="s">
        <v>303</v>
      </c>
      <c r="B221" t="s">
        <v>40</v>
      </c>
      <c r="C221" t="s">
        <v>322</v>
      </c>
      <c r="D221" s="32" t="s">
        <v>323</v>
      </c>
      <c r="E221" t="s">
        <v>41</v>
      </c>
      <c r="F221" t="s">
        <v>108</v>
      </c>
      <c r="G221" t="s">
        <v>11</v>
      </c>
      <c r="H221" t="s">
        <v>41</v>
      </c>
    </row>
    <row r="222" spans="1:8" x14ac:dyDescent="0.25">
      <c r="A222" t="s">
        <v>303</v>
      </c>
      <c r="B222" t="s">
        <v>40</v>
      </c>
      <c r="C222" t="s">
        <v>324</v>
      </c>
      <c r="D222" s="32" t="s">
        <v>294</v>
      </c>
      <c r="E222" t="s">
        <v>41</v>
      </c>
      <c r="F222" t="s">
        <v>108</v>
      </c>
      <c r="G222" t="s">
        <v>11</v>
      </c>
      <c r="H222" t="s">
        <v>41</v>
      </c>
    </row>
    <row r="223" spans="1:8" x14ac:dyDescent="0.25">
      <c r="A223" t="s">
        <v>303</v>
      </c>
      <c r="B223" t="s">
        <v>40</v>
      </c>
      <c r="C223" t="s">
        <v>325</v>
      </c>
      <c r="D223" s="32" t="s">
        <v>326</v>
      </c>
      <c r="E223" t="s">
        <v>41</v>
      </c>
      <c r="F223" t="s">
        <v>41</v>
      </c>
      <c r="G223" t="s">
        <v>11</v>
      </c>
      <c r="H223" t="s">
        <v>41</v>
      </c>
    </row>
    <row r="224" spans="1:8" ht="300" x14ac:dyDescent="0.25">
      <c r="A224" t="s">
        <v>303</v>
      </c>
      <c r="B224" t="s">
        <v>40</v>
      </c>
      <c r="C224" t="s">
        <v>327</v>
      </c>
      <c r="D224" s="32" t="s">
        <v>328</v>
      </c>
      <c r="E224" t="s">
        <v>41</v>
      </c>
      <c r="F224" t="s">
        <v>108</v>
      </c>
      <c r="G224" t="s">
        <v>11</v>
      </c>
      <c r="H224" t="s">
        <v>41</v>
      </c>
    </row>
    <row r="225" spans="1:8" x14ac:dyDescent="0.25">
      <c r="A225" t="s">
        <v>329</v>
      </c>
      <c r="B225" t="s">
        <v>163</v>
      </c>
      <c r="C225" t="s">
        <v>330</v>
      </c>
      <c r="D225" s="32" t="s">
        <v>331</v>
      </c>
      <c r="E225" t="s">
        <v>41</v>
      </c>
      <c r="F225" t="s">
        <v>41</v>
      </c>
      <c r="G225" t="s">
        <v>41</v>
      </c>
      <c r="H225" t="s">
        <v>41</v>
      </c>
    </row>
    <row r="226" spans="1:8" x14ac:dyDescent="0.25">
      <c r="A226" t="s">
        <v>329</v>
      </c>
      <c r="B226" t="s">
        <v>163</v>
      </c>
      <c r="C226" t="s">
        <v>332</v>
      </c>
      <c r="D226" s="32" t="s">
        <v>333</v>
      </c>
      <c r="E226" t="s">
        <v>41</v>
      </c>
      <c r="F226" t="s">
        <v>41</v>
      </c>
      <c r="G226" t="s">
        <v>41</v>
      </c>
      <c r="H226" t="s">
        <v>41</v>
      </c>
    </row>
    <row r="227" spans="1:8" x14ac:dyDescent="0.25">
      <c r="A227" t="s">
        <v>329</v>
      </c>
      <c r="B227" t="s">
        <v>163</v>
      </c>
      <c r="C227" t="s">
        <v>334</v>
      </c>
      <c r="D227" s="32" t="s">
        <v>335</v>
      </c>
      <c r="E227" t="s">
        <v>41</v>
      </c>
      <c r="F227" t="s">
        <v>41</v>
      </c>
      <c r="G227" t="s">
        <v>41</v>
      </c>
      <c r="H227" t="s">
        <v>41</v>
      </c>
    </row>
    <row r="228" spans="1:8" x14ac:dyDescent="0.25">
      <c r="A228" t="s">
        <v>329</v>
      </c>
      <c r="B228" t="s">
        <v>163</v>
      </c>
      <c r="C228" t="s">
        <v>336</v>
      </c>
      <c r="D228" s="32" t="s">
        <v>337</v>
      </c>
      <c r="E228" t="s">
        <v>41</v>
      </c>
      <c r="F228" t="s">
        <v>41</v>
      </c>
      <c r="G228" t="s">
        <v>41</v>
      </c>
      <c r="H228" t="s">
        <v>41</v>
      </c>
    </row>
    <row r="229" spans="1:8" x14ac:dyDescent="0.25">
      <c r="A229" t="s">
        <v>329</v>
      </c>
      <c r="B229" t="s">
        <v>163</v>
      </c>
      <c r="C229" t="s">
        <v>338</v>
      </c>
      <c r="D229" s="32" t="s">
        <v>339</v>
      </c>
      <c r="E229" t="s">
        <v>41</v>
      </c>
      <c r="F229" t="s">
        <v>41</v>
      </c>
      <c r="G229" t="s">
        <v>41</v>
      </c>
      <c r="H229" t="s">
        <v>41</v>
      </c>
    </row>
    <row r="230" spans="1:8" x14ac:dyDescent="0.25">
      <c r="A230" t="s">
        <v>329</v>
      </c>
      <c r="B230" t="s">
        <v>163</v>
      </c>
      <c r="C230" t="s">
        <v>340</v>
      </c>
      <c r="D230" s="32" t="s">
        <v>341</v>
      </c>
      <c r="E230" t="s">
        <v>41</v>
      </c>
      <c r="F230" t="s">
        <v>41</v>
      </c>
      <c r="G230" t="s">
        <v>41</v>
      </c>
      <c r="H230" t="s">
        <v>41</v>
      </c>
    </row>
    <row r="231" spans="1:8" x14ac:dyDescent="0.25">
      <c r="A231" t="s">
        <v>329</v>
      </c>
      <c r="B231" t="s">
        <v>163</v>
      </c>
      <c r="C231" t="s">
        <v>342</v>
      </c>
      <c r="D231" s="32" t="s">
        <v>331</v>
      </c>
      <c r="E231" t="s">
        <v>41</v>
      </c>
      <c r="F231" t="s">
        <v>41</v>
      </c>
      <c r="G231" t="s">
        <v>41</v>
      </c>
      <c r="H231" t="s">
        <v>41</v>
      </c>
    </row>
    <row r="232" spans="1:8" x14ac:dyDescent="0.25">
      <c r="A232" t="s">
        <v>329</v>
      </c>
      <c r="B232" t="s">
        <v>163</v>
      </c>
      <c r="C232" t="s">
        <v>343</v>
      </c>
      <c r="D232" s="32" t="s">
        <v>333</v>
      </c>
      <c r="E232" t="s">
        <v>41</v>
      </c>
      <c r="F232" t="s">
        <v>41</v>
      </c>
      <c r="G232" t="s">
        <v>41</v>
      </c>
      <c r="H232" t="s">
        <v>41</v>
      </c>
    </row>
    <row r="233" spans="1:8" x14ac:dyDescent="0.25">
      <c r="A233" t="s">
        <v>329</v>
      </c>
      <c r="B233" t="s">
        <v>163</v>
      </c>
      <c r="C233" t="s">
        <v>344</v>
      </c>
      <c r="D233" s="32" t="s">
        <v>335</v>
      </c>
      <c r="E233" t="s">
        <v>41</v>
      </c>
      <c r="F233" t="s">
        <v>41</v>
      </c>
      <c r="G233" t="s">
        <v>41</v>
      </c>
      <c r="H233" t="s">
        <v>41</v>
      </c>
    </row>
    <row r="234" spans="1:8" x14ac:dyDescent="0.25">
      <c r="A234" t="s">
        <v>329</v>
      </c>
      <c r="B234" t="s">
        <v>163</v>
      </c>
      <c r="C234" t="s">
        <v>345</v>
      </c>
      <c r="D234" s="32" t="s">
        <v>339</v>
      </c>
      <c r="E234" t="s">
        <v>41</v>
      </c>
      <c r="F234" t="s">
        <v>41</v>
      </c>
      <c r="G234" t="s">
        <v>41</v>
      </c>
      <c r="H234" t="s">
        <v>41</v>
      </c>
    </row>
    <row r="235" spans="1:8" x14ac:dyDescent="0.25">
      <c r="A235" t="s">
        <v>329</v>
      </c>
      <c r="B235" t="s">
        <v>163</v>
      </c>
      <c r="C235" t="s">
        <v>346</v>
      </c>
      <c r="D235" s="32" t="s">
        <v>337</v>
      </c>
      <c r="E235" t="s">
        <v>41</v>
      </c>
      <c r="F235" t="s">
        <v>41</v>
      </c>
      <c r="G235" t="s">
        <v>41</v>
      </c>
      <c r="H235" t="s">
        <v>41</v>
      </c>
    </row>
    <row r="236" spans="1:8" x14ac:dyDescent="0.25">
      <c r="A236" t="s">
        <v>329</v>
      </c>
      <c r="B236" t="s">
        <v>163</v>
      </c>
      <c r="C236" t="s">
        <v>347</v>
      </c>
      <c r="D236" s="32" t="s">
        <v>348</v>
      </c>
      <c r="E236" t="s">
        <v>41</v>
      </c>
      <c r="F236" t="s">
        <v>41</v>
      </c>
      <c r="G236" t="s">
        <v>41</v>
      </c>
      <c r="H236" t="s">
        <v>41</v>
      </c>
    </row>
    <row r="237" spans="1:8" x14ac:dyDescent="0.25">
      <c r="A237" t="s">
        <v>329</v>
      </c>
      <c r="B237" t="s">
        <v>163</v>
      </c>
      <c r="C237" t="s">
        <v>349</v>
      </c>
      <c r="D237" s="32" t="s">
        <v>350</v>
      </c>
      <c r="E237" t="s">
        <v>41</v>
      </c>
      <c r="F237" t="s">
        <v>41</v>
      </c>
      <c r="G237" t="s">
        <v>41</v>
      </c>
      <c r="H237" t="s">
        <v>41</v>
      </c>
    </row>
    <row r="238" spans="1:8" x14ac:dyDescent="0.25">
      <c r="A238" t="s">
        <v>329</v>
      </c>
      <c r="B238" t="s">
        <v>163</v>
      </c>
      <c r="C238" t="s">
        <v>351</v>
      </c>
      <c r="D238" s="32" t="s">
        <v>341</v>
      </c>
      <c r="E238" t="s">
        <v>41</v>
      </c>
      <c r="F238" t="s">
        <v>41</v>
      </c>
      <c r="G238" t="s">
        <v>41</v>
      </c>
      <c r="H238" t="s">
        <v>41</v>
      </c>
    </row>
    <row r="239" spans="1:8" x14ac:dyDescent="0.25">
      <c r="A239" t="s">
        <v>329</v>
      </c>
      <c r="B239" t="s">
        <v>163</v>
      </c>
      <c r="C239" t="s">
        <v>352</v>
      </c>
      <c r="D239" s="32" t="s">
        <v>353</v>
      </c>
      <c r="E239" t="s">
        <v>41</v>
      </c>
      <c r="F239" t="s">
        <v>41</v>
      </c>
      <c r="G239" t="s">
        <v>41</v>
      </c>
      <c r="H239" t="s">
        <v>41</v>
      </c>
    </row>
    <row r="240" spans="1:8" x14ac:dyDescent="0.25">
      <c r="A240" t="s">
        <v>329</v>
      </c>
      <c r="B240" t="s">
        <v>163</v>
      </c>
      <c r="C240" t="s">
        <v>354</v>
      </c>
      <c r="D240" s="32" t="s">
        <v>355</v>
      </c>
      <c r="E240" t="s">
        <v>41</v>
      </c>
      <c r="F240" t="s">
        <v>41</v>
      </c>
      <c r="G240" t="s">
        <v>41</v>
      </c>
      <c r="H240" t="s">
        <v>41</v>
      </c>
    </row>
    <row r="241" spans="1:8" x14ac:dyDescent="0.25">
      <c r="A241" t="s">
        <v>329</v>
      </c>
      <c r="B241" t="s">
        <v>163</v>
      </c>
      <c r="C241" t="s">
        <v>356</v>
      </c>
      <c r="D241" s="32" t="s">
        <v>357</v>
      </c>
      <c r="E241" t="s">
        <v>41</v>
      </c>
      <c r="F241" t="s">
        <v>41</v>
      </c>
      <c r="G241" t="s">
        <v>41</v>
      </c>
      <c r="H241" t="s">
        <v>41</v>
      </c>
    </row>
    <row r="242" spans="1:8" x14ac:dyDescent="0.25">
      <c r="A242" t="s">
        <v>329</v>
      </c>
      <c r="B242" t="s">
        <v>163</v>
      </c>
      <c r="C242" t="s">
        <v>358</v>
      </c>
      <c r="D242" s="32" t="s">
        <v>353</v>
      </c>
      <c r="E242" t="s">
        <v>41</v>
      </c>
      <c r="F242" t="s">
        <v>41</v>
      </c>
      <c r="G242" t="s">
        <v>41</v>
      </c>
      <c r="H242" t="s">
        <v>41</v>
      </c>
    </row>
    <row r="243" spans="1:8" x14ac:dyDescent="0.25">
      <c r="A243" t="s">
        <v>329</v>
      </c>
      <c r="B243" t="s">
        <v>163</v>
      </c>
      <c r="C243" t="s">
        <v>359</v>
      </c>
      <c r="D243" s="32" t="s">
        <v>360</v>
      </c>
      <c r="E243" t="s">
        <v>41</v>
      </c>
      <c r="F243" t="s">
        <v>41</v>
      </c>
      <c r="G243" t="s">
        <v>41</v>
      </c>
      <c r="H243" t="s">
        <v>41</v>
      </c>
    </row>
    <row r="244" spans="1:8" x14ac:dyDescent="0.25">
      <c r="A244" t="s">
        <v>329</v>
      </c>
      <c r="B244" t="s">
        <v>163</v>
      </c>
      <c r="C244" t="s">
        <v>361</v>
      </c>
      <c r="D244" s="32" t="s">
        <v>350</v>
      </c>
      <c r="E244" t="s">
        <v>41</v>
      </c>
      <c r="F244" t="s">
        <v>41</v>
      </c>
      <c r="G244" t="s">
        <v>41</v>
      </c>
      <c r="H244" t="s">
        <v>41</v>
      </c>
    </row>
    <row r="245" spans="1:8" x14ac:dyDescent="0.25">
      <c r="A245" t="s">
        <v>329</v>
      </c>
      <c r="B245" t="s">
        <v>163</v>
      </c>
      <c r="C245" t="s">
        <v>362</v>
      </c>
      <c r="D245" s="32" t="s">
        <v>357</v>
      </c>
      <c r="E245" t="s">
        <v>41</v>
      </c>
      <c r="F245" t="s">
        <v>41</v>
      </c>
      <c r="G245" t="s">
        <v>41</v>
      </c>
      <c r="H245" t="s">
        <v>41</v>
      </c>
    </row>
    <row r="246" spans="1:8" x14ac:dyDescent="0.25">
      <c r="A246" t="s">
        <v>329</v>
      </c>
      <c r="B246" t="s">
        <v>72</v>
      </c>
      <c r="C246" t="s">
        <v>363</v>
      </c>
      <c r="D246" s="32" t="s">
        <v>364</v>
      </c>
      <c r="E246" t="s">
        <v>41</v>
      </c>
      <c r="F246" t="s">
        <v>41</v>
      </c>
      <c r="G246" t="s">
        <v>11</v>
      </c>
      <c r="H246" t="s">
        <v>41</v>
      </c>
    </row>
    <row r="247" spans="1:8" ht="45" x14ac:dyDescent="0.25">
      <c r="A247" t="s">
        <v>365</v>
      </c>
      <c r="B247" t="s">
        <v>40</v>
      </c>
      <c r="C247" t="s">
        <v>922</v>
      </c>
      <c r="D247" s="32" t="s">
        <v>923</v>
      </c>
      <c r="E247" t="s">
        <v>41</v>
      </c>
      <c r="F247" t="s">
        <v>73</v>
      </c>
      <c r="G247" t="s">
        <v>11</v>
      </c>
      <c r="H247" t="s">
        <v>41</v>
      </c>
    </row>
    <row r="248" spans="1:8" ht="90" x14ac:dyDescent="0.25">
      <c r="A248" t="s">
        <v>365</v>
      </c>
      <c r="B248" t="s">
        <v>40</v>
      </c>
      <c r="C248" t="s">
        <v>366</v>
      </c>
      <c r="D248" s="32" t="s">
        <v>367</v>
      </c>
      <c r="E248" t="s">
        <v>41</v>
      </c>
      <c r="F248" t="s">
        <v>73</v>
      </c>
      <c r="G248" t="s">
        <v>11</v>
      </c>
      <c r="H248" t="s">
        <v>41</v>
      </c>
    </row>
    <row r="249" spans="1:8" ht="75" x14ac:dyDescent="0.25">
      <c r="A249" t="s">
        <v>365</v>
      </c>
      <c r="B249" t="s">
        <v>40</v>
      </c>
      <c r="C249" t="s">
        <v>368</v>
      </c>
      <c r="D249" s="32" t="s">
        <v>369</v>
      </c>
      <c r="E249" t="s">
        <v>41</v>
      </c>
      <c r="F249" t="s">
        <v>73</v>
      </c>
      <c r="G249" t="s">
        <v>11</v>
      </c>
      <c r="H249" t="s">
        <v>41</v>
      </c>
    </row>
    <row r="250" spans="1:8" ht="90" x14ac:dyDescent="0.25">
      <c r="A250" t="s">
        <v>365</v>
      </c>
      <c r="B250" t="s">
        <v>40</v>
      </c>
      <c r="C250" t="s">
        <v>370</v>
      </c>
      <c r="D250" s="32" t="s">
        <v>371</v>
      </c>
      <c r="E250" t="s">
        <v>41</v>
      </c>
      <c r="F250" t="s">
        <v>73</v>
      </c>
      <c r="G250" t="s">
        <v>11</v>
      </c>
      <c r="H250" t="s">
        <v>41</v>
      </c>
    </row>
    <row r="251" spans="1:8" ht="75" x14ac:dyDescent="0.25">
      <c r="A251" t="s">
        <v>365</v>
      </c>
      <c r="B251" t="s">
        <v>72</v>
      </c>
      <c r="C251" t="s">
        <v>372</v>
      </c>
      <c r="D251" s="32" t="s">
        <v>373</v>
      </c>
      <c r="E251" t="s">
        <v>41</v>
      </c>
      <c r="F251" t="s">
        <v>41</v>
      </c>
      <c r="G251" t="s">
        <v>11</v>
      </c>
      <c r="H251" t="s">
        <v>41</v>
      </c>
    </row>
    <row r="252" spans="1:8" x14ac:dyDescent="0.25">
      <c r="A252" t="s">
        <v>374</v>
      </c>
      <c r="B252" t="s">
        <v>72</v>
      </c>
      <c r="C252" t="s">
        <v>97</v>
      </c>
      <c r="D252" s="32" t="s">
        <v>375</v>
      </c>
      <c r="E252" t="s">
        <v>41</v>
      </c>
      <c r="F252" t="s">
        <v>99</v>
      </c>
      <c r="G252" t="s">
        <v>11</v>
      </c>
      <c r="H252" t="s">
        <v>41</v>
      </c>
    </row>
    <row r="253" spans="1:8" x14ac:dyDescent="0.25">
      <c r="A253" t="s">
        <v>374</v>
      </c>
      <c r="B253" t="s">
        <v>72</v>
      </c>
      <c r="C253" t="s">
        <v>100</v>
      </c>
      <c r="D253" s="32" t="s">
        <v>101</v>
      </c>
      <c r="E253" t="s">
        <v>41</v>
      </c>
      <c r="F253" t="s">
        <v>41</v>
      </c>
      <c r="G253" t="s">
        <v>11</v>
      </c>
      <c r="H253" t="s">
        <v>41</v>
      </c>
    </row>
    <row r="254" spans="1:8" x14ac:dyDescent="0.25">
      <c r="A254" t="s">
        <v>374</v>
      </c>
      <c r="B254" t="s">
        <v>72</v>
      </c>
      <c r="C254" t="s">
        <v>102</v>
      </c>
      <c r="D254" s="32" t="s">
        <v>103</v>
      </c>
      <c r="E254" t="s">
        <v>41</v>
      </c>
      <c r="F254" t="s">
        <v>41</v>
      </c>
      <c r="G254" t="s">
        <v>11</v>
      </c>
      <c r="H254" t="s">
        <v>41</v>
      </c>
    </row>
    <row r="255" spans="1:8" x14ac:dyDescent="0.25">
      <c r="A255" t="s">
        <v>374</v>
      </c>
      <c r="B255" t="s">
        <v>72</v>
      </c>
      <c r="C255" t="s">
        <v>104</v>
      </c>
      <c r="D255" s="32" t="s">
        <v>105</v>
      </c>
      <c r="E255" t="s">
        <v>41</v>
      </c>
      <c r="F255" t="s">
        <v>41</v>
      </c>
      <c r="G255" t="s">
        <v>11</v>
      </c>
      <c r="H255" t="s">
        <v>41</v>
      </c>
    </row>
    <row r="256" spans="1:8" ht="30" x14ac:dyDescent="0.25">
      <c r="A256" t="s">
        <v>376</v>
      </c>
      <c r="B256" t="s">
        <v>40</v>
      </c>
      <c r="C256" t="s">
        <v>924</v>
      </c>
      <c r="D256" s="32" t="s">
        <v>925</v>
      </c>
      <c r="E256" t="s">
        <v>41</v>
      </c>
      <c r="F256" t="s">
        <v>42</v>
      </c>
      <c r="G256" t="s">
        <v>11</v>
      </c>
      <c r="H256" t="s">
        <v>41</v>
      </c>
    </row>
    <row r="257" spans="1:8" ht="30" x14ac:dyDescent="0.25">
      <c r="A257" t="s">
        <v>376</v>
      </c>
      <c r="B257" t="s">
        <v>40</v>
      </c>
      <c r="C257" t="s">
        <v>377</v>
      </c>
      <c r="D257" s="32" t="s">
        <v>378</v>
      </c>
      <c r="E257" t="s">
        <v>41</v>
      </c>
      <c r="F257" t="s">
        <v>42</v>
      </c>
      <c r="G257" t="s">
        <v>11</v>
      </c>
      <c r="H257" t="s">
        <v>41</v>
      </c>
    </row>
    <row r="258" spans="1:8" ht="45" x14ac:dyDescent="0.25">
      <c r="A258" t="s">
        <v>376</v>
      </c>
      <c r="B258" t="s">
        <v>40</v>
      </c>
      <c r="C258" t="s">
        <v>926</v>
      </c>
      <c r="D258" s="32" t="s">
        <v>927</v>
      </c>
      <c r="E258" t="s">
        <v>41</v>
      </c>
      <c r="F258" t="s">
        <v>42</v>
      </c>
      <c r="G258" t="s">
        <v>11</v>
      </c>
      <c r="H258" t="s">
        <v>41</v>
      </c>
    </row>
    <row r="259" spans="1:8" ht="45" x14ac:dyDescent="0.25">
      <c r="A259" t="s">
        <v>376</v>
      </c>
      <c r="B259" t="s">
        <v>40</v>
      </c>
      <c r="C259" t="s">
        <v>928</v>
      </c>
      <c r="D259" s="32" t="s">
        <v>929</v>
      </c>
      <c r="E259" t="s">
        <v>41</v>
      </c>
      <c r="F259" t="s">
        <v>42</v>
      </c>
      <c r="G259" t="s">
        <v>11</v>
      </c>
      <c r="H259" t="s">
        <v>41</v>
      </c>
    </row>
    <row r="260" spans="1:8" x14ac:dyDescent="0.25">
      <c r="A260" t="s">
        <v>376</v>
      </c>
      <c r="B260" t="s">
        <v>40</v>
      </c>
      <c r="C260" t="s">
        <v>930</v>
      </c>
      <c r="D260" s="32" t="s">
        <v>931</v>
      </c>
      <c r="E260" t="s">
        <v>41</v>
      </c>
      <c r="F260" t="s">
        <v>41</v>
      </c>
      <c r="G260" t="s">
        <v>11</v>
      </c>
      <c r="H260" t="s">
        <v>41</v>
      </c>
    </row>
    <row r="261" spans="1:8" x14ac:dyDescent="0.25">
      <c r="A261" t="s">
        <v>376</v>
      </c>
      <c r="B261" t="s">
        <v>40</v>
      </c>
      <c r="C261" t="s">
        <v>932</v>
      </c>
      <c r="D261" s="32" t="s">
        <v>180</v>
      </c>
      <c r="E261" t="s">
        <v>41</v>
      </c>
      <c r="F261" t="s">
        <v>108</v>
      </c>
      <c r="G261" t="s">
        <v>11</v>
      </c>
      <c r="H261" t="s">
        <v>41</v>
      </c>
    </row>
    <row r="262" spans="1:8" ht="30" x14ac:dyDescent="0.25">
      <c r="A262" t="s">
        <v>376</v>
      </c>
      <c r="B262" t="s">
        <v>40</v>
      </c>
      <c r="C262" t="s">
        <v>379</v>
      </c>
      <c r="D262" s="32" t="s">
        <v>380</v>
      </c>
      <c r="E262" t="s">
        <v>41</v>
      </c>
      <c r="F262" t="s">
        <v>108</v>
      </c>
      <c r="G262" t="s">
        <v>11</v>
      </c>
      <c r="H262" t="s">
        <v>41</v>
      </c>
    </row>
    <row r="263" spans="1:8" ht="45" x14ac:dyDescent="0.25">
      <c r="A263" t="s">
        <v>376</v>
      </c>
      <c r="B263" t="s">
        <v>40</v>
      </c>
      <c r="C263" t="s">
        <v>381</v>
      </c>
      <c r="D263" s="32" t="s">
        <v>382</v>
      </c>
      <c r="E263" t="s">
        <v>41</v>
      </c>
      <c r="F263" t="s">
        <v>41</v>
      </c>
      <c r="G263" t="s">
        <v>11</v>
      </c>
      <c r="H263" t="s">
        <v>41</v>
      </c>
    </row>
    <row r="264" spans="1:8" x14ac:dyDescent="0.25">
      <c r="A264" t="s">
        <v>376</v>
      </c>
      <c r="B264" t="s">
        <v>40</v>
      </c>
      <c r="C264" t="s">
        <v>933</v>
      </c>
      <c r="D264" s="32" t="s">
        <v>934</v>
      </c>
      <c r="E264" t="s">
        <v>41</v>
      </c>
      <c r="F264" t="s">
        <v>108</v>
      </c>
      <c r="G264" t="s">
        <v>11</v>
      </c>
      <c r="H264" t="s">
        <v>41</v>
      </c>
    </row>
    <row r="265" spans="1:8" x14ac:dyDescent="0.25">
      <c r="A265" t="s">
        <v>376</v>
      </c>
      <c r="B265" t="s">
        <v>40</v>
      </c>
      <c r="C265" t="s">
        <v>383</v>
      </c>
      <c r="D265" s="32" t="s">
        <v>384</v>
      </c>
      <c r="E265" t="s">
        <v>41</v>
      </c>
      <c r="F265" t="s">
        <v>108</v>
      </c>
      <c r="G265" t="s">
        <v>11</v>
      </c>
      <c r="H265" t="s">
        <v>41</v>
      </c>
    </row>
    <row r="266" spans="1:8" x14ac:dyDescent="0.25">
      <c r="A266" t="s">
        <v>376</v>
      </c>
      <c r="B266" t="s">
        <v>40</v>
      </c>
      <c r="C266" t="s">
        <v>385</v>
      </c>
      <c r="D266" s="32" t="s">
        <v>182</v>
      </c>
      <c r="E266" t="s">
        <v>41</v>
      </c>
      <c r="F266" t="s">
        <v>108</v>
      </c>
      <c r="G266" t="s">
        <v>11</v>
      </c>
      <c r="H266" t="s">
        <v>386</v>
      </c>
    </row>
    <row r="267" spans="1:8" x14ac:dyDescent="0.25">
      <c r="A267" t="s">
        <v>376</v>
      </c>
      <c r="B267" t="s">
        <v>40</v>
      </c>
      <c r="C267" t="s">
        <v>935</v>
      </c>
      <c r="D267" s="32" t="s">
        <v>174</v>
      </c>
      <c r="E267" t="s">
        <v>41</v>
      </c>
      <c r="F267" t="s">
        <v>108</v>
      </c>
      <c r="G267" t="s">
        <v>11</v>
      </c>
      <c r="H267" t="s">
        <v>41</v>
      </c>
    </row>
    <row r="268" spans="1:8" x14ac:dyDescent="0.25">
      <c r="A268" t="s">
        <v>376</v>
      </c>
      <c r="B268" t="s">
        <v>40</v>
      </c>
      <c r="C268" t="s">
        <v>387</v>
      </c>
      <c r="D268" s="32" t="s">
        <v>388</v>
      </c>
      <c r="E268" t="s">
        <v>41</v>
      </c>
      <c r="F268" t="s">
        <v>73</v>
      </c>
      <c r="G268" t="s">
        <v>11</v>
      </c>
      <c r="H268" t="s">
        <v>389</v>
      </c>
    </row>
    <row r="269" spans="1:8" x14ac:dyDescent="0.25">
      <c r="A269" t="s">
        <v>376</v>
      </c>
      <c r="B269" t="s">
        <v>40</v>
      </c>
      <c r="C269" t="s">
        <v>936</v>
      </c>
      <c r="D269" s="32" t="s">
        <v>937</v>
      </c>
      <c r="E269" t="s">
        <v>41</v>
      </c>
      <c r="F269" t="s">
        <v>41</v>
      </c>
      <c r="G269" t="s">
        <v>11</v>
      </c>
      <c r="H269" t="s">
        <v>41</v>
      </c>
    </row>
    <row r="270" spans="1:8" x14ac:dyDescent="0.25">
      <c r="A270" t="s">
        <v>376</v>
      </c>
      <c r="B270" t="s">
        <v>40</v>
      </c>
      <c r="C270" t="s">
        <v>938</v>
      </c>
      <c r="D270" s="32" t="s">
        <v>939</v>
      </c>
      <c r="E270" t="s">
        <v>41</v>
      </c>
      <c r="F270" t="s">
        <v>73</v>
      </c>
      <c r="G270" t="s">
        <v>11</v>
      </c>
      <c r="H270" t="s">
        <v>41</v>
      </c>
    </row>
    <row r="271" spans="1:8" x14ac:dyDescent="0.25">
      <c r="A271" t="s">
        <v>390</v>
      </c>
      <c r="B271" t="s">
        <v>72</v>
      </c>
      <c r="C271" t="s">
        <v>97</v>
      </c>
      <c r="D271" s="32" t="s">
        <v>391</v>
      </c>
      <c r="E271" t="s">
        <v>41</v>
      </c>
      <c r="F271" t="s">
        <v>99</v>
      </c>
      <c r="G271" t="s">
        <v>11</v>
      </c>
      <c r="H271" t="s">
        <v>41</v>
      </c>
    </row>
    <row r="272" spans="1:8" x14ac:dyDescent="0.25">
      <c r="A272" t="s">
        <v>390</v>
      </c>
      <c r="B272" t="s">
        <v>40</v>
      </c>
      <c r="C272" t="s">
        <v>940</v>
      </c>
      <c r="D272" s="32" t="s">
        <v>941</v>
      </c>
      <c r="E272" t="s">
        <v>41</v>
      </c>
      <c r="F272" t="s">
        <v>42</v>
      </c>
      <c r="G272" t="s">
        <v>11</v>
      </c>
      <c r="H272" t="s">
        <v>41</v>
      </c>
    </row>
    <row r="273" spans="1:8" x14ac:dyDescent="0.25">
      <c r="A273" t="s">
        <v>390</v>
      </c>
      <c r="B273" t="s">
        <v>40</v>
      </c>
      <c r="C273" t="s">
        <v>942</v>
      </c>
      <c r="D273" s="32" t="s">
        <v>943</v>
      </c>
      <c r="E273" t="s">
        <v>41</v>
      </c>
      <c r="F273" t="s">
        <v>41</v>
      </c>
      <c r="G273" t="s">
        <v>11</v>
      </c>
      <c r="H273" t="s">
        <v>41</v>
      </c>
    </row>
    <row r="274" spans="1:8" x14ac:dyDescent="0.25">
      <c r="A274" t="s">
        <v>390</v>
      </c>
      <c r="B274" t="s">
        <v>40</v>
      </c>
      <c r="C274" t="s">
        <v>944</v>
      </c>
      <c r="D274" s="32" t="s">
        <v>945</v>
      </c>
      <c r="E274" t="s">
        <v>41</v>
      </c>
      <c r="F274" t="s">
        <v>41</v>
      </c>
      <c r="G274" t="s">
        <v>11</v>
      </c>
      <c r="H274" t="s">
        <v>41</v>
      </c>
    </row>
    <row r="275" spans="1:8" x14ac:dyDescent="0.25">
      <c r="A275" t="s">
        <v>390</v>
      </c>
      <c r="B275" t="s">
        <v>40</v>
      </c>
      <c r="C275" t="s">
        <v>392</v>
      </c>
      <c r="D275" s="32" t="s">
        <v>393</v>
      </c>
      <c r="E275" t="s">
        <v>41</v>
      </c>
      <c r="F275" t="s">
        <v>108</v>
      </c>
      <c r="G275" t="s">
        <v>11</v>
      </c>
      <c r="H275" t="s">
        <v>41</v>
      </c>
    </row>
    <row r="276" spans="1:8" ht="90" x14ac:dyDescent="0.25">
      <c r="A276" t="s">
        <v>390</v>
      </c>
      <c r="B276" t="s">
        <v>72</v>
      </c>
      <c r="C276" t="s">
        <v>242</v>
      </c>
      <c r="D276" s="32" t="s">
        <v>243</v>
      </c>
      <c r="E276" t="s">
        <v>41</v>
      </c>
      <c r="F276" t="s">
        <v>41</v>
      </c>
      <c r="G276" t="s">
        <v>11</v>
      </c>
      <c r="H276" t="s">
        <v>41</v>
      </c>
    </row>
  </sheetData>
  <phoneticPr fontId="1"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2FF37-ED7E-4A94-BC72-DB83849267DE}">
  <sheetPr codeName="Sheet13"/>
  <dimension ref="A1:B1"/>
  <sheetViews>
    <sheetView workbookViewId="0">
      <selection activeCell="B1" sqref="B1"/>
    </sheetView>
  </sheetViews>
  <sheetFormatPr defaultColWidth="9.140625" defaultRowHeight="15" x14ac:dyDescent="0.25"/>
  <cols>
    <col min="1" max="1" width="19.140625" style="9" customWidth="1"/>
    <col min="2" max="2" width="85.5703125" style="9" customWidth="1"/>
    <col min="3" max="16384" width="9.140625" style="9"/>
  </cols>
  <sheetData>
    <row r="1" spans="1:2" x14ac:dyDescent="0.25">
      <c r="A1" s="7" t="s">
        <v>30</v>
      </c>
      <c r="B1" s="8" t="s">
        <v>87</v>
      </c>
    </row>
  </sheetData>
  <pageMargins left="0.7" right="0.7" top="0.75" bottom="0.75" header="0.3" footer="0.3"/>
  <pageSetup paperSize="9" orientation="portrait" horizontalDpi="4294967293" verticalDpi="200" r:id="rId1"/>
</worksheet>
</file>

<file path=customUI/_rels/customUI14.xml.rels><?xml version="1.0" encoding="UTF-8" standalone="yes"?>
<Relationships xmlns="http://schemas.openxmlformats.org/package/2006/relationships"><Relationship Id="VertipaqAnalyzer" Type="http://schemas.openxmlformats.org/officeDocument/2006/relationships/image" Target="images/VertipaqAnalyzer.png"/><Relationship Id="daxformatter" Type="http://schemas.openxmlformats.org/officeDocument/2006/relationships/image" Target="images/daxformatter.png"/></Relationships>
</file>

<file path=customUI/customUI14.xml><?xml version="1.0" encoding="utf-8"?>
<customUI xmlns="http://schemas.microsoft.com/office/2009/07/customui">
  <ribbon>
    <tabs>
      <tab id="VertiPaqAnalyzerTab" label="VertiPaq Analyzer" insertAfterMso="TabHome">
        <group id="customGroup" label="Tools">
          <button id="btnOpen" label="Open VPAX" size="large" onAction="openVpax" image="VertipaqAnalyzer" keytip="C"/>
          <button id="btFormatDAXexpressions" label="Format DAX expressions" image="daxformatter" size="large" onAction="Daxformat_all" keytip="X"/>
          <button id="btHelp" label="Help" imageMso="Help" size="large" onAction="VPA_Help" keytip="?"/>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58D59FA8-6B02-4983-B065-78807CF74F09}">
  <ds:schemaRefs/>
</ds:datastoreItem>
</file>

<file path=customXml/itemProps2.xml><?xml version="1.0" encoding="utf-8"?>
<ds:datastoreItem xmlns:ds="http://schemas.openxmlformats.org/officeDocument/2006/customXml" ds:itemID="{E6CCF7B3-720D-4F51-9553-9564615818A1}">
  <ds:schemaRefs/>
</ds:datastoreItem>
</file>

<file path=customXml/itemProps3.xml><?xml version="1.0" encoding="utf-8"?>
<ds:datastoreItem xmlns:ds="http://schemas.openxmlformats.org/officeDocument/2006/customXml" ds:itemID="{3AA41F66-C98C-4A5A-A031-28D8C23370F1}">
  <ds:schemaRefs/>
</ds:datastoreItem>
</file>

<file path=customXml/itemProps4.xml><?xml version="1.0" encoding="utf-8"?>
<ds:datastoreItem xmlns:ds="http://schemas.openxmlformats.org/officeDocument/2006/customXml" ds:itemID="{40C8CD85-BC04-4A4C-8870-FB1F3DAB8F4F}">
  <ds:schemaRefs/>
</ds:datastoreItem>
</file>

<file path=customXml/itemProps5.xml><?xml version="1.0" encoding="utf-8"?>
<ds:datastoreItem xmlns:ds="http://schemas.openxmlformats.org/officeDocument/2006/customXml" ds:itemID="{8A83B9C7-9E78-441D-A5BD-AF97D836BA74}">
  <ds:schemaRefs/>
</ds:datastoreItem>
</file>

<file path=customXml/itemProps6.xml><?xml version="1.0" encoding="utf-8"?>
<ds:datastoreItem xmlns:ds="http://schemas.openxmlformats.org/officeDocument/2006/customXml" ds:itemID="{8FC38F23-8A37-4D36-BE26-A5480965E211}">
  <ds:schemaRefs/>
</ds:datastoreItem>
</file>

<file path=customXml/itemProps7.xml><?xml version="1.0" encoding="utf-8"?>
<ds:datastoreItem xmlns:ds="http://schemas.openxmlformats.org/officeDocument/2006/customXml" ds:itemID="{751391DB-DFFF-4075-952F-14E007C66B89}">
  <ds:schemaRefs/>
</ds:datastoreItem>
</file>

<file path=customXml/itemProps8.xml><?xml version="1.0" encoding="utf-8"?>
<ds:datastoreItem xmlns:ds="http://schemas.openxmlformats.org/officeDocument/2006/customXml" ds:itemID="{1686190B-5984-4773-ABA3-A97984E45AB0}">
  <ds:schemaRefs/>
</ds:datastoreItem>
</file>

<file path=customXml/itemProps9.xml><?xml version="1.0" encoding="utf-8"?>
<ds:datastoreItem xmlns:ds="http://schemas.openxmlformats.org/officeDocument/2006/customXml" ds:itemID="{A2E11F65-3DFC-4D72-A4D2-12688FAFAA27}">
  <ds:schemaRefs/>
</ds:datastoreItem>
</file>

<file path=customXml/itemProps10.xml><?xml version="1.0" encoding="utf-8"?>
<ds:datastoreItem xmlns:ds="http://schemas.openxmlformats.org/officeDocument/2006/customXml" ds:itemID="{A02F807F-ED06-401A-9F52-E739F466A8CB}">
  <ds:schemaRefs/>
</ds:datastoreItem>
</file>

<file path=customXml/itemProps11.xml><?xml version="1.0" encoding="utf-8"?>
<ds:datastoreItem xmlns:ds="http://schemas.openxmlformats.org/officeDocument/2006/customXml" ds:itemID="{432F8428-1ED3-4151-8EE4-4A645AAD0511}">
  <ds:schemaRefs/>
</ds:datastoreItem>
</file>

<file path=customXml/itemProps12.xml><?xml version="1.0" encoding="utf-8"?>
<ds:datastoreItem xmlns:ds="http://schemas.openxmlformats.org/officeDocument/2006/customXml" ds:itemID="{D7FD3981-3FFF-4941-8975-1B65F9A78659}">
  <ds:schemaRefs/>
</ds:datastoreItem>
</file>

<file path=customXml/itemProps13.xml><?xml version="1.0" encoding="utf-8"?>
<ds:datastoreItem xmlns:ds="http://schemas.openxmlformats.org/officeDocument/2006/customXml" ds:itemID="{8C77786D-C2BE-4763-A2EF-A8B2F69A2980}">
  <ds:schemaRefs/>
</ds:datastoreItem>
</file>

<file path=customXml/itemProps14.xml><?xml version="1.0" encoding="utf-8"?>
<ds:datastoreItem xmlns:ds="http://schemas.openxmlformats.org/officeDocument/2006/customXml" ds:itemID="{07EB4B77-2A57-41CF-9382-2144F35A8CD7}">
  <ds:schemaRefs>
    <ds:schemaRef ds:uri="http://schemas.microsoft.com/PowerBIAddIn"/>
  </ds:schemaRefs>
</ds:datastoreItem>
</file>

<file path=customXml/itemProps15.xml><?xml version="1.0" encoding="utf-8"?>
<ds:datastoreItem xmlns:ds="http://schemas.openxmlformats.org/officeDocument/2006/customXml" ds:itemID="{C55F7404-5DE6-4079-A673-972851F9C32D}">
  <ds:schemaRefs/>
</ds:datastoreItem>
</file>

<file path=customXml/itemProps16.xml><?xml version="1.0" encoding="utf-8"?>
<ds:datastoreItem xmlns:ds="http://schemas.openxmlformats.org/officeDocument/2006/customXml" ds:itemID="{E6744A7E-C4C6-4B99-9349-F1ACE3DF0284}">
  <ds:schemaRefs/>
</ds:datastoreItem>
</file>

<file path=customXml/itemProps17.xml><?xml version="1.0" encoding="utf-8"?>
<ds:datastoreItem xmlns:ds="http://schemas.openxmlformats.org/officeDocument/2006/customXml" ds:itemID="{F115B8F1-A6F6-4CA3-9C94-A470B77595BC}">
  <ds:schemaRefs/>
</ds:datastoreItem>
</file>

<file path=customXml/itemProps18.xml><?xml version="1.0" encoding="utf-8"?>
<ds:datastoreItem xmlns:ds="http://schemas.openxmlformats.org/officeDocument/2006/customXml" ds:itemID="{06E2E9B9-F757-438D-9E49-AAEDE196F3EC}">
  <ds:schemaRefs/>
</ds:datastoreItem>
</file>

<file path=customXml/itemProps19.xml><?xml version="1.0" encoding="utf-8"?>
<ds:datastoreItem xmlns:ds="http://schemas.openxmlformats.org/officeDocument/2006/customXml" ds:itemID="{BA4BE53E-97BB-4B5B-8778-BFEEDE81689C}">
  <ds:schemaRefs/>
</ds:datastoreItem>
</file>

<file path=customXml/itemProps20.xml><?xml version="1.0" encoding="utf-8"?>
<ds:datastoreItem xmlns:ds="http://schemas.openxmlformats.org/officeDocument/2006/customXml" ds:itemID="{789C5995-539D-4B0F-94CD-99AAF930314A}">
  <ds:schemaRefs/>
</ds:datastoreItem>
</file>

<file path=customXml/itemProps21.xml><?xml version="1.0" encoding="utf-8"?>
<ds:datastoreItem xmlns:ds="http://schemas.openxmlformats.org/officeDocument/2006/customXml" ds:itemID="{7A0672CD-2209-435E-8C9A-616634CA0D43}">
  <ds:schemaRefs/>
</ds:datastoreItem>
</file>

<file path=customXml/itemProps22.xml><?xml version="1.0" encoding="utf-8"?>
<ds:datastoreItem xmlns:ds="http://schemas.openxmlformats.org/officeDocument/2006/customXml" ds:itemID="{7E9D7277-8045-48C3-AA16-F78F18DC569C}">
  <ds:schemaRefs/>
</ds:datastoreItem>
</file>

<file path=customXml/itemProps23.xml><?xml version="1.0" encoding="utf-8"?>
<ds:datastoreItem xmlns:ds="http://schemas.openxmlformats.org/officeDocument/2006/customXml" ds:itemID="{8D88B5CE-5CAD-467E-B39B-A6F6951DABE7}">
  <ds:schemaRefs/>
</ds:datastoreItem>
</file>

<file path=customXml/itemProps24.xml><?xml version="1.0" encoding="utf-8"?>
<ds:datastoreItem xmlns:ds="http://schemas.openxmlformats.org/officeDocument/2006/customXml" ds:itemID="{9356C8C5-2B61-42CD-82F8-E76E89378F07}">
  <ds:schemaRefs/>
</ds:datastoreItem>
</file>

<file path=customXml/itemProps25.xml><?xml version="1.0" encoding="utf-8"?>
<ds:datastoreItem xmlns:ds="http://schemas.openxmlformats.org/officeDocument/2006/customXml" ds:itemID="{A7CC5714-4EB3-4373-BC9D-178855C93D47}">
  <ds:schemaRefs/>
</ds:datastoreItem>
</file>

<file path=customXml/itemProps26.xml><?xml version="1.0" encoding="utf-8"?>
<ds:datastoreItem xmlns:ds="http://schemas.openxmlformats.org/officeDocument/2006/customXml" ds:itemID="{9523CF05-667A-42ED-B426-4773D0747100}">
  <ds:schemaRefs/>
</ds:datastoreItem>
</file>

<file path=customXml/itemProps27.xml><?xml version="1.0" encoding="utf-8"?>
<ds:datastoreItem xmlns:ds="http://schemas.openxmlformats.org/officeDocument/2006/customXml" ds:itemID="{CA6DF46D-2A33-46A3-9A4A-6140B595B292}">
  <ds:schemaRefs/>
</ds:datastoreItem>
</file>

<file path=customXml/itemProps28.xml><?xml version="1.0" encoding="utf-8"?>
<ds:datastoreItem xmlns:ds="http://schemas.openxmlformats.org/officeDocument/2006/customXml" ds:itemID="{D662E4A5-EA8C-4CEA-8FA6-10CBEDFA32D2}">
  <ds:schemaRefs/>
</ds:datastoreItem>
</file>

<file path=customXml/itemProps29.xml><?xml version="1.0" encoding="utf-8"?>
<ds:datastoreItem xmlns:ds="http://schemas.openxmlformats.org/officeDocument/2006/customXml" ds:itemID="{E8FC6E73-AED3-488F-A6FC-75C968485573}">
  <ds:schemaRefs/>
</ds:datastoreItem>
</file>

<file path=customXml/itemProps30.xml><?xml version="1.0" encoding="utf-8"?>
<ds:datastoreItem xmlns:ds="http://schemas.openxmlformats.org/officeDocument/2006/customXml" ds:itemID="{E51FD7EC-2C27-4FA0-806F-EEF09D12209E}">
  <ds:schemaRefs/>
</ds:datastoreItem>
</file>

<file path=customXml/itemProps31.xml><?xml version="1.0" encoding="utf-8"?>
<ds:datastoreItem xmlns:ds="http://schemas.openxmlformats.org/officeDocument/2006/customXml" ds:itemID="{93F9B27F-9DBC-4EAA-813C-F8FA2592F098}">
  <ds:schemaRefs/>
</ds:datastoreItem>
</file>

<file path=customXml/itemProps32.xml><?xml version="1.0" encoding="utf-8"?>
<ds:datastoreItem xmlns:ds="http://schemas.openxmlformats.org/officeDocument/2006/customXml" ds:itemID="{3683CA3A-8F42-4B1E-B554-287B04CD0A93}">
  <ds:schemaRefs/>
</ds:datastoreItem>
</file>

<file path=customXml/itemProps33.xml><?xml version="1.0" encoding="utf-8"?>
<ds:datastoreItem xmlns:ds="http://schemas.openxmlformats.org/officeDocument/2006/customXml" ds:itemID="{5194BEA9-1219-45CE-8A86-FC22910DCD26}">
  <ds:schemaRefs/>
</ds:datastoreItem>
</file>

<file path=customXml/itemProps34.xml><?xml version="1.0" encoding="utf-8"?>
<ds:datastoreItem xmlns:ds="http://schemas.openxmlformats.org/officeDocument/2006/customXml" ds:itemID="{E132F65F-1B82-464F-AF48-1C2A2513DE5E}">
  <ds:schemaRefs/>
</ds:datastoreItem>
</file>

<file path=customXml/itemProps35.xml><?xml version="1.0" encoding="utf-8"?>
<ds:datastoreItem xmlns:ds="http://schemas.openxmlformats.org/officeDocument/2006/customXml" ds:itemID="{EFC241E6-0954-4DE8-BB11-85B4F3B3AB69}">
  <ds:schemaRefs/>
</ds:datastoreItem>
</file>

<file path=customXml/itemProps36.xml><?xml version="1.0" encoding="utf-8"?>
<ds:datastoreItem xmlns:ds="http://schemas.openxmlformats.org/officeDocument/2006/customXml" ds:itemID="{DE710367-F5FD-4320-AE13-ADF21BCEB4CB}">
  <ds:schemaRefs/>
</ds:datastoreItem>
</file>

<file path=customXml/itemProps37.xml><?xml version="1.0" encoding="utf-8"?>
<ds:datastoreItem xmlns:ds="http://schemas.openxmlformats.org/officeDocument/2006/customXml" ds:itemID="{994560AB-7D54-4200-B8F9-FC13640C69D9}">
  <ds:schemaRefs/>
</ds:datastoreItem>
</file>

<file path=customXml/itemProps38.xml><?xml version="1.0" encoding="utf-8"?>
<ds:datastoreItem xmlns:ds="http://schemas.openxmlformats.org/officeDocument/2006/customXml" ds:itemID="{59175126-8A53-4ECD-9CF7-7BBC4F9A351B}">
  <ds:schemaRefs/>
</ds:datastoreItem>
</file>

<file path=customXml/itemProps39.xml><?xml version="1.0" encoding="utf-8"?>
<ds:datastoreItem xmlns:ds="http://schemas.openxmlformats.org/officeDocument/2006/customXml" ds:itemID="{17DB31B1-536F-41A5-ACCE-FFE90B1129CC}">
  <ds:schemaRefs/>
</ds:datastoreItem>
</file>

<file path=customXml/itemProps40.xml><?xml version="1.0" encoding="utf-8"?>
<ds:datastoreItem xmlns:ds="http://schemas.openxmlformats.org/officeDocument/2006/customXml" ds:itemID="{D8CE41B1-DBEE-4CB5-9C08-29201C8BFE4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Аркуші</vt:lpstr>
      </vt:variant>
      <vt:variant>
        <vt:i4>12</vt:i4>
      </vt:variant>
      <vt:variant>
        <vt:lpstr>Іменовані діапазони</vt:lpstr>
      </vt:variant>
      <vt:variant>
        <vt:i4>1</vt:i4>
      </vt:variant>
    </vt:vector>
  </HeadingPairs>
  <TitlesOfParts>
    <vt:vector size="13" baseType="lpstr">
      <vt:lpstr>Instructions</vt:lpstr>
      <vt:lpstr>Summary</vt:lpstr>
      <vt:lpstr>Tables</vt:lpstr>
      <vt:lpstr>Columns</vt:lpstr>
      <vt:lpstr>Partitions</vt:lpstr>
      <vt:lpstr>User Hierarchies</vt:lpstr>
      <vt:lpstr>Relationships</vt:lpstr>
      <vt:lpstr>Compression</vt:lpstr>
      <vt:lpstr>Columns Data Types</vt:lpstr>
      <vt:lpstr>Encoding</vt:lpstr>
      <vt:lpstr>DAX Expressions</vt:lpstr>
      <vt:lpstr>Settings</vt:lpstr>
      <vt:lpstr>FileNameRange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Russo</dc:creator>
  <cp:lastModifiedBy>First</cp:lastModifiedBy>
  <dcterms:created xsi:type="dcterms:W3CDTF">2019-08-04T10:26:08Z</dcterms:created>
  <dcterms:modified xsi:type="dcterms:W3CDTF">2023-06-08T14:54:31Z</dcterms:modified>
</cp:coreProperties>
</file>