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yomide\Downloads\"/>
    </mc:Choice>
  </mc:AlternateContent>
  <xr:revisionPtr revIDLastSave="0" documentId="8_{EF13DC6F-EF41-4FF1-BCCD-4BEC0428D0FD}" xr6:coauthVersionLast="47" xr6:coauthVersionMax="47" xr10:uidLastSave="{00000000-0000-0000-0000-000000000000}"/>
  <bookViews>
    <workbookView xWindow="-120" yWindow="-120" windowWidth="20730" windowHeight="11040" activeTab="1" xr2:uid="{C5127F27-9F38-475F-A00C-30C44FBB43A0}"/>
  </bookViews>
  <sheets>
    <sheet name="titanic" sheetId="2" r:id="rId1"/>
    <sheet name="DATA VISUALIZATION" sheetId="1" r:id="rId2"/>
  </sheets>
  <definedNames>
    <definedName name="ExternalData_1" localSheetId="0" hidden="1">titanic!$A$1:$F$892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2" l="1"/>
  <c r="I23" i="2"/>
  <c r="I22" i="2"/>
  <c r="I21" i="2"/>
  <c r="H21" i="2"/>
  <c r="H23" i="2"/>
  <c r="H22" i="2"/>
  <c r="I15" i="2"/>
  <c r="H18" i="2"/>
  <c r="I18" i="2" s="1"/>
  <c r="H19" i="2"/>
  <c r="I19" i="2" s="1"/>
  <c r="H9" i="2"/>
  <c r="I9" i="2" s="1"/>
  <c r="H8" i="2"/>
  <c r="I8" i="2" s="1"/>
  <c r="H3" i="2"/>
  <c r="I3" i="2" s="1"/>
  <c r="H2" i="2"/>
  <c r="I2" i="2" s="1"/>
  <c r="I16" i="2"/>
  <c r="H16" i="2"/>
  <c r="H15" i="2"/>
  <c r="H6" i="2"/>
  <c r="I6" i="2" s="1"/>
  <c r="I14" i="2"/>
  <c r="H14" i="2"/>
  <c r="H12" i="2"/>
  <c r="I12" i="2" s="1"/>
  <c r="H11" i="2"/>
  <c r="I11" i="2" s="1"/>
  <c r="H5" i="2"/>
  <c r="I5" i="2" s="1"/>
  <c r="H24" i="2" l="1"/>
  <c r="I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CCDD53-AC4F-495F-BEBB-F387FAA8473B}" keepAlive="1" name="Query - titanic" description="Connection to the 'titanic' query in the workbook." type="5" refreshedVersion="7" background="1" saveData="1">
    <dbPr connection="Provider=Microsoft.Mashup.OleDb.1;Data Source=$Workbook$;Location=titanic;Extended Properties=&quot;&quot;" command="SELECT * FROM [titanic]"/>
  </connection>
</connections>
</file>

<file path=xl/sharedStrings.xml><?xml version="1.0" encoding="utf-8"?>
<sst xmlns="http://schemas.openxmlformats.org/spreadsheetml/2006/main" count="1824" uniqueCount="920">
  <si>
    <t>Survived</t>
  </si>
  <si>
    <t>Pclass</t>
  </si>
  <si>
    <t>Name</t>
  </si>
  <si>
    <t>Sex</t>
  </si>
  <si>
    <t>Age</t>
  </si>
  <si>
    <t>Fare</t>
  </si>
  <si>
    <t>Braund, Mr. Owen Harris</t>
  </si>
  <si>
    <t>Male</t>
  </si>
  <si>
    <t>Cumings, Mrs. John Bradley (Florence Briggs Thayer)</t>
  </si>
  <si>
    <t>Female</t>
  </si>
  <si>
    <t>Heikkinen, Miss. Laina</t>
  </si>
  <si>
    <t>Futrelle, Mrs. Jacques Heath (Lily May Peel)</t>
  </si>
  <si>
    <t>Allen, Mr. William Henry</t>
  </si>
  <si>
    <t>Moran, Mr. James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</si>
  <si>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</si>
  <si>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</si>
  <si>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</si>
  <si>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</si>
  <si>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</si>
  <si>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Bonnell, Miss. Elizabeth</t>
  </si>
  <si>
    <t>Saundercock, Mr. William Henry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</si>
  <si>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</si>
  <si>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</si>
  <si>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</si>
  <si>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</si>
  <si>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</si>
  <si>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</si>
  <si>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</si>
  <si>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</si>
  <si>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</si>
  <si>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</si>
  <si>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</si>
  <si>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</si>
  <si>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</si>
  <si>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</si>
  <si>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</si>
  <si>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</si>
  <si>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</si>
  <si>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</si>
  <si>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Spencer, Mrs. William Augustus (Marie Eugenie)</t>
  </si>
  <si>
    <t>Glynn, Miss. Mary Agatha</t>
  </si>
  <si>
    <t>Wheadon, Mr. Edward H</t>
  </si>
  <si>
    <t>Meyer, Mr. Edgar Joseph</t>
  </si>
  <si>
    <t>Holverson, Mr. Alexander Oskar</t>
  </si>
  <si>
    <t>Mamee, Mr. Hanna</t>
  </si>
  <si>
    <t>Cann, Mr. Ernest Charles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</si>
  <si>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</si>
  <si>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</si>
  <si>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</si>
  <si>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</si>
  <si>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</si>
  <si>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</si>
  <si>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Devaney, Miss. Margaret Delia</t>
  </si>
  <si>
    <t>Rogers, Mr. William John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</si>
  <si>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</si>
  <si>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</si>
  <si>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</si>
  <si>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</si>
  <si>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</si>
  <si>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</si>
  <si>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Harper, Mrs. Henry Sleeper (Myna Haxtun)</t>
  </si>
  <si>
    <t>Faunthorpe, Mrs. Lizzie (Elizabeth Anne Wilkinson)</t>
  </si>
  <si>
    <t>Ostby, Mr. Engelhart Cornelius</t>
  </si>
  <si>
    <t>Woolner, Mr. Hugh</t>
  </si>
  <si>
    <t>Rugg, Miss. Emily</t>
  </si>
  <si>
    <t>Novel, Mr. Mansouer</t>
  </si>
  <si>
    <t>West, Miss. Constance Mirium</t>
  </si>
  <si>
    <t>Goodwin, Master. William Frederick</t>
  </si>
  <si>
    <t>Sirayanian, Mr. Orsen</t>
  </si>
  <si>
    <t>Icard, Miss. Amelie</t>
  </si>
  <si>
    <t>Harris, Mr. Henry Birkhardt</t>
  </si>
  <si>
    <t>Skoog, Master. Harald</t>
  </si>
  <si>
    <t>Stewart, Mr. Albert A</t>
  </si>
  <si>
    <t>Moubarek, Master. Gerios</t>
  </si>
  <si>
    <t>Nye, Mrs. (Elizabeth Ramell)</t>
  </si>
  <si>
    <t>Crease, Mr. Ernest James</t>
  </si>
  <si>
    <t>Andersson, Miss. Erna Alexandra</t>
  </si>
  <si>
    <t>Kink, Mr. Vincenz</t>
  </si>
  <si>
    <t>Jenkin, Mr. Stephen Curnow</t>
  </si>
  <si>
    <t>Goodwin, Miss. Lillian Amy</t>
  </si>
  <si>
    <t>Hood, Mr. Ambrose Jr</t>
  </si>
  <si>
    <t>Chronopoulos, Mr. Apostolos</t>
  </si>
  <si>
    <t>Bing, Mr. Lee</t>
  </si>
  <si>
    <t>Moen, Mr. Sigurd Hansen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</si>
  <si>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</si>
  <si>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</si>
  <si>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</si>
  <si>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</si>
  <si>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</si>
  <si>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</si>
  <si>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</si>
  <si>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</si>
  <si>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</si>
  <si>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Backstrom, Mrs. Karl Alfred (Maria Mathilda Gustafsson)</t>
  </si>
  <si>
    <t>Ford, Mr. William Neal</t>
  </si>
  <si>
    <t>Slocovski, Mr. Selman Francis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</si>
  <si>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</si>
  <si>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</si>
  <si>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</si>
  <si>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</si>
  <si>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</si>
  <si>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Dean, Mr. Bertram Frank</t>
  </si>
  <si>
    <t>Coxon, Mr. Daniel</t>
  </si>
  <si>
    <t>Shorney, Mr. Charles Joseph</t>
  </si>
  <si>
    <t>Goldschmidt, Mr. George B</t>
  </si>
  <si>
    <t>Greenfield, Mr. William Bertram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</si>
  <si>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</si>
  <si>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</si>
  <si>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</si>
  <si>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</si>
  <si>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</si>
  <si>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</si>
  <si>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</si>
  <si>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</si>
  <si>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</si>
  <si>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</si>
  <si>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</si>
  <si>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</si>
  <si>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</si>
  <si>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</si>
  <si>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</si>
  <si>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</si>
  <si>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</si>
  <si>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</si>
  <si>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Connors, Mr. Patrick</t>
  </si>
  <si>
    <t>Turpin, Mr. William John Robert</t>
  </si>
  <si>
    <t>Baxter, Mr. Quigg Edmond</t>
  </si>
  <si>
    <t>Andersson, Miss. Ellis Anna Maria</t>
  </si>
  <si>
    <t>Hickman, Mr. Stanley George</t>
  </si>
  <si>
    <t>Moore, Mr. Leonard Charles</t>
  </si>
  <si>
    <t>Nasser, Mr. Nicholas</t>
  </si>
  <si>
    <t>Webber, Miss. Susan</t>
  </si>
  <si>
    <t>White, Mr. Percival Wayland</t>
  </si>
  <si>
    <t>Nicola-Yarred, Master. Elias</t>
  </si>
  <si>
    <t>McMahon, Mr. Martin</t>
  </si>
  <si>
    <t>Madsen, Mr. Fridtjof Arne</t>
  </si>
  <si>
    <t>Peter, Miss. Anna</t>
  </si>
  <si>
    <t>Ekstrom, Mr. Johan</t>
  </si>
  <si>
    <t>Drazenoic, Mr. Jozef</t>
  </si>
  <si>
    <t>Coelho, Mr. Domingos Fernandeo</t>
  </si>
  <si>
    <t>Robins, Mrs. Alexander A (Grace Charity Laury)</t>
  </si>
  <si>
    <t>Weisz, Mrs. Leopold (Mathilde Francoise Pede)</t>
  </si>
  <si>
    <t>Sobey, Mr. Samuel James Hayden</t>
  </si>
  <si>
    <t>Richard, Mr. Emile</t>
  </si>
  <si>
    <t>Newsom, Miss. Helen Monypeny</t>
  </si>
  <si>
    <t>Futrelle, Mr. Jacques Heath</t>
  </si>
  <si>
    <t>Osen, Mr. Olaf Elon</t>
  </si>
  <si>
    <t>Giglio, Mr. Victor</t>
  </si>
  <si>
    <t>Boulos, Mrs. Joseph (Sultana)</t>
  </si>
  <si>
    <t>Nysten, Miss. Anna Sofia</t>
  </si>
  <si>
    <t>Hakkarainen, Mrs. Pekka Pietari (Elin Matilda Dolck)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</si>
  <si>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</si>
  <si>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</si>
  <si>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</si>
  <si>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</si>
  <si>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</si>
  <si>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</si>
  <si>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</si>
  <si>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</si>
  <si>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Pears, Mrs. Thomas (Edith Wearne)</t>
  </si>
  <si>
    <t>Meo, Mr. Alfonzo</t>
  </si>
  <si>
    <t>van Billiard, Mr. Austin Blyler</t>
  </si>
  <si>
    <t>Olsen, Mr. Ole Martin</t>
  </si>
  <si>
    <t>Williams, Mr. Charles Duane</t>
  </si>
  <si>
    <t>Gilnagh, Miss. Katherine "Katie"</t>
  </si>
  <si>
    <t>Corn, Mr. Harry</t>
  </si>
  <si>
    <t>Smiljanic, Mr. Mile</t>
  </si>
  <si>
    <t>Sage, Master. Thomas Henry</t>
  </si>
  <si>
    <t>Cribb, Mr. John Hatfield</t>
  </si>
  <si>
    <t>Watt, Mrs. James (Elizabeth "Bessie" Inglis Milne)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</si>
  <si>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</si>
  <si>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</si>
  <si>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</si>
  <si>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</si>
  <si>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</si>
  <si>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Skoog, Mrs. William (Anna Bernhardina Karlsson)</t>
  </si>
  <si>
    <t>Baumann, Mr. John D</t>
  </si>
  <si>
    <t>Ling, Mr. Lee</t>
  </si>
  <si>
    <t>Van der hoef, Mr. Wyckoff</t>
  </si>
  <si>
    <t>Rice, Master. Arthur</t>
  </si>
  <si>
    <t>Johnson, Miss. Eleanor Ileen</t>
  </si>
  <si>
    <t>Sivola, Mr. Antti Wilhelm</t>
  </si>
  <si>
    <t>Smith, Mr. James Clinch</t>
  </si>
  <si>
    <t>Klasen, Mr. Klas Albin</t>
  </si>
  <si>
    <t>Lefebre, Master. Henry Forbes</t>
  </si>
  <si>
    <t>Isham, Miss. Ann Elizabeth</t>
  </si>
  <si>
    <t>Hale, Mr. Reginald</t>
  </si>
  <si>
    <t>Leonard, Mr. Lionel</t>
  </si>
  <si>
    <t>Sage, Miss. Constance Gladys</t>
  </si>
  <si>
    <t>Pernot, Mr. Rene</t>
  </si>
  <si>
    <t>Asplund, Master. Clarence Gustaf Hugo</t>
  </si>
  <si>
    <t>Becker, Master. Richard F</t>
  </si>
  <si>
    <t>Kink-Heilmann, Miss. Luise Gretchen</t>
  </si>
  <si>
    <t>Rood, Mr. Hugh Roscoe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</si>
  <si>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</si>
  <si>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</si>
  <si>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</si>
  <si>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</si>
  <si>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</si>
  <si>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</si>
  <si>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</si>
  <si>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</si>
  <si>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</si>
  <si>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Lurette, Miss. Elise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</si>
  <si>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</si>
  <si>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</si>
  <si>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</si>
  <si>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</si>
  <si>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</si>
  <si>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</si>
  <si>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</si>
  <si>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</si>
  <si>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</si>
  <si>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</si>
  <si>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</si>
  <si>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</si>
  <si>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</si>
  <si>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</si>
  <si>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</si>
  <si>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Cameron, Miss. Clear Annie</t>
  </si>
  <si>
    <t>Perkin, Mr. John Henry</t>
  </si>
  <si>
    <t>Givard, Mr. Hans Kristensen</t>
  </si>
  <si>
    <t>Kiernan, Mr. Philip</t>
  </si>
  <si>
    <t>Newell, Miss. Madeleine</t>
  </si>
  <si>
    <t>Honkanen, Miss. Eliina</t>
  </si>
  <si>
    <t>Jacobsohn, Mr. Sidney Samuel</t>
  </si>
  <si>
    <t>Bazzani, Miss. Albina</t>
  </si>
  <si>
    <t>Harris, Mr. Walter</t>
  </si>
  <si>
    <t>Sunderland, Mr. Victor Francis</t>
  </si>
  <si>
    <t>Bracken, Mr. James H</t>
  </si>
  <si>
    <t>Green, Mr. George Henry</t>
  </si>
  <si>
    <t>Nenkoff, Mr. Christo</t>
  </si>
  <si>
    <t>Hoyt, Mr. Frederick Maxfield</t>
  </si>
  <si>
    <t>Berglund, Mr. Karl Ivar Sven</t>
  </si>
  <si>
    <t>Mellors, Mr. William John</t>
  </si>
  <si>
    <t>Lovell, Mr. John Hall ("Henry")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</si>
  <si>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</si>
  <si>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</si>
  <si>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</si>
  <si>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</si>
  <si>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</si>
  <si>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</si>
  <si>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</si>
  <si>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Harknett, Miss. Alice Phoebe</t>
  </si>
  <si>
    <t>Hold, Mr. Stephen</t>
  </si>
  <si>
    <t>Collyer, Miss. Marjorie "Lottie"</t>
  </si>
  <si>
    <t>Pengelly, Mr. Frederick William</t>
  </si>
  <si>
    <t>Hunt, Mr. George Henry</t>
  </si>
  <si>
    <t>Zabour, Miss. Thamine</t>
  </si>
  <si>
    <t>Murphy, Miss. Katherine "Kate"</t>
  </si>
  <si>
    <t>Coleridge, Mr. Reginald Charles</t>
  </si>
  <si>
    <t>Maenpaa, Mr. Matti Alexanteri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</si>
  <si>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</si>
  <si>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</si>
  <si>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</si>
  <si>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</si>
  <si>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</si>
  <si>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</si>
  <si>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Reed, Mr. James George</t>
  </si>
  <si>
    <t>Strom, Mrs. Wilhelm (Elna Matilda Persson)</t>
  </si>
  <si>
    <t>Stead, Mr. William Thomas</t>
  </si>
  <si>
    <t>Lobb, Mr. William Arthur</t>
  </si>
  <si>
    <t>Rosblom, Mrs. Viktor (Helena Wilhelmina)</t>
  </si>
  <si>
    <t>Touma, Mrs. Darwis (Hanne Youssef Razi)</t>
  </si>
  <si>
    <t>Thorne, Mrs. Gertrude Maybelle</t>
  </si>
  <si>
    <t>Cherry, Miss. Gladys</t>
  </si>
  <si>
    <t>Ward, Miss. Anna</t>
  </si>
  <si>
    <t>Parrish, Mrs. (Lutie Davis)</t>
  </si>
  <si>
    <t>Smith, Mr. Thomas</t>
  </si>
  <si>
    <t>Asplund, Master. Edvin Rojj Felix</t>
  </si>
  <si>
    <t>Taussig, Mr. Emil</t>
  </si>
  <si>
    <t>Harrison, Mr. William</t>
  </si>
  <si>
    <t>Henry, Miss. Delia</t>
  </si>
  <si>
    <t>Reeves, Mr. David</t>
  </si>
  <si>
    <t>Panula, Mr. Ernesti Arvid</t>
  </si>
  <si>
    <t>Persson, Mr. Ernst Ulrik</t>
  </si>
  <si>
    <t>Graham, Mrs. William Thompson (Edith Junkins)</t>
  </si>
  <si>
    <t>Bissette, Miss. Amelia</t>
  </si>
  <si>
    <t>Cairns, Mr. Alexander</t>
  </si>
  <si>
    <t>Tornquist, Mr. William Henry</t>
  </si>
  <si>
    <t>Mellinger, Mrs. (Elizabeth Anne Maidment)</t>
  </si>
  <si>
    <t>Natsch, Mr. Charles H</t>
  </si>
  <si>
    <t>Healy, Miss. Hanora "Nora"</t>
  </si>
  <si>
    <t>Andrews, Miss. Kornelia Theodosia</t>
  </si>
  <si>
    <t>Lindblom, Miss. Augusta Charlotta</t>
  </si>
  <si>
    <t>Parkes, Mr. Francis "Frank"</t>
  </si>
  <si>
    <t>Rice, Master. Eric</t>
  </si>
  <si>
    <t>Abbott, Mrs. Stanton (Rosa Hunt)</t>
  </si>
  <si>
    <t>Duane, Mr. Frank</t>
  </si>
  <si>
    <t>Olsson, Mr. Nils Johan Goransson</t>
  </si>
  <si>
    <t>de Pelsmaeker, Mr. Alfons</t>
  </si>
  <si>
    <t>Dorking, Mr. Edward Arthur</t>
  </si>
  <si>
    <t>Smith, Mr. Richard William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</si>
  <si>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</si>
  <si>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</si>
  <si>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</si>
  <si>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</si>
  <si>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</si>
  <si>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</si>
  <si>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</si>
  <si>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</si>
  <si>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Haas, Miss. Aloisia</t>
  </si>
  <si>
    <t>Mineff, Mr. Ivan</t>
  </si>
  <si>
    <t>Lewy, Mr. Ervin G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</si>
  <si>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</si>
  <si>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</si>
  <si>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</si>
  <si>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</si>
  <si>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</si>
  <si>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</si>
  <si>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</si>
  <si>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</si>
  <si>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</si>
  <si>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Allison, Master. Hudson Trevor</t>
  </si>
  <si>
    <t>Fleming, Miss. Margaret</t>
  </si>
  <si>
    <t>Penasco y Castellana, Mrs. Victor de Satode (Maria Josefa Perez de Soto y Vallejo)</t>
  </si>
  <si>
    <t>Abelson, Mr. Samuel</t>
  </si>
  <si>
    <t>Francatelli, Miss. Laura Mabel</t>
  </si>
  <si>
    <t>Hays, Miss. Margaret Bechstein</t>
  </si>
  <si>
    <t>Ryerson, Miss. Emily Borie</t>
  </si>
  <si>
    <t>Lahtinen, Mrs. William (Anna Sylfven)</t>
  </si>
  <si>
    <t>Hendekovic, Mr. Ignjac</t>
  </si>
  <si>
    <t>Hart, Mr. Benjamin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</si>
  <si>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</si>
  <si>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</si>
  <si>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</si>
  <si>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</si>
  <si>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</si>
  <si>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</si>
  <si>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</si>
  <si>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</si>
  <si>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</si>
  <si>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</si>
  <si>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</si>
  <si>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</si>
  <si>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</si>
  <si>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</si>
  <si>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</si>
  <si>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McCoy, Miss. Agnes</t>
  </si>
  <si>
    <t>Partner, Mr. Austen</t>
  </si>
  <si>
    <t>Graham, Mr. George Edward</t>
  </si>
  <si>
    <t>Vander Planke, Mr. Leo Edmondus</t>
  </si>
  <si>
    <t>Frauenthal, Mrs. Henry William (Clara Heinsheimer)</t>
  </si>
  <si>
    <t>Denkoff, Mr. Mitto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</si>
  <si>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</si>
  <si>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</si>
  <si>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</si>
  <si>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</si>
  <si>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</si>
  <si>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</si>
  <si>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</si>
  <si>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</si>
  <si>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</si>
  <si>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</si>
  <si>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</si>
  <si>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</si>
  <si>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</si>
  <si>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Dimic, Mr. Jovan</t>
  </si>
  <si>
    <t>Odahl, Mr. Nils Martin</t>
  </si>
  <si>
    <t>Williams-Lambert, Mr. Fletcher Fellows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</si>
  <si>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</si>
  <si>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</si>
  <si>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</si>
  <si>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</si>
  <si>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</si>
  <si>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</si>
  <si>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</si>
  <si>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</si>
  <si>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</si>
  <si>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</si>
  <si>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Barbara, Mrs. (Catherine David)</t>
  </si>
  <si>
    <t>Asim, Mr. Adola</t>
  </si>
  <si>
    <t>O'Brien, Mr. Thomas</t>
  </si>
  <si>
    <t>Adahl, Mr. Mauritz Nils Martin</t>
  </si>
  <si>
    <t>Warren, Mrs. Frank Manley (Anna Sophia Atkinson)</t>
  </si>
  <si>
    <t>Moussa, Mrs. (Mantoura Boulos)</t>
  </si>
  <si>
    <t>Jermyn, Miss. Annie</t>
  </si>
  <si>
    <t>Aubart, Mme. Leontine Pauline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</si>
  <si>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</si>
  <si>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</si>
  <si>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</si>
  <si>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</si>
  <si>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</si>
  <si>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</si>
  <si>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</si>
  <si>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Widener, Mr. Harry Elkins</t>
  </si>
  <si>
    <t>Betros, Mr. Tannous</t>
  </si>
  <si>
    <t>Gustafsson, Mr. Karl Gideon</t>
  </si>
  <si>
    <t>Bidois, Miss. Rosalie</t>
  </si>
  <si>
    <t>Nakid, Miss. Maria ("Mary")</t>
  </si>
  <si>
    <t>Tikkanen, Mr. Juho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</si>
  <si>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</si>
  <si>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</si>
  <si>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</si>
  <si>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</si>
  <si>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</si>
  <si>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</si>
  <si>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</si>
  <si>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Carter, Mr. William Ernest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</si>
  <si>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</si>
  <si>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</si>
  <si>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</si>
  <si>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</si>
  <si>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</si>
  <si>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</si>
  <si>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</si>
  <si>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</si>
  <si>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</si>
  <si>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</si>
  <si>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</si>
  <si>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</si>
  <si>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</si>
  <si>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</si>
  <si>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</si>
  <si>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</si>
  <si>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</si>
  <si>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</si>
  <si>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</si>
  <si>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</si>
  <si>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</si>
  <si>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</si>
  <si>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</si>
  <si>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</si>
  <si>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</si>
  <si>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</si>
  <si>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</si>
  <si>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</si>
  <si>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</si>
  <si>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</si>
  <si>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</si>
  <si>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Zimmerman, Mr. Leo</t>
  </si>
  <si>
    <t>Danbom, Mrs. Ernst Gilbert (Anna Sigrid Maria Brogren)</t>
  </si>
  <si>
    <t>Rosblom, Mr. Viktor Richard</t>
  </si>
  <si>
    <t>Wiseman, Mr. Phillippe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</si>
  <si>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</si>
  <si>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</si>
  <si>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</si>
  <si>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</si>
  <si>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Bjornstrom-Steffansson, Mr. Mauritz Hakan</t>
  </si>
  <si>
    <t>Thorneycroft, Mrs. Percival (Florence Kate White)</t>
  </si>
  <si>
    <t>Louch, Mrs. Charles Alexander (Alice Adelaide Slow)</t>
  </si>
  <si>
    <t>Kallio, Mr. Nikolai Erland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</si>
  <si>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</si>
  <si>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</si>
  <si>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</si>
  <si>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</si>
  <si>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</si>
  <si>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</si>
  <si>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</si>
  <si>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</si>
  <si>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</si>
  <si>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</si>
  <si>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</si>
  <si>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</si>
  <si>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</si>
  <si>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</si>
  <si>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</si>
  <si>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</si>
  <si>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</si>
  <si>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Hagland, Mr. Ingvald Olai Olsen</t>
  </si>
  <si>
    <t>Foreman, Mr. Benjamin Laventall</t>
  </si>
  <si>
    <t>Goldenberg, Mr. Samuel L</t>
  </si>
  <si>
    <t>Peduzzi, Mr. Joseph</t>
  </si>
  <si>
    <t>Jalsevac, Mr. Ivan</t>
  </si>
  <si>
    <t>Millet, Mr. Francis Davis</t>
  </si>
  <si>
    <t>Kenyon, Mrs. Frederick R (Marion)</t>
  </si>
  <si>
    <t>Toomey, Miss. Ellen</t>
  </si>
  <si>
    <t>O'Connor, Mr. Maurice</t>
  </si>
  <si>
    <t>Anderson, Mr. Harry</t>
  </si>
  <si>
    <t>Morley, Mr. William</t>
  </si>
  <si>
    <t>Gee, Mr. Arthur H</t>
  </si>
  <si>
    <t>Milling, Mr. Jacob Christian</t>
  </si>
  <si>
    <t>Maisner, Mr. Simon</t>
  </si>
  <si>
    <t>Goncalves, Mr. Manuel Estanslas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</si>
  <si>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</si>
  <si>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</si>
  <si>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</si>
  <si>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</si>
  <si>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</si>
  <si>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</si>
  <si>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</si>
  <si>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</si>
  <si>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Strandberg, Miss. Ida Sofia</t>
  </si>
  <si>
    <t>Clifford, Mr. George Quincy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</si>
  <si>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</si>
  <si>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</si>
  <si>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</si>
  <si>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</si>
  <si>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</si>
  <si>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</si>
  <si>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</si>
  <si>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</si>
  <si>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</si>
  <si>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</si>
  <si>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</si>
  <si>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</si>
  <si>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Somerton, Mr. Francis William</t>
  </si>
  <si>
    <t>Coutts, Master. Eden Leslie "Neville"</t>
  </si>
  <si>
    <t>Hagland, Mr. Konrad Mathias Reiersen</t>
  </si>
  <si>
    <t>Windelov, Mr. Einar</t>
  </si>
  <si>
    <t>Molson, Mr. Harry Markland</t>
  </si>
  <si>
    <t>Artagaveytia, Mr. Ramon</t>
  </si>
  <si>
    <t>Stanley, Mr. Edward Roland</t>
  </si>
  <si>
    <t>Yousseff, Mr. Gerious</t>
  </si>
  <si>
    <t>Eustis, Miss. Elizabeth Mussey</t>
  </si>
  <si>
    <t>Shellard, Mr. Frederick William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</si>
  <si>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</si>
  <si>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</si>
  <si>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</si>
  <si>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</si>
  <si>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</si>
  <si>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</si>
  <si>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</si>
  <si>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</si>
  <si>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</si>
  <si>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</si>
  <si>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</si>
  <si>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Lang, Mr. Fang</t>
  </si>
  <si>
    <t>Daly, Mr. Eugene Patrick</t>
  </si>
  <si>
    <t>Webber, Mr. James</t>
  </si>
  <si>
    <t>McGough, Mr. James Robert</t>
  </si>
  <si>
    <t>Rothschild, Mrs. Martin (Elizabeth L. Barrett)</t>
  </si>
  <si>
    <t>Coleff, Mr. Satio</t>
  </si>
  <si>
    <t>Walker, Mr. William Anderson</t>
  </si>
  <si>
    <t>Lemore, Mrs. (Amelia Milley)</t>
  </si>
  <si>
    <t>Ryan, Mr. Patrick</t>
  </si>
  <si>
    <t>Angle, Mrs. William A (Florence "Mary" Agnes Hughes)</t>
  </si>
  <si>
    <t>Pavlovic, Mr. Stefo</t>
  </si>
  <si>
    <t>Perreault, Miss. Anne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</si>
  <si>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</si>
  <si>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</si>
  <si>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</si>
  <si>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</si>
  <si>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</si>
  <si>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</si>
  <si>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Farthing, Mr. John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</si>
  <si>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</si>
  <si>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</si>
  <si>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</si>
  <si>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</si>
  <si>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</si>
  <si>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</si>
  <si>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</si>
  <si>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</si>
  <si>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</si>
  <si>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LeRoy, Miss. Bertha</t>
  </si>
  <si>
    <t>Risien, Mr. Samuel Beard</t>
  </si>
  <si>
    <t>Frolicher, Miss. Hedwig Margaritha</t>
  </si>
  <si>
    <t>Crosby, Miss. Harriet R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</si>
  <si>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</si>
  <si>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</si>
  <si>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</si>
  <si>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</si>
  <si>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</si>
  <si>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</si>
  <si>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</si>
  <si>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Goldsmith, Mr. Frank John</t>
  </si>
  <si>
    <t>Davies, Master. John Morgan Jr</t>
  </si>
  <si>
    <t>Thayer, Mr. John Borland Jr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</si>
  <si>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</si>
  <si>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</si>
  <si>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</si>
  <si>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</si>
  <si>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</si>
  <si>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</si>
  <si>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</si>
  <si>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</si>
  <si>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</si>
  <si>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</si>
  <si>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</si>
  <si>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</si>
  <si>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</si>
  <si>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Meanwell, Miss. (Marion Ogden)</t>
  </si>
  <si>
    <t>Davies, Mr. Alfred J</t>
  </si>
  <si>
    <t>Stoytcheff, Mr. Ilia</t>
  </si>
  <si>
    <t>Palsson, Mrs. Nils (Alma Cornelia Berglund)</t>
  </si>
  <si>
    <t>Doharr, Mr. Tannous</t>
  </si>
  <si>
    <t>Jonsson, Mr. Carl</t>
  </si>
  <si>
    <t>Harris, Mr. George</t>
  </si>
  <si>
    <t>Appleton, Mrs. Edward Dale (Charlotte Lamson)</t>
  </si>
  <si>
    <t>Flynn, Mr. John Irwin ("Irving")</t>
  </si>
  <si>
    <t>Kelly, Miss. Mary</t>
  </si>
  <si>
    <t>Rush, Mr. Alfred George John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</si>
  <si>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</si>
  <si>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</si>
  <si>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</si>
  <si>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</si>
  <si>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</si>
  <si>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Christy, Miss. Julie Rachel</t>
  </si>
  <si>
    <t>Thayer, Mrs. John Borland (Marian Longstreth Morris)</t>
  </si>
  <si>
    <t>Downton, Mr. William James</t>
  </si>
  <si>
    <t>Ross, Mr. John Hugo</t>
  </si>
  <si>
    <t>Paulner, Mr. Uscher</t>
  </si>
  <si>
    <t>Taussig, Miss. Ruth</t>
  </si>
  <si>
    <t>Jarvis, Mr. John Denzil</t>
  </si>
  <si>
    <t>Frolicher-Stehli, Mr. Maxmillian</t>
  </si>
  <si>
    <t>Gilinski, Mr. Eliezer</t>
  </si>
  <si>
    <t>Murdlin, Mr. Joseph</t>
  </si>
  <si>
    <t>Rintamaki, Mr. Matti</t>
  </si>
  <si>
    <t>Stephenson, Mrs. Walter Bertram (Martha Eustis)</t>
  </si>
  <si>
    <t>Elsbury, Mr. William James</t>
  </si>
  <si>
    <t>Bourke, Miss. Mary</t>
  </si>
  <si>
    <t>Chapman, Mr. John Henry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</si>
  <si>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</si>
  <si>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</si>
  <si>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</si>
  <si>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</si>
  <si>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</si>
  <si>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</si>
  <si>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</si>
  <si>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</si>
  <si>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</si>
  <si>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</si>
  <si>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</si>
  <si>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</si>
  <si>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</si>
  <si>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</si>
  <si>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</si>
  <si>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</si>
  <si>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</si>
  <si>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</si>
  <si>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</si>
  <si>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</si>
  <si>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</si>
  <si>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</si>
  <si>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</si>
  <si>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</si>
  <si>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</si>
  <si>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</si>
  <si>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</si>
  <si>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</si>
  <si>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</si>
  <si>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</si>
  <si>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</si>
  <si>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</si>
  <si>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</si>
  <si>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</si>
  <si>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O'Connell, Mr. Patrick D</t>
  </si>
  <si>
    <t>Barkworth, Mr. Algernon Henry Wilson</t>
  </si>
  <si>
    <t>Lundahl, Mr. Johan Svensson</t>
  </si>
  <si>
    <t>Stahelin-Maeglin, Dr. Max</t>
  </si>
  <si>
    <t>Parr, Mr. William Henry Marsh</t>
  </si>
  <si>
    <t>Skoog, Miss. Mabel</t>
  </si>
  <si>
    <t>Davis, Miss. Mary</t>
  </si>
  <si>
    <t>Leinonen, Mr. Antti Gustaf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</si>
  <si>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</si>
  <si>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</si>
  <si>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</si>
  <si>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</si>
  <si>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</si>
  <si>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</si>
  <si>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</si>
  <si>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</si>
  <si>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</si>
  <si>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</si>
  <si>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</si>
  <si>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Willey, Mr. Edward</t>
  </si>
  <si>
    <t>Stanley, Miss. Amy Zillah Elsie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</si>
  <si>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</si>
  <si>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</si>
  <si>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</si>
  <si>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</si>
  <si>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</si>
  <si>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</si>
  <si>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</si>
  <si>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</si>
  <si>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</si>
  <si>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</si>
  <si>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Frauenthal, Dr. Henry William</t>
  </si>
  <si>
    <t>Badt, Mr. Mohamed</t>
  </si>
  <si>
    <t>Colley, Mr. Edward Pomeroy</t>
  </si>
  <si>
    <t>Coleff, Mr. Peju</t>
  </si>
  <si>
    <t>Lindqvist, Mr. Eino William</t>
  </si>
  <si>
    <t>Hickman, Mr. Lewis</t>
  </si>
  <si>
    <t>Butler, Mr. Reginald Fenton</t>
  </si>
  <si>
    <t>Rommetvedt, Mr. Knud Paust</t>
  </si>
  <si>
    <t>Cook, Mr. Jacob</t>
  </si>
  <si>
    <t>Taylor, Mrs. Elmer Zebley (Juliet Cummins Wright)</t>
  </si>
  <si>
    <t>Brown, Mrs. Thomas William Solomon (Elizabeth Catherine Ford)</t>
  </si>
  <si>
    <t>Davidson, Mr. Thornton</t>
  </si>
  <si>
    <t>Mitchell, Mr. Henry Michael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</si>
  <si>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</si>
  <si>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</si>
  <si>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</si>
  <si>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</si>
  <si>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</si>
  <si>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</si>
  <si>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</si>
  <si>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</si>
  <si>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</si>
  <si>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</si>
  <si>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</si>
  <si>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</si>
  <si>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</si>
  <si>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</si>
  <si>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</si>
  <si>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</si>
  <si>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</si>
  <si>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</si>
  <si>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</si>
  <si>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</si>
  <si>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</si>
  <si>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</si>
  <si>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</si>
  <si>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</si>
  <si>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</si>
  <si>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</si>
  <si>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</si>
  <si>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</si>
  <si>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</si>
  <si>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</si>
  <si>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</si>
  <si>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</si>
  <si>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</si>
  <si>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</si>
  <si>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</si>
  <si>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Cleaver, Miss. Alice</t>
  </si>
  <si>
    <t>Moubarek, Master. Halim Gonios ("William George")</t>
  </si>
  <si>
    <t>Mayne, Mlle. Berthe Antonine ("Mrs de Villiers")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</si>
  <si>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</si>
  <si>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</si>
  <si>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</si>
  <si>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</si>
  <si>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</si>
  <si>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</si>
  <si>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</si>
  <si>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</si>
  <si>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</si>
  <si>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</si>
  <si>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</si>
  <si>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</si>
  <si>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</si>
  <si>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</si>
  <si>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</si>
  <si>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</si>
  <si>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</si>
  <si>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</si>
  <si>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</si>
  <si>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</si>
  <si>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</si>
  <si>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</si>
  <si>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</si>
  <si>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</si>
  <si>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</si>
  <si>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</si>
  <si>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</si>
  <si>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Ivanoff, Mr. Kanio</t>
  </si>
  <si>
    <t>Nankoff, Mr. Minko</t>
  </si>
  <si>
    <t>Hawksford, Mr. Walter James</t>
  </si>
  <si>
    <t>Cavendish, Mr. Tyrell William</t>
  </si>
  <si>
    <t>Ryerson, Miss. Susan Parker "Suzette"</t>
  </si>
  <si>
    <t>McNamee, Mr. Neal</t>
  </si>
  <si>
    <t>Stranden, Mr. Juho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</si>
  <si>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</si>
  <si>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</si>
  <si>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</si>
  <si>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</si>
  <si>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</si>
  <si>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</si>
  <si>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</si>
  <si>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</si>
  <si>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</si>
  <si>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</si>
  <si>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</si>
  <si>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</si>
  <si>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</si>
  <si>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</si>
  <si>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</si>
  <si>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</si>
  <si>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</si>
  <si>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Barah, Mr. Hanna Assi</t>
  </si>
  <si>
    <t>Carter, Mrs. William Ernest (Lucile Polk)</t>
  </si>
  <si>
    <t>Eklund, Mr. Hans Linus</t>
  </si>
  <si>
    <t>Hogeboom, Mrs. John C (Anna Andrews)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</si>
  <si>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</si>
  <si>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</si>
  <si>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</si>
  <si>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</si>
  <si>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</si>
  <si>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</si>
  <si>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</si>
  <si>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Elias, Mr. Dibo</t>
  </si>
  <si>
    <t>Hocking, Mrs. Elizabeth (Eliza Needs)</t>
  </si>
  <si>
    <t>Myhrman, Mr. Pehr Fabian Oliver Malkolm</t>
  </si>
  <si>
    <t>Tobin, Mr. Roger</t>
  </si>
  <si>
    <t>Emanuel, Miss. Virginia Ethel</t>
  </si>
  <si>
    <t>Kilgannon, Mr. Thomas J</t>
  </si>
  <si>
    <t>Robert, Mrs. Edward Scott (Elisabeth Walton McMillan)</t>
  </si>
  <si>
    <t>Ayoub, Miss. Banoura</t>
  </si>
  <si>
    <t>Dick, Mrs. Albert Adrian (Vera Gillespie)</t>
  </si>
  <si>
    <t>Long, Mr. Milton Clyde</t>
  </si>
  <si>
    <t>Johnston, Mr. Andrew G</t>
  </si>
  <si>
    <t>Ali, Mr. William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</si>
  <si>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</si>
  <si>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</si>
  <si>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</si>
  <si>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</si>
  <si>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</si>
  <si>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Keane, Mr. Andrew "Andy"</t>
  </si>
  <si>
    <t>Gaskell, Mr. Alfred</t>
  </si>
  <si>
    <t>Sage, Miss. Stella Anna</t>
  </si>
  <si>
    <t>Hoyt, Mr. William Fisher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</si>
  <si>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</si>
  <si>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</si>
  <si>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</si>
  <si>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</si>
  <si>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</si>
  <si>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</si>
  <si>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</si>
  <si>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</si>
  <si>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</si>
  <si>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</si>
  <si>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</si>
  <si>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</si>
  <si>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</si>
  <si>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</si>
  <si>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</si>
  <si>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</si>
  <si>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</si>
  <si>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</si>
  <si>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</si>
  <si>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</si>
  <si>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</si>
  <si>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</si>
  <si>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Heininen, Miss. Wendla Maria</t>
  </si>
  <si>
    <t>Mallet, Mr. Albert</t>
  </si>
  <si>
    <t>Holm, Mr. John Fredrik Alexander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</si>
  <si>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</si>
  <si>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</si>
  <si>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</si>
  <si>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</si>
  <si>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</si>
  <si>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</si>
  <si>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</si>
  <si>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</si>
  <si>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</si>
  <si>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</si>
  <si>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</si>
  <si>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</si>
  <si>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</si>
  <si>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</si>
  <si>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</si>
  <si>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</si>
  <si>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</si>
  <si>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Pasic, Mr. Jakob</t>
  </si>
  <si>
    <t>Sirota, Mr. Maurice</t>
  </si>
  <si>
    <t>Chip, Mr. Chang</t>
  </si>
  <si>
    <t>Marechal, Mr. Pierre</t>
  </si>
  <si>
    <t>Alhomaki, Mr. Ilmari Rudolf</t>
  </si>
  <si>
    <t>Mudd, Mr. Thomas Charles</t>
  </si>
  <si>
    <t>Serepeca, Miss. Augusta</t>
  </si>
  <si>
    <t>Lemberopolous, Mr. Peter L</t>
  </si>
  <si>
    <t>Culumovic, Mr. Jeso</t>
  </si>
  <si>
    <t>Abbing, Mr. Anthony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</si>
  <si>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</si>
  <si>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</si>
  <si>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</si>
  <si>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</si>
  <si>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</si>
  <si>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</si>
  <si>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</si>
  <si>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</si>
  <si>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</si>
  <si>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</si>
  <si>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</si>
  <si>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</si>
  <si>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</si>
  <si>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</si>
  <si>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</si>
  <si>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</si>
  <si>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</si>
  <si>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</si>
  <si>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</si>
  <si>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</si>
  <si>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</si>
  <si>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Roebling, Mr. Washington Augustus II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</si>
  <si>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</si>
  <si>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</si>
  <si>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</si>
  <si>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</si>
  <si>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</si>
  <si>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</si>
  <si>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</si>
  <si>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</si>
  <si>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</si>
  <si>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</si>
  <si>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</si>
  <si>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</si>
  <si>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</si>
  <si>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</si>
  <si>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</si>
  <si>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</si>
  <si>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Sutehall, Mr. Henry Jr</t>
  </si>
  <si>
    <t>Rice, Mrs. William (Margaret Norton)</t>
  </si>
  <si>
    <t>Montvila, Rev. Juozas</t>
  </si>
  <si>
    <t>Graham, Miss. Margaret Edith</t>
  </si>
  <si>
    <t>Johnston, Miss. Catherine Helen "Carrie"</t>
  </si>
  <si>
    <t>Behr, Mr. Karl Howell</t>
  </si>
  <si>
    <t>Dooley, Mr. Patrick</t>
  </si>
  <si>
    <t>SEX</t>
  </si>
  <si>
    <t>Number of Survivors</t>
  </si>
  <si>
    <t>Number of Victims</t>
  </si>
  <si>
    <t>Number of Male onboarders</t>
  </si>
  <si>
    <t>Number of Female Onboarders</t>
  </si>
  <si>
    <t>GENDER</t>
  </si>
  <si>
    <t>TOTAL</t>
  </si>
  <si>
    <t>MALE</t>
  </si>
  <si>
    <t>FEMALE</t>
  </si>
  <si>
    <t>Died</t>
  </si>
  <si>
    <t>OUTCOME</t>
  </si>
  <si>
    <t>PERCENTAGE</t>
  </si>
  <si>
    <t>STAGE</t>
  </si>
  <si>
    <t>Childhood/Adolescence(0-18)</t>
  </si>
  <si>
    <t>TOTAL NUMBER OF PASSENGERS</t>
  </si>
  <si>
    <t>Adulthood(18-80)</t>
  </si>
  <si>
    <t>PCLASS</t>
  </si>
  <si>
    <t>Total Number of Survivors</t>
  </si>
  <si>
    <t>Total Number of Victims</t>
  </si>
  <si>
    <t>SUM OF FARES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</si>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</sst>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0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8" fontId="0" fillId="0" borderId="0" xfId="0" applyNumberFormat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45"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mruColors>
      <color rgb="FFFF3300"/>
      <color rgb="FFCC0099"/>
      <color rgb="FF0000FF"/>
      <color rgb="FF090084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            SURVIVAL</a:t>
            </a:r>
            <a:r>
              <a:rPr lang="en-US" b="1" baseline="0"/>
              <a:t>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6762884051258304"/>
          <c:y val="0.26713853703069723"/>
          <c:w val="0.5304103751736915"/>
          <c:h val="0.5285022252653200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titanic!$H$4</c:f>
              <c:strCache>
                <c:ptCount val="1"/>
                <c:pt idx="0">
                  <c:v>Number of Survivors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bg2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90084"/>
              </a:solidFill>
              <a:ln>
                <a:solidFill>
                  <a:schemeClr val="bg2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bg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65-47E8-A5B5-8A285C7867F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2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bg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065-47E8-A5B5-8A285C7867F1}"/>
              </c:ext>
            </c:extLst>
          </c:dPt>
          <c:cat>
            <c:strRef>
              <c:f>titanic!$G$5:$G$6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titanic!$H$5:$H$6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A065-47E8-A5B5-8A285C78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875847071"/>
        <c:axId val="875844575"/>
        <c:axId val="0"/>
      </c:bar3DChart>
      <c:catAx>
        <c:axId val="875847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44575"/>
        <c:crosses val="autoZero"/>
        <c:auto val="1"/>
        <c:lblAlgn val="ctr"/>
        <c:lblOffset val="100"/>
        <c:noMultiLvlLbl val="0"/>
      </c:catAx>
      <c:valAx>
        <c:axId val="875844575"/>
        <c:scaling>
          <c:orientation val="minMax"/>
        </c:scaling>
        <c:delete val="0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4707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901960784313725"/>
          <c:y val="0.20008958119365516"/>
          <c:w val="0.16684946734599351"/>
          <c:h val="0.23732055232226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800" b="1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          </a:t>
            </a:r>
            <a:r>
              <a:rPr lang="en-US" b="1" baseline="0"/>
              <a:t>  </a:t>
            </a:r>
            <a:r>
              <a:rPr lang="en-US" b="1"/>
              <a:t>Death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800" b="1" i="0" u="none" strike="noStrike" kern="1200" cap="all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 w="12700">
          <a:solidFill>
            <a:schemeClr val="bg2"/>
          </a:solidFill>
        </a:ln>
        <a:effectLst/>
        <a:sp3d contourW="12700">
          <a:contourClr>
            <a:schemeClr val="bg2"/>
          </a:contourClr>
        </a:sp3d>
      </c:spPr>
    </c:sideWall>
    <c:backWall>
      <c:thickness val="0"/>
      <c:spPr>
        <a:noFill/>
        <a:ln w="12700">
          <a:solidFill>
            <a:schemeClr val="bg2"/>
          </a:solidFill>
        </a:ln>
        <a:effectLst/>
        <a:sp3d contourW="12700">
          <a:contourClr>
            <a:schemeClr val="bg2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titanic!$H$10</c:f>
              <c:strCache>
                <c:ptCount val="1"/>
                <c:pt idx="0">
                  <c:v>Number of Victims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tx2">
                  <a:lumMod val="20000"/>
                  <a:lumOff val="8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90084"/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tx2">
                    <a:lumMod val="20000"/>
                    <a:lumOff val="8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381-447A-91A0-0D60B8F46BD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tx2">
                    <a:lumMod val="20000"/>
                    <a:lumOff val="8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01BB-4736-ADE0-5AD8667C5A2F}"/>
              </c:ext>
            </c:extLst>
          </c:dPt>
          <c:cat>
            <c:strRef>
              <c:f>titanic!$G$11:$G$12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titanic!$H$11:$H$12</c:f>
              <c:numCache>
                <c:formatCode>General</c:formatCode>
                <c:ptCount val="2"/>
                <c:pt idx="0">
                  <c:v>81</c:v>
                </c:pt>
                <c:pt idx="1">
                  <c:v>468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01BB-4736-ADE0-5AD8667C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778470639"/>
        <c:axId val="778452335"/>
        <c:axId val="0"/>
      </c:bar3DChart>
      <c:catAx>
        <c:axId val="778470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52335"/>
        <c:crosses val="autoZero"/>
        <c:auto val="1"/>
        <c:lblAlgn val="ctr"/>
        <c:lblOffset val="100"/>
        <c:noMultiLvlLbl val="0"/>
      </c:catAx>
      <c:valAx>
        <c:axId val="778452335"/>
        <c:scaling>
          <c:orientation val="minMax"/>
        </c:scaling>
        <c:delete val="0"/>
        <c:axPos val="l"/>
        <c:majorGridlines>
          <c:spPr>
            <a:ln w="0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7063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round/>
    </a:ln>
    <a:effectLst>
      <a:softEdge rad="0"/>
    </a:effectLst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bg1"/>
                </a:solidFill>
              </a:rPr>
              <a:t>            </a:t>
            </a:r>
            <a:r>
              <a:rPr lang="en-US" sz="1800" b="1" baseline="0">
                <a:solidFill>
                  <a:schemeClr val="bg1"/>
                </a:solidFill>
              </a:rPr>
              <a:t> </a:t>
            </a:r>
            <a:r>
              <a:rPr lang="en-US" sz="1800" b="1">
                <a:solidFill>
                  <a:schemeClr val="bg1"/>
                </a:solidFill>
              </a:rPr>
              <a:t>  PASSENGERS'</a:t>
            </a:r>
            <a:r>
              <a:rPr lang="en-US" sz="1800" b="1" baseline="0">
                <a:solidFill>
                  <a:schemeClr val="bg1"/>
                </a:solidFill>
              </a:rPr>
              <a:t> CLASS</a:t>
            </a:r>
            <a:endParaRPr lang="en-US" sz="18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titanic!$G$13</c:f>
              <c:strCache>
                <c:ptCount val="1"/>
                <c:pt idx="0">
                  <c:v>Pclass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titanic!$G$14:$G$16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E-4B8A-B9CD-B3E7ED137D06}"/>
            </c:ext>
          </c:extLst>
        </c:ser>
        <c:ser>
          <c:idx val="1"/>
          <c:order val="1"/>
          <c:tx>
            <c:strRef>
              <c:f>titanic!$H$13</c:f>
              <c:strCache>
                <c:ptCount val="1"/>
                <c:pt idx="0">
                  <c:v>Number of Male onboarders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titanic!$H$14:$H$16</c:f>
              <c:numCache>
                <c:formatCode>General</c:formatCode>
                <c:ptCount val="3"/>
                <c:pt idx="0">
                  <c:v>122</c:v>
                </c:pt>
                <c:pt idx="1">
                  <c:v>108</c:v>
                </c:pt>
                <c:pt idx="2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E-4B8A-B9CD-B3E7ED137D06}"/>
            </c:ext>
          </c:extLst>
        </c:ser>
        <c:ser>
          <c:idx val="2"/>
          <c:order val="2"/>
          <c:tx>
            <c:strRef>
              <c:f>titanic!$I$13</c:f>
              <c:strCache>
                <c:ptCount val="1"/>
                <c:pt idx="0">
                  <c:v>Number of Female Onboarders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titanic!$I$14:$I$16</c:f>
              <c:numCache>
                <c:formatCode>General</c:formatCode>
                <c:ptCount val="3"/>
                <c:pt idx="0">
                  <c:v>94</c:v>
                </c:pt>
                <c:pt idx="1">
                  <c:v>76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E-4B8A-B9CD-B3E7ED137D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08322432"/>
        <c:axId val="2108319936"/>
        <c:axId val="0"/>
      </c:bar3DChart>
      <c:catAx>
        <c:axId val="210832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19936"/>
        <c:crosses val="autoZero"/>
        <c:auto val="1"/>
        <c:lblAlgn val="ctr"/>
        <c:lblOffset val="100"/>
        <c:noMultiLvlLbl val="0"/>
      </c:catAx>
      <c:valAx>
        <c:axId val="21083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2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TOTAL NUMBER OF EACH</a:t>
            </a:r>
            <a:r>
              <a:rPr lang="en-US" sz="1600" b="1" baseline="0">
                <a:solidFill>
                  <a:schemeClr val="bg1">
                    <a:lumMod val="95000"/>
                  </a:schemeClr>
                </a:solidFill>
              </a:rPr>
              <a:t> GENDER</a:t>
            </a:r>
            <a:endParaRPr lang="en-US" sz="1600" b="1">
              <a:solidFill>
                <a:schemeClr val="bg1">
                  <a:lumMod val="9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172963561983444"/>
          <c:y val="0.36294267546534642"/>
          <c:w val="0.3872478275860286"/>
          <c:h val="0.55713000861635908"/>
        </c:manualLayout>
      </c:layout>
      <c:doughnutChart>
        <c:varyColors val="1"/>
        <c:ser>
          <c:idx val="0"/>
          <c:order val="0"/>
          <c:tx>
            <c:strRef>
              <c:f>titanic!$H$1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2"/>
              </a:solidFill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dPt>
            <c:idx val="0"/>
            <c:bubble3D val="0"/>
            <c:spPr>
              <a:pattFill prst="pct90">
                <a:fgClr>
                  <a:srgbClr val="002060"/>
                </a:fgClr>
                <a:bgClr>
                  <a:schemeClr val="bg1"/>
                </a:bgClr>
              </a:pattFill>
              <a:ln w="19050">
                <a:solidFill>
                  <a:schemeClr val="bg2"/>
                </a:solidFill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FD-44B1-B1D7-BEC18DBB380B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bg2"/>
                </a:solidFill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FD-44B1-B1D7-BEC18DBB38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titanic!$G$2:$G$3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titanic!$H$2:$H$3</c:f>
              <c:numCache>
                <c:formatCode>General</c:formatCode>
                <c:ptCount val="2"/>
                <c:pt idx="0">
                  <c:v>577</c:v>
                </c:pt>
                <c:pt idx="1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FD-44B1-B1D7-BEC18DBB3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c:spPr>
    </c:plotArea>
    <c:legend>
      <c:legendPos val="l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TOTAL NUMBER OF</a:t>
            </a:r>
          </a:p>
          <a:p>
            <a:pPr>
              <a:defRPr b="1">
                <a:solidFill>
                  <a:schemeClr val="bg1"/>
                </a:solidFill>
              </a:defRPr>
            </a:pPr>
            <a:r>
              <a:rPr lang="en-US" b="1">
                <a:solidFill>
                  <a:schemeClr val="bg1"/>
                </a:solidFill>
              </a:rPr>
              <a:t>PASSENGERS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7265013221031E-2"/>
          <c:y val="0.34156019891409345"/>
          <c:w val="0.82724240440345265"/>
          <c:h val="0.41336425522874226"/>
        </c:manualLayout>
      </c:layout>
      <c:pie3DChart>
        <c:varyColors val="1"/>
        <c:ser>
          <c:idx val="0"/>
          <c:order val="0"/>
          <c:tx>
            <c:strRef>
              <c:f>titanic!$H$7</c:f>
              <c:strCache>
                <c:ptCount val="1"/>
                <c:pt idx="0">
                  <c:v>TOTAL</c:v>
                </c:pt>
              </c:strCache>
            </c:strRef>
          </c:tx>
          <c:spPr>
            <a:ln w="3175"/>
          </c:spPr>
          <c:dPt>
            <c:idx val="0"/>
            <c:bubble3D val="0"/>
            <c:spPr>
              <a:solidFill>
                <a:srgbClr val="00B050"/>
              </a:solidFill>
              <a:ln w="3175">
                <a:solidFill>
                  <a:schemeClr val="lt1"/>
                </a:solidFill>
              </a:ln>
              <a:effectLst/>
              <a:sp3d contourW="3175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E3F-45C7-BC73-CD1347FC2338}"/>
              </c:ext>
            </c:extLst>
          </c:dPt>
          <c:dPt>
            <c:idx val="1"/>
            <c:bubble3D val="0"/>
            <c:spPr>
              <a:solidFill>
                <a:srgbClr val="FF3300"/>
              </a:solidFill>
              <a:ln w="3175">
                <a:solidFill>
                  <a:schemeClr val="lt1"/>
                </a:solidFill>
              </a:ln>
              <a:effectLst/>
              <a:sp3d contourW="3175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E3F-45C7-BC73-CD1347FC23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titanic!$G$8:$G$9</c:f>
              <c:strCache>
                <c:ptCount val="2"/>
                <c:pt idx="0">
                  <c:v>Survived</c:v>
                </c:pt>
                <c:pt idx="1">
                  <c:v>Died</c:v>
                </c:pt>
              </c:strCache>
            </c:strRef>
          </c:cat>
          <c:val>
            <c:numRef>
              <c:f>titanic!$H$8:$H$9</c:f>
              <c:numCache>
                <c:formatCode>General</c:formatCode>
                <c:ptCount val="2"/>
                <c:pt idx="0">
                  <c:v>342</c:v>
                </c:pt>
                <c:pt idx="1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3F-45C7-BC73-CD1347FC2338}"/>
            </c:ext>
          </c:extLst>
        </c:ser>
        <c:ser>
          <c:idx val="1"/>
          <c:order val="1"/>
          <c:tx>
            <c:strRef>
              <c:f>titanic!$I$7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366-42CF-80A0-1284458856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366-42CF-80A0-1284458856C0}"/>
              </c:ext>
            </c:extLst>
          </c:dPt>
          <c:cat>
            <c:strRef>
              <c:f>titanic!$G$8:$G$9</c:f>
              <c:strCache>
                <c:ptCount val="2"/>
                <c:pt idx="0">
                  <c:v>Survived</c:v>
                </c:pt>
                <c:pt idx="1">
                  <c:v>Died</c:v>
                </c:pt>
              </c:strCache>
            </c:strRef>
          </c:cat>
          <c:val>
            <c:numRef>
              <c:f>titanic!$I$8:$I$9</c:f>
              <c:numCache>
                <c:formatCode>General</c:formatCode>
                <c:ptCount val="2"/>
                <c:pt idx="0">
                  <c:v>38.380000000000003</c:v>
                </c:pt>
                <c:pt idx="1">
                  <c:v>61.62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3F-45C7-BC73-CD1347FC2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3.4632034632034632E-2"/>
          <c:y val="0.24574197093052297"/>
          <c:w val="0.27299678449284748"/>
          <c:h val="0.17706068821911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OUTCOMES</a:t>
            </a:r>
            <a:r>
              <a:rPr lang="en-US" sz="1000" b="1" baseline="0"/>
              <a:t> ACCORDING TO PASSENGERS' CLASS</a:t>
            </a:r>
            <a:endParaRPr lang="en-US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95837070999036"/>
          <c:y val="0.17980109465510993"/>
          <c:w val="0.87304159554579108"/>
          <c:h val="0.679236232067776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titanic!$G$20</c:f>
              <c:strCache>
                <c:ptCount val="1"/>
                <c:pt idx="0">
                  <c:v>PCLASS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titanic!$G$21:$G$23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D-496F-802F-F6208DC9D3D4}"/>
            </c:ext>
          </c:extLst>
        </c:ser>
        <c:ser>
          <c:idx val="1"/>
          <c:order val="1"/>
          <c:tx>
            <c:strRef>
              <c:f>titanic!$H$20</c:f>
              <c:strCache>
                <c:ptCount val="1"/>
                <c:pt idx="0">
                  <c:v>Total Number of Survivors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titanic!$H$21:$H$23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D-496F-802F-F6208DC9D3D4}"/>
            </c:ext>
          </c:extLst>
        </c:ser>
        <c:ser>
          <c:idx val="2"/>
          <c:order val="2"/>
          <c:tx>
            <c:strRef>
              <c:f>titanic!$I$20</c:f>
              <c:strCache>
                <c:ptCount val="1"/>
                <c:pt idx="0">
                  <c:v>Total Number of Victims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titanic!$I$21:$I$23</c:f>
              <c:numCache>
                <c:formatCode>General</c:formatCode>
                <c:ptCount val="3"/>
                <c:pt idx="0">
                  <c:v>80</c:v>
                </c:pt>
                <c:pt idx="1">
                  <c:v>97</c:v>
                </c:pt>
                <c:pt idx="2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9D-496F-802F-F6208DC9D3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99856703"/>
        <c:axId val="1099837983"/>
      </c:barChart>
      <c:catAx>
        <c:axId val="1099856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37983"/>
        <c:crosses val="autoZero"/>
        <c:auto val="1"/>
        <c:lblAlgn val="ctr"/>
        <c:lblOffset val="100"/>
        <c:noMultiLvlLbl val="0"/>
      </c:catAx>
      <c:valAx>
        <c:axId val="10998379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5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ayout>
        <c:manualLayout>
          <c:xMode val="edge"/>
          <c:yMode val="edge"/>
          <c:x val="0.19980230567189758"/>
          <c:y val="0.17587916687375502"/>
          <c:w val="0.29977574005780927"/>
          <c:h val="0.37083186975380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1"/>
                </a:solidFill>
              </a:rPr>
              <a:t>SUM OF FARES</a:t>
            </a:r>
          </a:p>
        </c:rich>
      </c:tx>
      <c:layout>
        <c:manualLayout>
          <c:xMode val="edge"/>
          <c:yMode val="edge"/>
          <c:x val="0.2214318528111352"/>
          <c:y val="8.28636458046745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titanic!$H$25</c:f>
              <c:strCache>
                <c:ptCount val="1"/>
                <c:pt idx="0">
                  <c:v>SUM OF FARES</c:v>
                </c:pt>
              </c:strCache>
            </c:strRef>
          </c:tx>
          <c:spPr>
            <a:ln>
              <a:noFill/>
            </a:ln>
            <a:effectLst>
              <a:outerShdw blurRad="254000" sx="102000" sy="102000" algn="ctr" rotWithShape="0">
                <a:prstClr val="black">
                  <a:alpha val="0"/>
                </a:prstClr>
              </a:outerShdw>
            </a:effectLst>
          </c:spPr>
          <c:dPt>
            <c:idx val="0"/>
            <c:bubble3D val="0"/>
            <c:explosion val="400"/>
            <c:spPr>
              <a:noFill/>
              <a:ln>
                <a:noFill/>
              </a:ln>
              <a:effectLst>
                <a:outerShdw blurRad="254000" sx="102000" sy="102000" algn="ctr" rotWithShape="0">
                  <a:prstClr val="black">
                    <a:alpha val="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1D-4182-B4E5-9EF444E7DAF2}"/>
              </c:ext>
            </c:extLst>
          </c:dPt>
          <c:dPt>
            <c:idx val="1"/>
            <c:bubble3D val="0"/>
            <c:explosion val="239"/>
            <c:spPr>
              <a:noFill/>
              <a:ln>
                <a:noFill/>
              </a:ln>
              <a:effectLst>
                <a:outerShdw blurRad="254000" sx="102000" sy="102000" algn="ctr" rotWithShape="0">
                  <a:prstClr val="black">
                    <a:alpha val="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1D-4182-B4E5-9EF444E7DAF2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1D-4182-B4E5-9EF444E7DAF2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bg1"/>
                </a:solidFill>
              </a:ln>
              <a:effectLst>
                <a:outerShdw blurRad="254000" sx="1000" sy="1000" algn="ctr" rotWithShape="0">
                  <a:prstClr val="black">
                    <a:alpha val="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1D-4182-B4E5-9EF444E7DAF2}"/>
              </c:ext>
            </c:extLst>
          </c:dPt>
          <c:cat>
            <c:strRef>
              <c:f>titanic!$G$26:$G$29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TOTAL</c:v>
                </c:pt>
              </c:strCache>
            </c:strRef>
          </c:cat>
          <c:val>
            <c:numRef>
              <c:f>titanic!$H$26:$H$29</c:f>
              <c:numCache>
                <c:formatCode>"$"#,##0.00_);[Red]\("$"#,##0.00\)</c:formatCode>
                <c:ptCount val="4"/>
                <c:pt idx="0">
                  <c:v>18177.41</c:v>
                </c:pt>
                <c:pt idx="1">
                  <c:v>3801.84</c:v>
                </c:pt>
                <c:pt idx="2">
                  <c:v>6714.7</c:v>
                </c:pt>
                <c:pt idx="3">
                  <c:v>28693.95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1D-4182-B4E5-9EF444E7D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7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361950</xdr:colOff>
      <xdr:row>22</xdr:row>
      <xdr:rowOff>152401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7A86C65-F59D-4F88-AE16-34AB25C58AC6}"/>
            </a:ext>
          </a:extLst>
        </xdr:cNvPr>
        <xdr:cNvSpPr/>
      </xdr:nvSpPr>
      <xdr:spPr>
        <a:xfrm>
          <a:off x="0" y="0"/>
          <a:ext cx="12553950" cy="4343401"/>
        </a:xfrm>
        <a:prstGeom prst="rect">
          <a:avLst/>
        </a:prstGeom>
        <a:gradFill flip="none" rotWithShape="1">
          <a:gsLst>
            <a:gs pos="0">
              <a:srgbClr val="7030A0"/>
            </a:gs>
            <a:gs pos="46000">
              <a:srgbClr val="7030A0"/>
            </a:gs>
            <a:gs pos="100000">
              <a:schemeClr val="tx1">
                <a:lumMod val="95000"/>
                <a:lumOff val="5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238125</xdr:colOff>
      <xdr:row>12</xdr:row>
      <xdr:rowOff>76200</xdr:rowOff>
    </xdr:from>
    <xdr:to>
      <xdr:col>20</xdr:col>
      <xdr:colOff>361950</xdr:colOff>
      <xdr:row>13</xdr:row>
      <xdr:rowOff>57150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870766D-EA01-4A8B-9E48-C4AA94669D2C}"/>
            </a:ext>
          </a:extLst>
        </xdr:cNvPr>
        <xdr:cNvSpPr/>
      </xdr:nvSpPr>
      <xdr:spPr>
        <a:xfrm>
          <a:off x="4505325" y="2362200"/>
          <a:ext cx="8048625" cy="17145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</xdr:row>
      <xdr:rowOff>19050</xdr:rowOff>
    </xdr:from>
    <xdr:to>
      <xdr:col>21</xdr:col>
      <xdr:colOff>190500</xdr:colOff>
      <xdr:row>11</xdr:row>
      <xdr:rowOff>57150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40E5463-E311-4AB7-9A42-8D89C3EBC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238124</xdr:colOff>
      <xdr:row>1</xdr:row>
      <xdr:rowOff>38100</xdr:rowOff>
    </xdr:from>
    <xdr:to>
      <xdr:col>7</xdr:col>
      <xdr:colOff>400049</xdr:colOff>
      <xdr:row>22</xdr:row>
      <xdr:rowOff>142875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61B5E5F-CA47-479A-9AA2-CCCEA3128642}"/>
            </a:ext>
          </a:extLst>
        </xdr:cNvPr>
        <xdr:cNvSpPr/>
      </xdr:nvSpPr>
      <xdr:spPr>
        <a:xfrm rot="16200000" flipV="1">
          <a:off x="2533649" y="2200275"/>
          <a:ext cx="4105275" cy="161925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542925</xdr:colOff>
      <xdr:row>2</xdr:row>
      <xdr:rowOff>61911</xdr:rowOff>
    </xdr:from>
    <xdr:to>
      <xdr:col>17</xdr:col>
      <xdr:colOff>95249</xdr:colOff>
      <xdr:row>11</xdr:row>
      <xdr:rowOff>114300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2ADA6533-C0B6-4850-8EB7-BE8F11114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28576</xdr:colOff>
      <xdr:row>0</xdr:row>
      <xdr:rowOff>104775</xdr:rowOff>
    </xdr:from>
    <xdr:to>
      <xdr:col>20</xdr:col>
      <xdr:colOff>371476</xdr:colOff>
      <xdr:row>1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0495966-BAD6-4E8A-A9B1-DD1A7811E2DA}"/>
            </a:ext>
          </a:extLst>
        </xdr:cNvPr>
        <xdr:cNvSpPr/>
      </xdr:nvSpPr>
      <xdr:spPr>
        <a:xfrm>
          <a:off x="28576" y="104775"/>
          <a:ext cx="12534900" cy="238125"/>
        </a:xfrm>
        <a:prstGeom prst="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DATA</a:t>
          </a:r>
          <a:r>
            <a:rPr lang="en-US" sz="1400" b="1">
              <a:solidFill>
                <a:schemeClr val="tx1"/>
              </a:solidFill>
            </a:rPr>
            <a:t> </a:t>
          </a:r>
          <a:r>
            <a:rPr lang="en-US" sz="1400" b="1">
              <a:solidFill>
                <a:schemeClr val="bg1"/>
              </a:solidFill>
            </a:rPr>
            <a:t>VISUALIZATION</a:t>
          </a:r>
          <a:r>
            <a:rPr lang="en-US" sz="1400" b="1" baseline="0">
              <a:solidFill>
                <a:schemeClr val="tx1"/>
              </a:solidFill>
            </a:rPr>
            <a:t> </a:t>
          </a:r>
          <a:r>
            <a:rPr lang="en-US" sz="1400" b="1" baseline="0">
              <a:solidFill>
                <a:schemeClr val="bg1"/>
              </a:solidFill>
            </a:rPr>
            <a:t>OF</a:t>
          </a:r>
          <a:r>
            <a:rPr lang="en-US" sz="1400" b="1" baseline="0">
              <a:solidFill>
                <a:schemeClr val="tx1"/>
              </a:solidFill>
            </a:rPr>
            <a:t> </a:t>
          </a:r>
          <a:r>
            <a:rPr lang="en-US" sz="1400" b="1" baseline="0">
              <a:solidFill>
                <a:schemeClr val="bg1"/>
              </a:solidFill>
            </a:rPr>
            <a:t>TITANIC</a:t>
          </a:r>
          <a:r>
            <a:rPr lang="en-US" sz="1400" b="1" baseline="0">
              <a:solidFill>
                <a:schemeClr val="tx1"/>
              </a:solidFill>
            </a:rPr>
            <a:t> </a:t>
          </a:r>
          <a:r>
            <a:rPr lang="en-US" sz="1400" b="1" baseline="0">
              <a:solidFill>
                <a:schemeClr val="bg1"/>
              </a:solidFill>
            </a:rPr>
            <a:t>DATASET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285751</xdr:colOff>
      <xdr:row>2</xdr:row>
      <xdr:rowOff>42863</xdr:rowOff>
    </xdr:from>
    <xdr:to>
      <xdr:col>13</xdr:col>
      <xdr:colOff>114300</xdr:colOff>
      <xdr:row>12</xdr:row>
      <xdr:rowOff>95251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1A4A5EC6-BFEF-4117-A796-ACA4E81A2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581026</xdr:colOff>
      <xdr:row>1</xdr:row>
      <xdr:rowOff>166688</xdr:rowOff>
    </xdr:from>
    <xdr:to>
      <xdr:col>8</xdr:col>
      <xdr:colOff>47625</xdr:colOff>
      <xdr:row>11</xdr:row>
      <xdr:rowOff>9526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688662EA-4990-4DE0-B96A-D9B41DD08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190500</xdr:colOff>
      <xdr:row>12</xdr:row>
      <xdr:rowOff>85725</xdr:rowOff>
    </xdr:from>
    <xdr:to>
      <xdr:col>14</xdr:col>
      <xdr:colOff>323850</xdr:colOff>
      <xdr:row>22</xdr:row>
      <xdr:rowOff>152400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A3AF93A-17FE-48A7-AC64-39FA340BC501}"/>
            </a:ext>
          </a:extLst>
        </xdr:cNvPr>
        <xdr:cNvSpPr/>
      </xdr:nvSpPr>
      <xdr:spPr>
        <a:xfrm rot="16200000" flipV="1">
          <a:off x="7805737" y="3290888"/>
          <a:ext cx="1971675" cy="13335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209550</xdr:colOff>
      <xdr:row>10</xdr:row>
      <xdr:rowOff>4761</xdr:rowOff>
    </xdr:from>
    <xdr:to>
      <xdr:col>8</xdr:col>
      <xdr:colOff>0</xdr:colOff>
      <xdr:row>21</xdr:row>
      <xdr:rowOff>28575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FF126E95-25B7-44E8-A136-580C04FED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2</xdr:row>
      <xdr:rowOff>104775</xdr:rowOff>
    </xdr:from>
    <xdr:to>
      <xdr:col>1</xdr:col>
      <xdr:colOff>533400</xdr:colOff>
      <xdr:row>5</xdr:row>
      <xdr:rowOff>142875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69E9494-591B-4975-96E2-569402BD54CB}"/>
            </a:ext>
          </a:extLst>
        </xdr:cNvPr>
        <xdr:cNvSpPr/>
      </xdr:nvSpPr>
      <xdr:spPr>
        <a:xfrm>
          <a:off x="76200" y="485775"/>
          <a:ext cx="1069521" cy="6096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891</a:t>
          </a:r>
        </a:p>
        <a:p>
          <a:pPr algn="ctr"/>
          <a:r>
            <a:rPr lang="en-US" sz="1100" b="1"/>
            <a:t>Total Number of Passengers</a:t>
          </a:r>
        </a:p>
      </xdr:txBody>
    </xdr:sp>
    <xdr:clientData/>
  </xdr:twoCellAnchor>
  <xdr:twoCellAnchor>
    <xdr:from>
      <xdr:col>0</xdr:col>
      <xdr:colOff>76200</xdr:colOff>
      <xdr:row>6</xdr:row>
      <xdr:rowOff>28575</xdr:rowOff>
    </xdr:from>
    <xdr:to>
      <xdr:col>1</xdr:col>
      <xdr:colOff>533400</xdr:colOff>
      <xdr:row>9</xdr:row>
      <xdr:rowOff>66675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B2C6493-1EC4-4B44-B764-9C952E2B3A71}"/>
            </a:ext>
          </a:extLst>
        </xdr:cNvPr>
        <xdr:cNvSpPr/>
      </xdr:nvSpPr>
      <xdr:spPr>
        <a:xfrm>
          <a:off x="76200" y="1171575"/>
          <a:ext cx="1066800" cy="6096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38.38%</a:t>
          </a:r>
        </a:p>
        <a:p>
          <a:pPr algn="ctr"/>
          <a:r>
            <a:rPr lang="en-US" sz="1100" b="1"/>
            <a:t>Percentage</a:t>
          </a:r>
          <a:r>
            <a:rPr lang="en-US" sz="1100" b="1" baseline="0"/>
            <a:t> of</a:t>
          </a:r>
        </a:p>
        <a:p>
          <a:pPr algn="ctr"/>
          <a:r>
            <a:rPr lang="en-US" sz="1100" b="1" baseline="0"/>
            <a:t>Survivors</a:t>
          </a:r>
          <a:endParaRPr lang="en-US" sz="1100" b="1"/>
        </a:p>
      </xdr:txBody>
    </xdr:sp>
    <xdr:clientData/>
  </xdr:twoCellAnchor>
  <xdr:twoCellAnchor>
    <xdr:from>
      <xdr:col>0</xdr:col>
      <xdr:colOff>76200</xdr:colOff>
      <xdr:row>9</xdr:row>
      <xdr:rowOff>142875</xdr:rowOff>
    </xdr:from>
    <xdr:to>
      <xdr:col>1</xdr:col>
      <xdr:colOff>533400</xdr:colOff>
      <xdr:row>12</xdr:row>
      <xdr:rowOff>180975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84A0415-7098-4396-8786-47D7B1D80CF2}"/>
            </a:ext>
          </a:extLst>
        </xdr:cNvPr>
        <xdr:cNvSpPr/>
      </xdr:nvSpPr>
      <xdr:spPr>
        <a:xfrm>
          <a:off x="76200" y="1857375"/>
          <a:ext cx="1066800" cy="6096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61.62%</a:t>
          </a:r>
        </a:p>
        <a:p>
          <a:pPr algn="ctr"/>
          <a:r>
            <a:rPr lang="en-US" sz="1100" b="1"/>
            <a:t>Percentage</a:t>
          </a:r>
          <a:r>
            <a:rPr lang="en-US" sz="1100" b="1" baseline="0"/>
            <a:t> of</a:t>
          </a:r>
        </a:p>
        <a:p>
          <a:pPr algn="ctr"/>
          <a:r>
            <a:rPr lang="en-US" sz="1100" b="1" baseline="0"/>
            <a:t>Victims</a:t>
          </a:r>
          <a:endParaRPr lang="en-US" sz="1100" b="1"/>
        </a:p>
      </xdr:txBody>
    </xdr:sp>
    <xdr:clientData/>
  </xdr:twoCellAnchor>
  <xdr:twoCellAnchor>
    <xdr:from>
      <xdr:col>0</xdr:col>
      <xdr:colOff>0</xdr:colOff>
      <xdr:row>18</xdr:row>
      <xdr:rowOff>123825</xdr:rowOff>
    </xdr:from>
    <xdr:to>
      <xdr:col>7</xdr:col>
      <xdr:colOff>371475</xdr:colOff>
      <xdr:row>19</xdr:row>
      <xdr:rowOff>95250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D40720C-B00C-4644-AE5C-6AA171364DD6}"/>
            </a:ext>
          </a:extLst>
        </xdr:cNvPr>
        <xdr:cNvSpPr/>
      </xdr:nvSpPr>
      <xdr:spPr>
        <a:xfrm>
          <a:off x="0" y="3552825"/>
          <a:ext cx="4638675" cy="161925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85725</xdr:colOff>
      <xdr:row>13</xdr:row>
      <xdr:rowOff>57149</xdr:rowOff>
    </xdr:from>
    <xdr:to>
      <xdr:col>1</xdr:col>
      <xdr:colOff>542925</xdr:colOff>
      <xdr:row>17</xdr:row>
      <xdr:rowOff>104774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C3D6DF5-93EE-419E-9193-FBBD2DF40975}"/>
            </a:ext>
          </a:extLst>
        </xdr:cNvPr>
        <xdr:cNvSpPr/>
      </xdr:nvSpPr>
      <xdr:spPr>
        <a:xfrm>
          <a:off x="85725" y="2533649"/>
          <a:ext cx="1066800" cy="8096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64.76%</a:t>
          </a:r>
        </a:p>
        <a:p>
          <a:pPr algn="ctr"/>
          <a:r>
            <a:rPr lang="en-US" sz="1100" b="1"/>
            <a:t>Percentage</a:t>
          </a:r>
          <a:r>
            <a:rPr lang="en-US" sz="1100" b="1" baseline="0"/>
            <a:t> of</a:t>
          </a:r>
        </a:p>
        <a:p>
          <a:pPr algn="ctr"/>
          <a:r>
            <a:rPr lang="en-US" sz="1100" b="1" baseline="0"/>
            <a:t>Male Passengers</a:t>
          </a:r>
          <a:endParaRPr lang="en-US" sz="1100" b="1"/>
        </a:p>
      </xdr:txBody>
    </xdr:sp>
    <xdr:clientData/>
  </xdr:twoCellAnchor>
  <xdr:twoCellAnchor>
    <xdr:from>
      <xdr:col>2</xdr:col>
      <xdr:colOff>17688</xdr:colOff>
      <xdr:row>13</xdr:row>
      <xdr:rowOff>57149</xdr:rowOff>
    </xdr:from>
    <xdr:to>
      <xdr:col>4</xdr:col>
      <xdr:colOff>19049</xdr:colOff>
      <xdr:row>17</xdr:row>
      <xdr:rowOff>104774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8AE7FA3B-B0F9-4F5D-B513-6F0F66BDC506}"/>
            </a:ext>
          </a:extLst>
        </xdr:cNvPr>
        <xdr:cNvSpPr/>
      </xdr:nvSpPr>
      <xdr:spPr>
        <a:xfrm>
          <a:off x="1236888" y="2533649"/>
          <a:ext cx="1220561" cy="8096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35.24%</a:t>
          </a:r>
        </a:p>
        <a:p>
          <a:pPr algn="ctr"/>
          <a:r>
            <a:rPr lang="en-US" sz="1100" b="1"/>
            <a:t>Percentage</a:t>
          </a:r>
          <a:r>
            <a:rPr lang="en-US" sz="1100" b="1" baseline="0"/>
            <a:t> of</a:t>
          </a:r>
        </a:p>
        <a:p>
          <a:pPr algn="ctr"/>
          <a:r>
            <a:rPr lang="en-US" sz="1100" b="1" baseline="0"/>
            <a:t>Female Passengers</a:t>
          </a:r>
          <a:endParaRPr lang="en-US" sz="1100" b="1"/>
        </a:p>
      </xdr:txBody>
    </xdr:sp>
    <xdr:clientData/>
  </xdr:twoCellAnchor>
  <xdr:twoCellAnchor>
    <xdr:from>
      <xdr:col>2</xdr:col>
      <xdr:colOff>0</xdr:colOff>
      <xdr:row>2</xdr:row>
      <xdr:rowOff>104775</xdr:rowOff>
    </xdr:from>
    <xdr:to>
      <xdr:col>4</xdr:col>
      <xdr:colOff>38100</xdr:colOff>
      <xdr:row>5</xdr:row>
      <xdr:rowOff>142875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3E575CA-45BD-4961-B92B-691E57C9FB68}"/>
            </a:ext>
          </a:extLst>
        </xdr:cNvPr>
        <xdr:cNvSpPr/>
      </xdr:nvSpPr>
      <xdr:spPr>
        <a:xfrm>
          <a:off x="1219200" y="485775"/>
          <a:ext cx="1257300" cy="6096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baseline="0"/>
            <a:t>216 </a:t>
          </a:r>
        </a:p>
        <a:p>
          <a:pPr algn="ctr"/>
          <a:r>
            <a:rPr lang="en-US" sz="1100" b="1" baseline="0"/>
            <a:t>Total Number of</a:t>
          </a:r>
        </a:p>
        <a:p>
          <a:pPr algn="ctr"/>
          <a:r>
            <a:rPr lang="en-US" sz="1100" b="1" baseline="0"/>
            <a:t>PC1 Passengers</a:t>
          </a:r>
          <a:endParaRPr lang="en-US" sz="1100" b="1"/>
        </a:p>
      </xdr:txBody>
    </xdr:sp>
    <xdr:clientData/>
  </xdr:twoCellAnchor>
  <xdr:twoCellAnchor>
    <xdr:from>
      <xdr:col>2</xdr:col>
      <xdr:colOff>9525</xdr:colOff>
      <xdr:row>6</xdr:row>
      <xdr:rowOff>28575</xdr:rowOff>
    </xdr:from>
    <xdr:to>
      <xdr:col>4</xdr:col>
      <xdr:colOff>28575</xdr:colOff>
      <xdr:row>9</xdr:row>
      <xdr:rowOff>66675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9A5D961B-062F-440F-9146-96D8003A81DA}"/>
            </a:ext>
          </a:extLst>
        </xdr:cNvPr>
        <xdr:cNvSpPr/>
      </xdr:nvSpPr>
      <xdr:spPr>
        <a:xfrm>
          <a:off x="1228725" y="1171575"/>
          <a:ext cx="1238250" cy="6096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184</a:t>
          </a:r>
        </a:p>
        <a:p>
          <a:pPr algn="ctr"/>
          <a:r>
            <a:rPr lang="en-US" sz="1100" b="1" baseline="0"/>
            <a:t>Total Number of</a:t>
          </a:r>
        </a:p>
        <a:p>
          <a:pPr algn="ctr"/>
          <a:r>
            <a:rPr lang="en-US" sz="1100" b="1" baseline="0"/>
            <a:t>PC2 Passengers</a:t>
          </a:r>
          <a:endParaRPr lang="en-US" sz="1100" b="1"/>
        </a:p>
      </xdr:txBody>
    </xdr:sp>
    <xdr:clientData/>
  </xdr:twoCellAnchor>
  <xdr:twoCellAnchor>
    <xdr:from>
      <xdr:col>2</xdr:col>
      <xdr:colOff>16328</xdr:colOff>
      <xdr:row>9</xdr:row>
      <xdr:rowOff>142874</xdr:rowOff>
    </xdr:from>
    <xdr:to>
      <xdr:col>4</xdr:col>
      <xdr:colOff>19050</xdr:colOff>
      <xdr:row>12</xdr:row>
      <xdr:rowOff>180974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B815048C-F171-4A91-85F8-154ED4D90491}"/>
            </a:ext>
          </a:extLst>
        </xdr:cNvPr>
        <xdr:cNvSpPr/>
      </xdr:nvSpPr>
      <xdr:spPr>
        <a:xfrm>
          <a:off x="1235528" y="1857374"/>
          <a:ext cx="1221922" cy="6096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491</a:t>
          </a:r>
        </a:p>
        <a:p>
          <a:pPr algn="ctr"/>
          <a:r>
            <a:rPr lang="en-US" sz="1100" b="1" baseline="0"/>
            <a:t>Total Number of</a:t>
          </a:r>
        </a:p>
        <a:p>
          <a:pPr algn="ctr"/>
          <a:r>
            <a:rPr lang="en-US" sz="1100" b="1" baseline="0"/>
            <a:t>PC3 Passengers</a:t>
          </a:r>
          <a:endParaRPr lang="en-US" sz="1100" b="1"/>
        </a:p>
      </xdr:txBody>
    </xdr:sp>
    <xdr:clientData/>
  </xdr:twoCellAnchor>
  <xdr:twoCellAnchor>
    <xdr:from>
      <xdr:col>0</xdr:col>
      <xdr:colOff>66675</xdr:colOff>
      <xdr:row>19</xdr:row>
      <xdr:rowOff>123825</xdr:rowOff>
    </xdr:from>
    <xdr:to>
      <xdr:col>7</xdr:col>
      <xdr:colOff>247650</xdr:colOff>
      <xdr:row>22</xdr:row>
      <xdr:rowOff>133350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FA06F3E-79DC-4E99-AFE8-15482BBAE2C6}"/>
            </a:ext>
          </a:extLst>
        </xdr:cNvPr>
        <xdr:cNvSpPr txBox="1"/>
      </xdr:nvSpPr>
      <xdr:spPr>
        <a:xfrm>
          <a:off x="66675" y="3743325"/>
          <a:ext cx="444817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Considering</a:t>
          </a:r>
          <a:r>
            <a:rPr lang="en-US" sz="1000" b="0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the total number of deaths according to the Passenger's Class, we can infer that a lot of passengers died due to their ticket's cabin; the third class cabin, that had the most casualties, was located further away from the lifeboats.</a:t>
          </a:r>
        </a:p>
      </xdr:txBody>
    </xdr:sp>
    <xdr:clientData/>
  </xdr:twoCellAnchor>
  <xdr:twoCellAnchor>
    <xdr:from>
      <xdr:col>7</xdr:col>
      <xdr:colOff>561976</xdr:colOff>
      <xdr:row>13</xdr:row>
      <xdr:rowOff>19050</xdr:rowOff>
    </xdr:from>
    <xdr:to>
      <xdr:col>14</xdr:col>
      <xdr:colOff>57150</xdr:colOff>
      <xdr:row>22</xdr:row>
      <xdr:rowOff>95251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336B9594-0D7A-4C98-BDED-7DE14A80F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61634</xdr:colOff>
      <xdr:row>12</xdr:row>
      <xdr:rowOff>133071</xdr:rowOff>
    </xdr:from>
    <xdr:to>
      <xdr:col>20</xdr:col>
      <xdr:colOff>352425</xdr:colOff>
      <xdr:row>22</xdr:row>
      <xdr:rowOff>67237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0D5338B8-FEEB-4790-A7F2-867EC5AB9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228602</xdr:colOff>
      <xdr:row>17</xdr:row>
      <xdr:rowOff>67235</xdr:rowOff>
    </xdr:from>
    <xdr:to>
      <xdr:col>19</xdr:col>
      <xdr:colOff>251015</xdr:colOff>
      <xdr:row>19</xdr:row>
      <xdr:rowOff>11205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7E529EC-FD72-4F18-9D9F-0242C1B40163}"/>
            </a:ext>
          </a:extLst>
        </xdr:cNvPr>
        <xdr:cNvSpPr txBox="1"/>
      </xdr:nvSpPr>
      <xdr:spPr>
        <a:xfrm>
          <a:off x="10715627" y="3305735"/>
          <a:ext cx="1241613" cy="324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$28,693.95 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402771</xdr:colOff>
      <xdr:row>13</xdr:row>
      <xdr:rowOff>63954</xdr:rowOff>
    </xdr:from>
    <xdr:to>
      <xdr:col>16</xdr:col>
      <xdr:colOff>571500</xdr:colOff>
      <xdr:row>16</xdr:row>
      <xdr:rowOff>13607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2FA6C745-10AB-40A1-8BBD-ECDD56887339}"/>
            </a:ext>
          </a:extLst>
        </xdr:cNvPr>
        <xdr:cNvSpPr/>
      </xdr:nvSpPr>
      <xdr:spPr>
        <a:xfrm>
          <a:off x="8975271" y="2540454"/>
          <a:ext cx="1393372" cy="52115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$18,177.41 </a:t>
          </a:r>
        </a:p>
        <a:p>
          <a:pPr algn="ctr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Sum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of</a:t>
          </a:r>
          <a:r>
            <a:rPr lang="en-US" sz="1100" b="1"/>
            <a:t> PC1</a:t>
          </a:r>
          <a:r>
            <a:rPr lang="en-US" sz="1100" b="1" baseline="0"/>
            <a:t>  Fare</a:t>
          </a:r>
          <a:endParaRPr lang="en-US" sz="1100" b="1"/>
        </a:p>
      </xdr:txBody>
    </xdr:sp>
    <xdr:clientData/>
  </xdr:twoCellAnchor>
  <xdr:twoCellAnchor>
    <xdr:from>
      <xdr:col>14</xdr:col>
      <xdr:colOff>405494</xdr:colOff>
      <xdr:row>16</xdr:row>
      <xdr:rowOff>80278</xdr:rowOff>
    </xdr:from>
    <xdr:to>
      <xdr:col>16</xdr:col>
      <xdr:colOff>585107</xdr:colOff>
      <xdr:row>19</xdr:row>
      <xdr:rowOff>40821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29404F05-14E0-41AE-9861-4209C47E6112}"/>
            </a:ext>
          </a:extLst>
        </xdr:cNvPr>
        <xdr:cNvSpPr/>
      </xdr:nvSpPr>
      <xdr:spPr>
        <a:xfrm>
          <a:off x="8977994" y="3128278"/>
          <a:ext cx="1404256" cy="53204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$3,801.84 </a:t>
          </a:r>
        </a:p>
        <a:p>
          <a:pPr algn="ctr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Sum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of</a:t>
          </a:r>
          <a:r>
            <a:rPr lang="en-US" sz="1100" b="1"/>
            <a:t> PC2</a:t>
          </a:r>
          <a:r>
            <a:rPr lang="en-US" sz="1100" b="1" baseline="0"/>
            <a:t> Fare</a:t>
          </a:r>
          <a:endParaRPr lang="en-US" sz="1100" b="1"/>
        </a:p>
      </xdr:txBody>
    </xdr:sp>
    <xdr:clientData/>
  </xdr:twoCellAnchor>
  <xdr:twoCellAnchor>
    <xdr:from>
      <xdr:col>14</xdr:col>
      <xdr:colOff>421824</xdr:colOff>
      <xdr:row>19</xdr:row>
      <xdr:rowOff>110209</xdr:rowOff>
    </xdr:from>
    <xdr:to>
      <xdr:col>16</xdr:col>
      <xdr:colOff>612321</xdr:colOff>
      <xdr:row>22</xdr:row>
      <xdr:rowOff>27214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66B2920-F1E7-42AF-BAD5-0C38FDB924C4}"/>
            </a:ext>
          </a:extLst>
        </xdr:cNvPr>
        <xdr:cNvSpPr/>
      </xdr:nvSpPr>
      <xdr:spPr>
        <a:xfrm>
          <a:off x="8994324" y="3729709"/>
          <a:ext cx="1415140" cy="48850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$6,714.70 </a:t>
          </a:r>
        </a:p>
        <a:p>
          <a:pPr algn="ctr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Sum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of</a:t>
          </a:r>
          <a:r>
            <a:rPr lang="en-US" sz="1100" b="1"/>
            <a:t> PC3</a:t>
          </a:r>
          <a:r>
            <a:rPr lang="en-US" sz="1100" b="1" baseline="0"/>
            <a:t> Fare</a:t>
          </a:r>
          <a:endParaRPr lang="en-US" sz="1100" b="1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9AC020-C381-48D1-B5D0-7F13321C3DD3}" autoFormatId="16" applyNumberFormats="0" applyBorderFormats="0" applyFontFormats="0" applyPatternFormats="0" applyAlignmentFormats="0" applyWidthHeightFormats="0">
  <queryTableRefresh nextId="7">
    <queryTableFields count="6">
      <queryTableField id="1" name="Survived" tableColumnId="1"/>
      <queryTableField id="2" name="Pclass" tableColumnId="2"/>
      <queryTableField id="3" name="Name" tableColumnId="3"/>
      <queryTableField id="4" name="Sex" tableColumnId="4"/>
      <queryTableField id="5" name="Age" tableColumnId="5"/>
      <queryTableField id="6" name="Far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A8EFD3-3EEE-41FE-B909-674EDBAD65E4}" name="titanic" displayName="titanic" ref="A1:F892" tableType="queryTable" totalsRowShown="0">
  <autoFilter ref="A1:F892" xr:uid="{BAA8EFD3-3EEE-41FE-B909-674EDBAD65E4}"/>
  <tableColumns count="6">
    <tableColumn id="1" xr3:uid="{2F00C624-C080-4850-9FD8-014A731AB9D7}" uniqueName="1" name="Survived" queryTableFieldId="1"/>
    <tableColumn id="2" xr3:uid="{5F059517-CA58-4463-AF44-9D6DB3821ABA}" uniqueName="2" name="Pclass" queryTableFieldId="2"/>
    <tableColumn id="3" xr3:uid="{EE018823-11FB-4B49-BFD7-15581C92B7DC}" uniqueName="3" name="Name" queryTableFieldId="3" dataDxfId="43"/>
    <tableColumn id="4" xr3:uid="{5EAA964F-BACC-4043-A9ED-A70BDCD29D69}" uniqueName="4" name="Sex" queryTableFieldId="4" dataDxfId="42"/>
    <tableColumn id="5" xr3:uid="{F03A931B-7946-4D8E-83AB-ED6176DC9DEA}" uniqueName="5" name="Age" queryTableFieldId="5"/>
    <tableColumn id="6" xr3:uid="{9533E63D-BA81-4EFC-858C-629CBE1D6DF5}" uniqueName="6" name="Far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807B42-C922-41E7-B3E7-FC8F69269CE4}" name="Table3" displayName="Table3" ref="G10:I12" totalsRowShown="0" headerRowDxfId="41" dataDxfId="40" tableBorderDxfId="39">
  <autoFilter ref="G10:I12" xr:uid="{A2807B42-C922-41E7-B3E7-FC8F69269CE4}"/>
  <tableColumns count="3">
    <tableColumn id="1" xr3:uid="{AB86BEDD-B28C-408A-A13A-0B8B8E8F7501}" name="SEX" dataDxfId="38"/>
    <tableColumn id="2" xr3:uid="{AEABD1D4-C513-48CF-A68E-0B7174C9AC9C}" name="Number of Victims" dataDxfId="37">
      <calculatedColumnFormula>COUNTIFS(A1:A891, "0", D1:D891, "Male")</calculatedColumnFormula>
    </tableColumn>
    <tableColumn id="3" xr3:uid="{EEFA9A54-F56E-46A9-99EB-F56F274E940D}" name="PERCENTAGE" dataDxfId="36">
      <calculatedColumnFormula>ROUND((H11/549)*100, 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642E1-96F9-4BB3-BB45-91A0803F14EB}" name="Table4" displayName="Table4" ref="G7:I9" totalsRowShown="0" headerRowDxfId="35" dataDxfId="34" tableBorderDxfId="33">
  <autoFilter ref="G7:I9" xr:uid="{E88642E1-96F9-4BB3-BB45-91A0803F14EB}"/>
  <tableColumns count="3">
    <tableColumn id="1" xr3:uid="{330CC608-966C-4D40-82DD-DEA6F32E7B93}" name="OUTCOME" dataDxfId="32"/>
    <tableColumn id="2" xr3:uid="{2A1A493C-2308-466F-B274-09A278E9F2BF}" name="TOTAL" dataDxfId="31"/>
    <tableColumn id="3" xr3:uid="{7109DED9-F435-4F75-B937-9A6CBCB70ABA}" name="PERCENTAGE" dataDxfId="30">
      <calculatedColumnFormula>ROUND((H8/891) * 100, 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6F5A7E-F9F5-4849-A403-0CF946EBB52F}" name="Table5" displayName="Table5" ref="G4:I6" totalsRowShown="0" headerRowDxfId="29" dataDxfId="28" tableBorderDxfId="27">
  <autoFilter ref="G4:I6" xr:uid="{BC6F5A7E-F9F5-4849-A403-0CF946EBB52F}"/>
  <tableColumns count="3">
    <tableColumn id="1" xr3:uid="{4212AC85-1429-42A2-8B4F-16CDF72AFF78}" name="SEX" dataDxfId="26"/>
    <tableColumn id="2" xr3:uid="{A8F95DB0-80FF-4BA8-B6FB-6BCA594C1FEE}" name="Number of Survivors" dataDxfId="25">
      <calculatedColumnFormula>COUNTIFS(A1:A891, "1", D1:D891, "Male")</calculatedColumnFormula>
    </tableColumn>
    <tableColumn id="3" xr3:uid="{13BD2432-5A25-4044-9D9A-2291D4C3D087}" name="PERCENTAGE" dataDxfId="24">
      <calculatedColumnFormula>ROUND((H5/342)*100,2)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18FDFE7-FFE5-4427-BCEF-D0C6CA0A34D3}" name="Table6" displayName="Table6" ref="G1:I3" totalsRowShown="0" headerRowDxfId="23" dataDxfId="22" tableBorderDxfId="21">
  <autoFilter ref="G1:I3" xr:uid="{418FDFE7-FFE5-4427-BCEF-D0C6CA0A34D3}"/>
  <tableColumns count="3">
    <tableColumn id="1" xr3:uid="{DD18B0A0-4265-4826-9983-98E7EFB21187}" name="GENDER" dataDxfId="20"/>
    <tableColumn id="2" xr3:uid="{A49A8B2F-44DC-45D4-B9BF-9E406DC05B51}" name="TOTAL" dataDxfId="19">
      <calculatedColumnFormula>COUNTIF(D1:D891, "Female")</calculatedColumnFormula>
    </tableColumn>
    <tableColumn id="3" xr3:uid="{6BCA4318-93D3-41BA-B234-A74115ABF77D}" name="PERCENTAGE" dataDxfId="18">
      <calculatedColumnFormula>ROUND((H2/891)*100, 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779AB67-4121-4873-BE27-4D017BD4DDB2}" name="Table8" displayName="Table8" ref="G13:I16" totalsRowShown="0" headerRowDxfId="17" dataDxfId="16" tableBorderDxfId="15">
  <autoFilter ref="G13:I16" xr:uid="{2779AB67-4121-4873-BE27-4D017BD4DDB2}"/>
  <tableColumns count="3">
    <tableColumn id="1" xr3:uid="{958289BD-A818-4F0A-BC9C-1164B82B430F}" name="Pclass" dataDxfId="14"/>
    <tableColumn id="2" xr3:uid="{00C8DAC8-03A6-4BDE-A5B2-05BB6CBBD8E4}" name="Number of Male onboarders" dataDxfId="13"/>
    <tableColumn id="3" xr3:uid="{ED91DD24-6850-413E-9CD0-86674C6D972A}" name="Number of Female Onboarders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461617-8C60-4F4C-AE31-D884809BAA5A}" name="Table2" displayName="Table2" ref="G17:I19" totalsRowShown="0" headerRowDxfId="11" dataDxfId="10" tableBorderDxfId="9">
  <autoFilter ref="G17:I19" xr:uid="{30461617-8C60-4F4C-AE31-D884809BAA5A}"/>
  <tableColumns count="3">
    <tableColumn id="1" xr3:uid="{3621D562-0176-40F8-AE2E-313538BFF7A9}" name="STAGE" dataDxfId="8"/>
    <tableColumn id="2" xr3:uid="{88AACDD3-DCA1-455F-8287-3E3560A2740B}" name="TOTAL NUMBER OF PASSENGERS" dataDxfId="7">
      <calculatedColumnFormula>COUNTIF(E1:E892,"&gt;18")</calculatedColumnFormula>
    </tableColumn>
    <tableColumn id="3" xr3:uid="{B7606D1B-83DA-4097-BE90-45E8D9B98E78}" name="PERCENTAGE" dataDxfId="6">
      <calculatedColumnFormula>ROUND((H18/891) *100, 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37667-F26F-4C18-B13F-BE86487F5460}" name="Table7" displayName="Table7" ref="G25:H29" totalsRowShown="0" headerRowDxfId="5" tableBorderDxfId="4">
  <autoFilter ref="G25:H29" xr:uid="{DCD37667-F26F-4C18-B13F-BE86487F5460}"/>
  <tableColumns count="2">
    <tableColumn id="1" xr3:uid="{8869B997-4A06-441C-B72A-975CEA3717FC}" name="PCLASS" dataDxfId="3"/>
    <tableColumn id="2" xr3:uid="{533B84B2-5EF3-48D5-8DAA-AD07ED97D744}" name="SUM OF FARES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D21CF0-C534-4E03-89EE-81E93A24BA3F}" name="Table9" displayName="Table9" ref="G20:I24" totalsRowShown="0" headerRowDxfId="1" tableBorderDxfId="0">
  <autoFilter ref="G20:I24" xr:uid="{7BD21CF0-C534-4E03-89EE-81E93A24BA3F}"/>
  <tableColumns count="3">
    <tableColumn id="1" xr3:uid="{E0DCB33B-F237-41C3-8DCB-C4B2E07AD05B}" name="PCLASS"/>
    <tableColumn id="2" xr3:uid="{C83D0D73-CA60-4A59-8009-AC6B99F07A97}" name="Total Number of Survivors"/>
    <tableColumn id="3" xr3:uid="{8F6E2B77-D1E2-4A00-88CB-5432B395E585}" name="Total Number of Victi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8505-E5DD-4298-9EF8-D1EAC36120CB}">
  <dimension ref="A1:I892"/>
  <sheetViews>
    <sheetView topLeftCell="D16" workbookViewId="0">
      <selection activeCell="G37" sqref="G37"/>
    </sheetView>
  </sheetViews>
  <sheetFormatPr defaultRowHeight="15" x14ac:dyDescent="0.25"/>
  <cols>
    <col min="1" max="1" width="11" bestFit="1" customWidth="1"/>
    <col min="2" max="2" width="8.5703125" bestFit="1" customWidth="1"/>
    <col min="3" max="3" width="74.85546875" style="1" bestFit="1" customWidth="1"/>
    <col min="4" max="4" width="7.5703125" bestFit="1" customWidth="1"/>
    <col min="5" max="5" width="6.7109375" bestFit="1" customWidth="1"/>
    <col min="6" max="6" width="9" bestFit="1" customWidth="1"/>
    <col min="7" max="7" width="28" style="4" bestFit="1" customWidth="1"/>
    <col min="8" max="8" width="31.85546875" style="4" customWidth="1"/>
    <col min="9" max="9" width="30.5703125" style="4" customWidth="1"/>
  </cols>
  <sheetData>
    <row r="1" spans="1:9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2" t="s">
        <v>904</v>
      </c>
      <c r="H1" s="2" t="s">
        <v>905</v>
      </c>
      <c r="I1" s="2" t="s">
        <v>910</v>
      </c>
    </row>
    <row r="2" spans="1:9" x14ac:dyDescent="0.25">
      <c r="A2">
        <v>0</v>
      </c>
      <c r="B2">
        <v>3</v>
      </c>
      <c r="C2" s="1" t="s">
        <v>6</v>
      </c>
      <c r="D2" t="s">
        <v>7</v>
      </c>
      <c r="E2">
        <v>22</v>
      </c>
      <c r="F2">
        <v>7.25</v>
      </c>
      <c r="G2" s="3" t="s">
        <v>906</v>
      </c>
      <c r="H2" s="3">
        <f>COUNTIF(D2:D892, "Male")</f>
        <v>577</v>
      </c>
      <c r="I2" s="4">
        <f t="shared" ref="I2:I3" si="0">ROUND((H2/891)*100, 2)</f>
        <v>64.760000000000005</v>
      </c>
    </row>
    <row r="3" spans="1:9" x14ac:dyDescent="0.25">
      <c r="A3">
        <v>1</v>
      </c>
      <c r="B3">
        <v>1</v>
      </c>
      <c r="C3" s="1" t="s">
        <v>8</v>
      </c>
      <c r="D3" t="s">
        <v>9</v>
      </c>
      <c r="E3">
        <v>38</v>
      </c>
      <c r="F3">
        <v>71.283299999999997</v>
      </c>
      <c r="G3" s="5" t="s">
        <v>907</v>
      </c>
      <c r="H3" s="5">
        <f>COUNTIF(D2:D892, "Female")</f>
        <v>314</v>
      </c>
      <c r="I3" s="4">
        <f t="shared" si="0"/>
        <v>35.24</v>
      </c>
    </row>
    <row r="4" spans="1:9" x14ac:dyDescent="0.25">
      <c r="A4">
        <v>1</v>
      </c>
      <c r="B4">
        <v>3</v>
      </c>
      <c r="C4" s="1" t="s">
        <v>10</v>
      </c>
      <c r="D4" t="s">
        <v>9</v>
      </c>
      <c r="E4">
        <v>26</v>
      </c>
      <c r="F4">
        <v>7.9249999999999998</v>
      </c>
      <c r="G4" s="2" t="s">
        <v>899</v>
      </c>
      <c r="H4" s="6" t="s">
        <v>900</v>
      </c>
      <c r="I4" s="4" t="s">
        <v>910</v>
      </c>
    </row>
    <row r="5" spans="1:9" x14ac:dyDescent="0.25">
      <c r="A5">
        <v>1</v>
      </c>
      <c r="B5">
        <v>1</v>
      </c>
      <c r="C5" s="1" t="s">
        <v>11</v>
      </c>
      <c r="D5" t="s">
        <v>9</v>
      </c>
      <c r="E5">
        <v>35</v>
      </c>
      <c r="F5">
        <v>53.1</v>
      </c>
      <c r="G5" s="3" t="s">
        <v>9</v>
      </c>
      <c r="H5" s="3">
        <f>COUNTIFS(A2:A892, "1", D2:D892, "Female")</f>
        <v>233</v>
      </c>
      <c r="I5" s="4">
        <f t="shared" ref="I5:I6" si="1">ROUND((H5/342)*100,2)</f>
        <v>68.13</v>
      </c>
    </row>
    <row r="6" spans="1:9" x14ac:dyDescent="0.25">
      <c r="A6">
        <v>0</v>
      </c>
      <c r="B6">
        <v>3</v>
      </c>
      <c r="C6" s="1" t="s">
        <v>12</v>
      </c>
      <c r="D6" t="s">
        <v>7</v>
      </c>
      <c r="E6">
        <v>35</v>
      </c>
      <c r="F6">
        <v>8.0500000000000007</v>
      </c>
      <c r="G6" s="5" t="s">
        <v>7</v>
      </c>
      <c r="H6" s="5">
        <f>COUNTIFS(A2:A892, "1", D2:D892, "Male")</f>
        <v>109</v>
      </c>
      <c r="I6" s="4">
        <f t="shared" si="1"/>
        <v>31.87</v>
      </c>
    </row>
    <row r="7" spans="1:9" x14ac:dyDescent="0.25">
      <c r="A7">
        <v>0</v>
      </c>
      <c r="B7">
        <v>3</v>
      </c>
      <c r="C7" s="1" t="s">
        <v>13</v>
      </c>
      <c r="D7" t="s">
        <v>7</v>
      </c>
      <c r="E7">
        <v>35</v>
      </c>
      <c r="F7">
        <v>8.4582999999999995</v>
      </c>
      <c r="G7" s="2" t="s">
        <v>909</v>
      </c>
      <c r="H7" s="7" t="s">
        <v>905</v>
      </c>
      <c r="I7" s="2" t="s">
        <v>910</v>
      </c>
    </row>
    <row r="8" spans="1:9" x14ac:dyDescent="0.25">
      <c r="A8">
        <v>0</v>
      </c>
      <c r="B8">
        <v>1</v>
      </c>
      <c r="C8" s="1" t="s">
        <v>14</v>
      </c>
      <c r="D8" t="s">
        <v>7</v>
      </c>
      <c r="E8">
        <v>54</v>
      </c>
      <c r="F8">
        <v>51.862499999999997</v>
      </c>
      <c r="G8" s="3" t="s">
        <v>0</v>
      </c>
      <c r="H8" s="3">
        <f>COUNTIF(A2:A892, "1")</f>
        <v>342</v>
      </c>
      <c r="I8" s="3">
        <f>ROUND((H8/891) * 100, 2)</f>
        <v>38.380000000000003</v>
      </c>
    </row>
    <row r="9" spans="1:9" x14ac:dyDescent="0.25">
      <c r="A9">
        <v>0</v>
      </c>
      <c r="B9">
        <v>3</v>
      </c>
      <c r="C9" s="1" t="s">
        <v>15</v>
      </c>
      <c r="D9" t="s">
        <v>7</v>
      </c>
      <c r="E9">
        <v>2</v>
      </c>
      <c r="F9">
        <v>21.074999999999999</v>
      </c>
      <c r="G9" s="5" t="s">
        <v>908</v>
      </c>
      <c r="H9" s="5">
        <f>COUNTIF(A1:A892, "0")</f>
        <v>549</v>
      </c>
      <c r="I9" s="5">
        <f>ROUND((H9/891) * 100, 2)</f>
        <v>61.62</v>
      </c>
    </row>
    <row r="10" spans="1:9" x14ac:dyDescent="0.25">
      <c r="A10">
        <v>1</v>
      </c>
      <c r="B10">
        <v>3</v>
      </c>
      <c r="C10" s="1" t="s">
        <v>16</v>
      </c>
      <c r="D10" t="s">
        <v>9</v>
      </c>
      <c r="E10">
        <v>27</v>
      </c>
      <c r="F10">
        <v>11.1333</v>
      </c>
      <c r="G10" s="2" t="s">
        <v>899</v>
      </c>
      <c r="H10" s="2" t="s">
        <v>901</v>
      </c>
      <c r="I10" s="2" t="s">
        <v>910</v>
      </c>
    </row>
    <row r="11" spans="1:9" x14ac:dyDescent="0.25">
      <c r="A11">
        <v>1</v>
      </c>
      <c r="B11">
        <v>2</v>
      </c>
      <c r="C11" s="1" t="s">
        <v>17</v>
      </c>
      <c r="D11" t="s">
        <v>9</v>
      </c>
      <c r="E11">
        <v>14</v>
      </c>
      <c r="F11">
        <v>30.070799999999998</v>
      </c>
      <c r="G11" s="3" t="s">
        <v>9</v>
      </c>
      <c r="H11" s="3">
        <f>COUNTIFS(A2:A892, "0", D2:D892, "Female")</f>
        <v>81</v>
      </c>
      <c r="I11" s="4">
        <f t="shared" ref="I11" si="2">ROUND((H11/549)*100, 2)</f>
        <v>14.75</v>
      </c>
    </row>
    <row r="12" spans="1:9" x14ac:dyDescent="0.25">
      <c r="A12">
        <v>1</v>
      </c>
      <c r="B12">
        <v>3</v>
      </c>
      <c r="C12" s="1" t="s">
        <v>18</v>
      </c>
      <c r="D12" t="s">
        <v>9</v>
      </c>
      <c r="E12">
        <v>4</v>
      </c>
      <c r="F12">
        <v>16.7</v>
      </c>
      <c r="G12" s="5" t="s">
        <v>7</v>
      </c>
      <c r="H12" s="5">
        <f>COUNTIFS(A2:A892, "0", D2:D892, "Male")</f>
        <v>468</v>
      </c>
      <c r="I12" s="4">
        <f>ROUND((H12/549)*100, 2)</f>
        <v>85.25</v>
      </c>
    </row>
    <row r="13" spans="1:9" x14ac:dyDescent="0.25">
      <c r="A13">
        <v>1</v>
      </c>
      <c r="B13">
        <v>1</v>
      </c>
      <c r="C13" s="1" t="s">
        <v>19</v>
      </c>
      <c r="D13" t="s">
        <v>9</v>
      </c>
      <c r="E13">
        <v>58</v>
      </c>
      <c r="F13">
        <v>26.55</v>
      </c>
      <c r="G13" s="2" t="s">
        <v>1</v>
      </c>
      <c r="H13" s="2" t="s">
        <v>902</v>
      </c>
      <c r="I13" s="2" t="s">
        <v>903</v>
      </c>
    </row>
    <row r="14" spans="1:9" x14ac:dyDescent="0.25">
      <c r="A14">
        <v>0</v>
      </c>
      <c r="B14">
        <v>3</v>
      </c>
      <c r="C14" s="1" t="s">
        <v>20</v>
      </c>
      <c r="D14" t="s">
        <v>7</v>
      </c>
      <c r="E14">
        <v>20</v>
      </c>
      <c r="F14">
        <v>8.0500000000000007</v>
      </c>
      <c r="G14" s="3">
        <v>1</v>
      </c>
      <c r="H14" s="3">
        <f>COUNTIFS(B2:B892, "1", D2:D892, "Male")</f>
        <v>122</v>
      </c>
      <c r="I14" s="3">
        <f>COUNTIFS(B2:B892, "1", D2:D892, "Female")</f>
        <v>94</v>
      </c>
    </row>
    <row r="15" spans="1:9" x14ac:dyDescent="0.25">
      <c r="A15">
        <v>0</v>
      </c>
      <c r="B15">
        <v>3</v>
      </c>
      <c r="C15" s="1" t="s">
        <v>21</v>
      </c>
      <c r="D15" t="s">
        <v>7</v>
      </c>
      <c r="E15">
        <v>39</v>
      </c>
      <c r="F15">
        <v>31.274999999999999</v>
      </c>
      <c r="G15" s="5">
        <v>2</v>
      </c>
      <c r="H15" s="5">
        <f>COUNTIFS(B2:B892, "2", D2:D892, "Male")</f>
        <v>108</v>
      </c>
      <c r="I15" s="5">
        <f>COUNTIFS(B2:B892, "2", D2:D892, "Female")</f>
        <v>76</v>
      </c>
    </row>
    <row r="16" spans="1:9" x14ac:dyDescent="0.25">
      <c r="A16">
        <v>0</v>
      </c>
      <c r="B16">
        <v>3</v>
      </c>
      <c r="C16" s="1" t="s">
        <v>22</v>
      </c>
      <c r="D16" t="s">
        <v>9</v>
      </c>
      <c r="E16">
        <v>14</v>
      </c>
      <c r="F16">
        <v>7.8541999999999996</v>
      </c>
      <c r="G16" s="3">
        <v>3</v>
      </c>
      <c r="H16" s="3">
        <f>COUNTIFS(B2:B892, "3", D2:D892, "Male")</f>
        <v>347</v>
      </c>
      <c r="I16" s="8">
        <f>COUNTIFS(B2:B892, "3", D2:D892, "Female")</f>
        <v>144</v>
      </c>
    </row>
    <row r="17" spans="1:9" x14ac:dyDescent="0.25">
      <c r="A17">
        <v>1</v>
      </c>
      <c r="B17">
        <v>2</v>
      </c>
      <c r="C17" s="1" t="s">
        <v>23</v>
      </c>
      <c r="D17" t="s">
        <v>9</v>
      </c>
      <c r="E17">
        <v>55</v>
      </c>
      <c r="F17">
        <v>16</v>
      </c>
      <c r="G17" s="2" t="s">
        <v>911</v>
      </c>
      <c r="H17" s="2" t="s">
        <v>913</v>
      </c>
      <c r="I17" s="2" t="s">
        <v>910</v>
      </c>
    </row>
    <row r="18" spans="1:9" x14ac:dyDescent="0.25">
      <c r="A18">
        <v>0</v>
      </c>
      <c r="B18">
        <v>3</v>
      </c>
      <c r="C18" s="1" t="s">
        <v>24</v>
      </c>
      <c r="D18" t="s">
        <v>7</v>
      </c>
      <c r="E18">
        <v>2</v>
      </c>
      <c r="F18">
        <v>29.125</v>
      </c>
      <c r="G18" s="3" t="s">
        <v>912</v>
      </c>
      <c r="H18" s="3">
        <f>COUNTIF(E2:E892, "&lt;=18")</f>
        <v>173</v>
      </c>
      <c r="I18" s="3">
        <f>ROUND((H18/891) *100, 2)</f>
        <v>19.420000000000002</v>
      </c>
    </row>
    <row r="19" spans="1:9" x14ac:dyDescent="0.25">
      <c r="A19">
        <v>1</v>
      </c>
      <c r="B19">
        <v>2</v>
      </c>
      <c r="C19" s="1" t="s">
        <v>25</v>
      </c>
      <c r="D19" t="s">
        <v>7</v>
      </c>
      <c r="E19">
        <v>2</v>
      </c>
      <c r="F19">
        <v>13</v>
      </c>
      <c r="G19" s="5" t="s">
        <v>914</v>
      </c>
      <c r="H19" s="5">
        <f>COUNTIF(E2:E893,"&gt;18")</f>
        <v>718</v>
      </c>
      <c r="I19" s="5">
        <f t="shared" ref="I19" si="3">ROUND((H19/891) *100, 2)</f>
        <v>80.58</v>
      </c>
    </row>
    <row r="20" spans="1:9" x14ac:dyDescent="0.25">
      <c r="A20">
        <v>0</v>
      </c>
      <c r="B20">
        <v>3</v>
      </c>
      <c r="C20" s="1" t="s">
        <v>26</v>
      </c>
      <c r="D20" t="s">
        <v>9</v>
      </c>
      <c r="E20">
        <v>31</v>
      </c>
      <c r="F20">
        <v>18</v>
      </c>
      <c r="G20" s="2" t="s">
        <v>915</v>
      </c>
      <c r="H20" s="2" t="s">
        <v>916</v>
      </c>
      <c r="I20" s="2" t="s">
        <v>917</v>
      </c>
    </row>
    <row r="21" spans="1:9" x14ac:dyDescent="0.25">
      <c r="A21">
        <v>1</v>
      </c>
      <c r="B21">
        <v>3</v>
      </c>
      <c r="C21" s="1" t="s">
        <v>27</v>
      </c>
      <c r="D21" t="s">
        <v>9</v>
      </c>
      <c r="E21">
        <v>31</v>
      </c>
      <c r="F21">
        <v>7.2249999999999996</v>
      </c>
      <c r="G21" s="3">
        <v>1</v>
      </c>
      <c r="H21" s="3">
        <f>COUNTIFS(B2:B892, "1", A2:A892,"1")</f>
        <v>136</v>
      </c>
      <c r="I21" s="3">
        <f>COUNTIFS(B2:B892, "1", A2:A892,"0")</f>
        <v>80</v>
      </c>
    </row>
    <row r="22" spans="1:9" x14ac:dyDescent="0.25">
      <c r="A22">
        <v>0</v>
      </c>
      <c r="B22">
        <v>2</v>
      </c>
      <c r="C22" s="1" t="s">
        <v>28</v>
      </c>
      <c r="D22" t="s">
        <v>7</v>
      </c>
      <c r="E22">
        <v>35</v>
      </c>
      <c r="F22">
        <v>26</v>
      </c>
      <c r="G22" s="5">
        <v>2</v>
      </c>
      <c r="H22" s="5">
        <f>COUNTIFS(B2:B892, "2", A2:A892, "1")</f>
        <v>87</v>
      </c>
      <c r="I22" s="5">
        <f>COUNTIFS(B2:B892, "2", A2:A892,"0")</f>
        <v>97</v>
      </c>
    </row>
    <row r="23" spans="1:9" ht="15.75" thickBot="1" x14ac:dyDescent="0.3">
      <c r="A23">
        <v>1</v>
      </c>
      <c r="B23">
        <v>2</v>
      </c>
      <c r="C23" s="1" t="s">
        <v>29</v>
      </c>
      <c r="D23" t="s">
        <v>7</v>
      </c>
      <c r="E23">
        <v>34</v>
      </c>
      <c r="F23">
        <v>13</v>
      </c>
      <c r="G23" s="3">
        <v>3</v>
      </c>
      <c r="H23" s="3">
        <f>COUNTIFS(B2:B892, "3", A2:A892,"1")</f>
        <v>119</v>
      </c>
      <c r="I23" s="3">
        <f>COUNTIFS(B2:B892, "3", A2:A892,"0")</f>
        <v>372</v>
      </c>
    </row>
    <row r="24" spans="1:9" ht="15.75" thickTop="1" x14ac:dyDescent="0.25">
      <c r="A24">
        <v>1</v>
      </c>
      <c r="B24">
        <v>3</v>
      </c>
      <c r="C24" s="1" t="s">
        <v>30</v>
      </c>
      <c r="D24" t="s">
        <v>9</v>
      </c>
      <c r="E24">
        <v>15</v>
      </c>
      <c r="F24">
        <v>8.0291999999999994</v>
      </c>
      <c r="G24" s="11" t="s">
        <v>905</v>
      </c>
      <c r="H24" s="11">
        <f>SUBTOTAL(109,titanic!$H$21:$H$23)</f>
        <v>342</v>
      </c>
      <c r="I24" s="9">
        <f>SUBTOTAL(109,titanic!$I$21:$I$23)</f>
        <v>549</v>
      </c>
    </row>
    <row r="25" spans="1:9" x14ac:dyDescent="0.25">
      <c r="A25">
        <v>1</v>
      </c>
      <c r="B25">
        <v>1</v>
      </c>
      <c r="C25" s="1" t="s">
        <v>31</v>
      </c>
      <c r="D25" t="s">
        <v>7</v>
      </c>
      <c r="E25">
        <v>28</v>
      </c>
      <c r="F25">
        <v>35.5</v>
      </c>
      <c r="G25" s="4" t="s">
        <v>915</v>
      </c>
      <c r="H25" s="4" t="s">
        <v>918</v>
      </c>
    </row>
    <row r="26" spans="1:9" x14ac:dyDescent="0.25">
      <c r="A26">
        <v>0</v>
      </c>
      <c r="B26">
        <v>3</v>
      </c>
      <c r="C26" s="1" t="s">
        <v>32</v>
      </c>
      <c r="D26" t="s">
        <v>9</v>
      </c>
      <c r="E26">
        <v>8</v>
      </c>
      <c r="F26">
        <v>21.074999999999999</v>
      </c>
      <c r="G26" s="4">
        <v>1</v>
      </c>
      <c r="H26" s="10">
        <v>18177.41</v>
      </c>
    </row>
    <row r="27" spans="1:9" x14ac:dyDescent="0.25">
      <c r="A27">
        <v>1</v>
      </c>
      <c r="B27">
        <v>3</v>
      </c>
      <c r="C27" s="1" t="s">
        <v>33</v>
      </c>
      <c r="D27" t="s">
        <v>9</v>
      </c>
      <c r="E27">
        <v>38</v>
      </c>
      <c r="F27">
        <v>31.387499999999999</v>
      </c>
      <c r="G27" s="4">
        <v>2</v>
      </c>
      <c r="H27" s="10">
        <v>3801.84</v>
      </c>
    </row>
    <row r="28" spans="1:9" x14ac:dyDescent="0.25">
      <c r="A28">
        <v>0</v>
      </c>
      <c r="B28">
        <v>3</v>
      </c>
      <c r="C28" s="1" t="s">
        <v>34</v>
      </c>
      <c r="D28" t="s">
        <v>7</v>
      </c>
      <c r="E28">
        <v>38</v>
      </c>
      <c r="F28">
        <v>7.2249999999999996</v>
      </c>
      <c r="G28" s="4">
        <v>3</v>
      </c>
      <c r="H28" s="10">
        <v>6714.7</v>
      </c>
    </row>
    <row r="29" spans="1:9" x14ac:dyDescent="0.25">
      <c r="A29">
        <v>0</v>
      </c>
      <c r="B29">
        <v>1</v>
      </c>
      <c r="C29" s="1" t="s">
        <v>35</v>
      </c>
      <c r="D29" t="s">
        <v>7</v>
      </c>
      <c r="E29">
        <v>19</v>
      </c>
      <c r="F29">
        <v>263</v>
      </c>
      <c r="G29" s="4" t="s">
        <v>905</v>
      </c>
      <c r="H29" s="10">
        <v>28693.95</v>
      </c>
    </row>
    <row r="30" spans="1:9" x14ac:dyDescent="0.25">
      <c r="A30">
        <v>1</v>
      </c>
      <c r="B30">
        <v>3</v>
      </c>
      <c r="C30" s="1" t="s">
        <v>36</v>
      </c>
      <c r="D30" t="s">
        <v>9</v>
      </c>
      <c r="E30">
        <v>19</v>
      </c>
      <c r="F30">
        <v>7.8792</v>
      </c>
    </row>
    <row r="31" spans="1:9" x14ac:dyDescent="0.25">
      <c r="A31">
        <v>0</v>
      </c>
      <c r="B31">
        <v>3</v>
      </c>
      <c r="C31" s="1" t="s">
        <v>37</v>
      </c>
      <c r="D31" t="s">
        <v>7</v>
      </c>
      <c r="E31">
        <v>19</v>
      </c>
      <c r="F31">
        <v>7.8958000000000004</v>
      </c>
    </row>
    <row r="32" spans="1:9" x14ac:dyDescent="0.25">
      <c r="A32">
        <v>0</v>
      </c>
      <c r="B32">
        <v>1</v>
      </c>
      <c r="C32" s="1" t="s">
        <v>38</v>
      </c>
      <c r="D32" t="s">
        <v>7</v>
      </c>
      <c r="E32">
        <v>40</v>
      </c>
      <c r="F32">
        <v>27.720800000000001</v>
      </c>
      <c r="H32" s="4">
        <f>SUMIF(B2:B892, "3", F2:F892)</f>
        <v>6714.6951000000017</v>
      </c>
    </row>
    <row r="33" spans="1:6" x14ac:dyDescent="0.25">
      <c r="A33">
        <v>1</v>
      </c>
      <c r="B33">
        <v>1</v>
      </c>
      <c r="C33" s="1" t="s">
        <v>39</v>
      </c>
      <c r="D33" t="s">
        <v>9</v>
      </c>
      <c r="E33">
        <v>40</v>
      </c>
      <c r="F33">
        <v>146.52080000000001</v>
      </c>
    </row>
    <row r="34" spans="1:6" x14ac:dyDescent="0.25">
      <c r="A34">
        <v>1</v>
      </c>
      <c r="B34">
        <v>3</v>
      </c>
      <c r="C34" s="1" t="s">
        <v>40</v>
      </c>
      <c r="D34" t="s">
        <v>9</v>
      </c>
      <c r="E34">
        <v>40</v>
      </c>
      <c r="F34">
        <v>7.75</v>
      </c>
    </row>
    <row r="35" spans="1:6" x14ac:dyDescent="0.25">
      <c r="A35">
        <v>0</v>
      </c>
      <c r="B35">
        <v>2</v>
      </c>
      <c r="C35" s="1" t="s">
        <v>41</v>
      </c>
      <c r="D35" t="s">
        <v>7</v>
      </c>
      <c r="E35">
        <v>66</v>
      </c>
      <c r="F35">
        <v>10.5</v>
      </c>
    </row>
    <row r="36" spans="1:6" x14ac:dyDescent="0.25">
      <c r="A36">
        <v>0</v>
      </c>
      <c r="B36">
        <v>1</v>
      </c>
      <c r="C36" s="1" t="s">
        <v>42</v>
      </c>
      <c r="D36" t="s">
        <v>7</v>
      </c>
      <c r="E36">
        <v>28</v>
      </c>
      <c r="F36">
        <v>82.1708</v>
      </c>
    </row>
    <row r="37" spans="1:6" x14ac:dyDescent="0.25">
      <c r="A37">
        <v>0</v>
      </c>
      <c r="B37">
        <v>1</v>
      </c>
      <c r="C37" s="1" t="s">
        <v>43</v>
      </c>
      <c r="D37" t="s">
        <v>7</v>
      </c>
      <c r="E37">
        <v>42</v>
      </c>
      <c r="F37">
        <v>52</v>
      </c>
    </row>
    <row r="38" spans="1:6" x14ac:dyDescent="0.25">
      <c r="A38">
        <v>1</v>
      </c>
      <c r="B38">
        <v>3</v>
      </c>
      <c r="C38" s="1" t="s">
        <v>44</v>
      </c>
      <c r="D38" t="s">
        <v>7</v>
      </c>
      <c r="E38">
        <v>42</v>
      </c>
      <c r="F38">
        <v>7.2291999999999996</v>
      </c>
    </row>
    <row r="39" spans="1:6" x14ac:dyDescent="0.25">
      <c r="A39">
        <v>0</v>
      </c>
      <c r="B39">
        <v>3</v>
      </c>
      <c r="C39" s="1" t="s">
        <v>45</v>
      </c>
      <c r="D39" t="s">
        <v>7</v>
      </c>
      <c r="E39">
        <v>21</v>
      </c>
      <c r="F39">
        <v>8.0500000000000007</v>
      </c>
    </row>
    <row r="40" spans="1:6" x14ac:dyDescent="0.25">
      <c r="A40">
        <v>0</v>
      </c>
      <c r="B40">
        <v>3</v>
      </c>
      <c r="C40" s="1" t="s">
        <v>46</v>
      </c>
      <c r="D40" t="s">
        <v>9</v>
      </c>
      <c r="E40">
        <v>18</v>
      </c>
      <c r="F40">
        <v>18</v>
      </c>
    </row>
    <row r="41" spans="1:6" x14ac:dyDescent="0.25">
      <c r="A41">
        <v>1</v>
      </c>
      <c r="B41">
        <v>3</v>
      </c>
      <c r="C41" s="1" t="s">
        <v>47</v>
      </c>
      <c r="D41" t="s">
        <v>9</v>
      </c>
      <c r="E41">
        <v>14</v>
      </c>
      <c r="F41">
        <v>11.2417</v>
      </c>
    </row>
    <row r="42" spans="1:6" x14ac:dyDescent="0.25">
      <c r="A42">
        <v>0</v>
      </c>
      <c r="B42">
        <v>3</v>
      </c>
      <c r="C42" s="1" t="s">
        <v>48</v>
      </c>
      <c r="D42" t="s">
        <v>9</v>
      </c>
      <c r="E42">
        <v>40</v>
      </c>
      <c r="F42">
        <v>9.4749999999999996</v>
      </c>
    </row>
    <row r="43" spans="1:6" x14ac:dyDescent="0.25">
      <c r="A43">
        <v>0</v>
      </c>
      <c r="B43">
        <v>2</v>
      </c>
      <c r="C43" s="1" t="s">
        <v>49</v>
      </c>
      <c r="D43" t="s">
        <v>9</v>
      </c>
      <c r="E43">
        <v>27</v>
      </c>
      <c r="F43">
        <v>21</v>
      </c>
    </row>
    <row r="44" spans="1:6" x14ac:dyDescent="0.25">
      <c r="A44">
        <v>0</v>
      </c>
      <c r="B44">
        <v>3</v>
      </c>
      <c r="C44" s="1" t="s">
        <v>50</v>
      </c>
      <c r="D44" t="s">
        <v>7</v>
      </c>
      <c r="E44">
        <v>27</v>
      </c>
      <c r="F44">
        <v>7.8958000000000004</v>
      </c>
    </row>
    <row r="45" spans="1:6" x14ac:dyDescent="0.25">
      <c r="A45">
        <v>1</v>
      </c>
      <c r="B45">
        <v>2</v>
      </c>
      <c r="C45" s="1" t="s">
        <v>51</v>
      </c>
      <c r="D45" t="s">
        <v>9</v>
      </c>
      <c r="E45">
        <v>3</v>
      </c>
      <c r="F45">
        <v>41.5792</v>
      </c>
    </row>
    <row r="46" spans="1:6" x14ac:dyDescent="0.25">
      <c r="A46">
        <v>1</v>
      </c>
      <c r="B46">
        <v>3</v>
      </c>
      <c r="C46" s="1" t="s">
        <v>52</v>
      </c>
      <c r="D46" t="s">
        <v>9</v>
      </c>
      <c r="E46">
        <v>19</v>
      </c>
      <c r="F46">
        <v>7.8792</v>
      </c>
    </row>
    <row r="47" spans="1:6" x14ac:dyDescent="0.25">
      <c r="A47">
        <v>0</v>
      </c>
      <c r="B47">
        <v>3</v>
      </c>
      <c r="C47" s="1" t="s">
        <v>53</v>
      </c>
      <c r="D47" t="s">
        <v>7</v>
      </c>
      <c r="E47">
        <v>19</v>
      </c>
      <c r="F47">
        <v>8.0500000000000007</v>
      </c>
    </row>
    <row r="48" spans="1:6" x14ac:dyDescent="0.25">
      <c r="A48">
        <v>0</v>
      </c>
      <c r="B48">
        <v>3</v>
      </c>
      <c r="C48" s="1" t="s">
        <v>54</v>
      </c>
      <c r="D48" t="s">
        <v>7</v>
      </c>
      <c r="E48">
        <v>19</v>
      </c>
      <c r="F48">
        <v>15.5</v>
      </c>
    </row>
    <row r="49" spans="1:6" x14ac:dyDescent="0.25">
      <c r="A49">
        <v>1</v>
      </c>
      <c r="B49">
        <v>3</v>
      </c>
      <c r="C49" s="1" t="s">
        <v>55</v>
      </c>
      <c r="D49" t="s">
        <v>9</v>
      </c>
      <c r="E49">
        <v>19</v>
      </c>
      <c r="F49">
        <v>7.75</v>
      </c>
    </row>
    <row r="50" spans="1:6" x14ac:dyDescent="0.25">
      <c r="A50">
        <v>0</v>
      </c>
      <c r="B50">
        <v>3</v>
      </c>
      <c r="C50" s="1" t="s">
        <v>56</v>
      </c>
      <c r="D50" t="s">
        <v>7</v>
      </c>
      <c r="E50">
        <v>19</v>
      </c>
      <c r="F50">
        <v>21.679200000000002</v>
      </c>
    </row>
    <row r="51" spans="1:6" x14ac:dyDescent="0.25">
      <c r="A51">
        <v>0</v>
      </c>
      <c r="B51">
        <v>3</v>
      </c>
      <c r="C51" s="1" t="s">
        <v>57</v>
      </c>
      <c r="D51" t="s">
        <v>9</v>
      </c>
      <c r="E51">
        <v>18</v>
      </c>
      <c r="F51">
        <v>17.8</v>
      </c>
    </row>
    <row r="52" spans="1:6" x14ac:dyDescent="0.25">
      <c r="A52">
        <v>0</v>
      </c>
      <c r="B52">
        <v>3</v>
      </c>
      <c r="C52" s="1" t="s">
        <v>58</v>
      </c>
      <c r="D52" t="s">
        <v>7</v>
      </c>
      <c r="E52">
        <v>7</v>
      </c>
      <c r="F52">
        <v>39.6875</v>
      </c>
    </row>
    <row r="53" spans="1:6" x14ac:dyDescent="0.25">
      <c r="A53">
        <v>0</v>
      </c>
      <c r="B53">
        <v>3</v>
      </c>
      <c r="C53" s="1" t="s">
        <v>59</v>
      </c>
      <c r="D53" t="s">
        <v>7</v>
      </c>
      <c r="E53">
        <v>21</v>
      </c>
      <c r="F53">
        <v>7.8</v>
      </c>
    </row>
    <row r="54" spans="1:6" x14ac:dyDescent="0.25">
      <c r="A54">
        <v>1</v>
      </c>
      <c r="B54">
        <v>1</v>
      </c>
      <c r="C54" s="1" t="s">
        <v>60</v>
      </c>
      <c r="D54" t="s">
        <v>9</v>
      </c>
      <c r="E54">
        <v>49</v>
      </c>
      <c r="F54">
        <v>76.729200000000006</v>
      </c>
    </row>
    <row r="55" spans="1:6" x14ac:dyDescent="0.25">
      <c r="A55">
        <v>1</v>
      </c>
      <c r="B55">
        <v>2</v>
      </c>
      <c r="C55" s="1" t="s">
        <v>61</v>
      </c>
      <c r="D55" t="s">
        <v>9</v>
      </c>
      <c r="E55">
        <v>29</v>
      </c>
      <c r="F55">
        <v>26</v>
      </c>
    </row>
    <row r="56" spans="1:6" x14ac:dyDescent="0.25">
      <c r="A56">
        <v>0</v>
      </c>
      <c r="B56">
        <v>1</v>
      </c>
      <c r="C56" s="1" t="s">
        <v>62</v>
      </c>
      <c r="D56" t="s">
        <v>7</v>
      </c>
      <c r="E56">
        <v>65</v>
      </c>
      <c r="F56">
        <v>61.979199999999999</v>
      </c>
    </row>
    <row r="57" spans="1:6" x14ac:dyDescent="0.25">
      <c r="A57">
        <v>1</v>
      </c>
      <c r="B57">
        <v>1</v>
      </c>
      <c r="C57" s="1" t="s">
        <v>63</v>
      </c>
      <c r="D57" t="s">
        <v>7</v>
      </c>
      <c r="E57">
        <v>65</v>
      </c>
      <c r="F57">
        <v>35.5</v>
      </c>
    </row>
    <row r="58" spans="1:6" x14ac:dyDescent="0.25">
      <c r="A58">
        <v>1</v>
      </c>
      <c r="B58">
        <v>2</v>
      </c>
      <c r="C58" s="1" t="s">
        <v>64</v>
      </c>
      <c r="D58" t="s">
        <v>9</v>
      </c>
      <c r="E58">
        <v>21</v>
      </c>
      <c r="F58">
        <v>10.5</v>
      </c>
    </row>
    <row r="59" spans="1:6" x14ac:dyDescent="0.25">
      <c r="A59">
        <v>0</v>
      </c>
      <c r="B59">
        <v>3</v>
      </c>
      <c r="C59" s="1" t="s">
        <v>65</v>
      </c>
      <c r="D59" t="s">
        <v>7</v>
      </c>
      <c r="E59">
        <v>28</v>
      </c>
      <c r="F59">
        <v>7.2291999999999996</v>
      </c>
    </row>
    <row r="60" spans="1:6" x14ac:dyDescent="0.25">
      <c r="A60">
        <v>1</v>
      </c>
      <c r="B60">
        <v>2</v>
      </c>
      <c r="C60" s="1" t="s">
        <v>66</v>
      </c>
      <c r="D60" t="s">
        <v>9</v>
      </c>
      <c r="E60">
        <v>5</v>
      </c>
      <c r="F60">
        <v>27.75</v>
      </c>
    </row>
    <row r="61" spans="1:6" x14ac:dyDescent="0.25">
      <c r="A61">
        <v>0</v>
      </c>
      <c r="B61">
        <v>3</v>
      </c>
      <c r="C61" s="1" t="s">
        <v>67</v>
      </c>
      <c r="D61" t="s">
        <v>7</v>
      </c>
      <c r="E61">
        <v>11</v>
      </c>
      <c r="F61">
        <v>46.9</v>
      </c>
    </row>
    <row r="62" spans="1:6" x14ac:dyDescent="0.25">
      <c r="A62">
        <v>0</v>
      </c>
      <c r="B62">
        <v>3</v>
      </c>
      <c r="C62" s="1" t="s">
        <v>68</v>
      </c>
      <c r="D62" t="s">
        <v>7</v>
      </c>
      <c r="E62">
        <v>22</v>
      </c>
      <c r="F62">
        <v>7.2291999999999996</v>
      </c>
    </row>
    <row r="63" spans="1:6" x14ac:dyDescent="0.25">
      <c r="A63">
        <v>1</v>
      </c>
      <c r="B63">
        <v>1</v>
      </c>
      <c r="C63" s="1" t="s">
        <v>69</v>
      </c>
      <c r="D63" t="s">
        <v>9</v>
      </c>
      <c r="E63">
        <v>38</v>
      </c>
      <c r="F63">
        <v>80</v>
      </c>
    </row>
    <row r="64" spans="1:6" x14ac:dyDescent="0.25">
      <c r="A64">
        <v>0</v>
      </c>
      <c r="B64">
        <v>1</v>
      </c>
      <c r="C64" s="1" t="s">
        <v>70</v>
      </c>
      <c r="D64" t="s">
        <v>7</v>
      </c>
      <c r="E64">
        <v>45</v>
      </c>
      <c r="F64">
        <v>83.474999999999994</v>
      </c>
    </row>
    <row r="65" spans="1:6" x14ac:dyDescent="0.25">
      <c r="A65">
        <v>0</v>
      </c>
      <c r="B65">
        <v>3</v>
      </c>
      <c r="C65" s="1" t="s">
        <v>71</v>
      </c>
      <c r="D65" t="s">
        <v>7</v>
      </c>
      <c r="E65">
        <v>4</v>
      </c>
      <c r="F65">
        <v>27.9</v>
      </c>
    </row>
    <row r="66" spans="1:6" x14ac:dyDescent="0.25">
      <c r="A66">
        <v>0</v>
      </c>
      <c r="B66">
        <v>1</v>
      </c>
      <c r="C66" s="1" t="s">
        <v>72</v>
      </c>
      <c r="D66" t="s">
        <v>7</v>
      </c>
      <c r="E66">
        <v>4</v>
      </c>
      <c r="F66">
        <v>27.720800000000001</v>
      </c>
    </row>
    <row r="67" spans="1:6" x14ac:dyDescent="0.25">
      <c r="A67">
        <v>1</v>
      </c>
      <c r="B67">
        <v>3</v>
      </c>
      <c r="C67" s="1" t="s">
        <v>73</v>
      </c>
      <c r="D67" t="s">
        <v>7</v>
      </c>
      <c r="E67">
        <v>4</v>
      </c>
      <c r="F67">
        <v>15.245799999999999</v>
      </c>
    </row>
    <row r="68" spans="1:6" x14ac:dyDescent="0.25">
      <c r="A68">
        <v>1</v>
      </c>
      <c r="B68">
        <v>2</v>
      </c>
      <c r="C68" s="1" t="s">
        <v>74</v>
      </c>
      <c r="D68" t="s">
        <v>9</v>
      </c>
      <c r="E68">
        <v>29</v>
      </c>
      <c r="F68">
        <v>10.5</v>
      </c>
    </row>
    <row r="69" spans="1:6" x14ac:dyDescent="0.25">
      <c r="A69">
        <v>0</v>
      </c>
      <c r="B69">
        <v>3</v>
      </c>
      <c r="C69" s="1" t="s">
        <v>75</v>
      </c>
      <c r="D69" t="s">
        <v>7</v>
      </c>
      <c r="E69">
        <v>19</v>
      </c>
      <c r="F69">
        <v>8.1583000000000006</v>
      </c>
    </row>
    <row r="70" spans="1:6" x14ac:dyDescent="0.25">
      <c r="A70">
        <v>1</v>
      </c>
      <c r="B70">
        <v>3</v>
      </c>
      <c r="C70" s="1" t="s">
        <v>76</v>
      </c>
      <c r="D70" t="s">
        <v>9</v>
      </c>
      <c r="E70">
        <v>17</v>
      </c>
      <c r="F70">
        <v>7.9249999999999998</v>
      </c>
    </row>
    <row r="71" spans="1:6" x14ac:dyDescent="0.25">
      <c r="A71">
        <v>0</v>
      </c>
      <c r="B71">
        <v>3</v>
      </c>
      <c r="C71" s="1" t="s">
        <v>77</v>
      </c>
      <c r="D71" t="s">
        <v>7</v>
      </c>
      <c r="E71">
        <v>26</v>
      </c>
      <c r="F71">
        <v>8.6624999999999996</v>
      </c>
    </row>
    <row r="72" spans="1:6" x14ac:dyDescent="0.25">
      <c r="A72">
        <v>0</v>
      </c>
      <c r="B72">
        <v>2</v>
      </c>
      <c r="C72" s="1" t="s">
        <v>78</v>
      </c>
      <c r="D72" t="s">
        <v>7</v>
      </c>
      <c r="E72">
        <v>32</v>
      </c>
      <c r="F72">
        <v>10.5</v>
      </c>
    </row>
    <row r="73" spans="1:6" x14ac:dyDescent="0.25">
      <c r="A73">
        <v>0</v>
      </c>
      <c r="B73">
        <v>3</v>
      </c>
      <c r="C73" s="1" t="s">
        <v>79</v>
      </c>
      <c r="D73" t="s">
        <v>9</v>
      </c>
      <c r="E73">
        <v>16</v>
      </c>
      <c r="F73">
        <v>46.9</v>
      </c>
    </row>
    <row r="74" spans="1:6" x14ac:dyDescent="0.25">
      <c r="A74">
        <v>0</v>
      </c>
      <c r="B74">
        <v>2</v>
      </c>
      <c r="C74" s="1" t="s">
        <v>80</v>
      </c>
      <c r="D74" t="s">
        <v>7</v>
      </c>
      <c r="E74">
        <v>21</v>
      </c>
      <c r="F74">
        <v>73.5</v>
      </c>
    </row>
    <row r="75" spans="1:6" x14ac:dyDescent="0.25">
      <c r="A75">
        <v>0</v>
      </c>
      <c r="B75">
        <v>3</v>
      </c>
      <c r="C75" s="1" t="s">
        <v>81</v>
      </c>
      <c r="D75" t="s">
        <v>7</v>
      </c>
      <c r="E75">
        <v>26</v>
      </c>
      <c r="F75">
        <v>14.4542</v>
      </c>
    </row>
    <row r="76" spans="1:6" x14ac:dyDescent="0.25">
      <c r="A76">
        <v>1</v>
      </c>
      <c r="B76">
        <v>3</v>
      </c>
      <c r="C76" s="1" t="s">
        <v>82</v>
      </c>
      <c r="D76" t="s">
        <v>7</v>
      </c>
      <c r="E76">
        <v>32</v>
      </c>
      <c r="F76">
        <v>56.495800000000003</v>
      </c>
    </row>
    <row r="77" spans="1:6" x14ac:dyDescent="0.25">
      <c r="A77">
        <v>0</v>
      </c>
      <c r="B77">
        <v>3</v>
      </c>
      <c r="C77" s="1" t="s">
        <v>83</v>
      </c>
      <c r="D77" t="s">
        <v>7</v>
      </c>
      <c r="E77">
        <v>25</v>
      </c>
      <c r="F77">
        <v>7.65</v>
      </c>
    </row>
    <row r="78" spans="1:6" x14ac:dyDescent="0.25">
      <c r="A78">
        <v>0</v>
      </c>
      <c r="B78">
        <v>3</v>
      </c>
      <c r="C78" s="1" t="s">
        <v>84</v>
      </c>
      <c r="D78" t="s">
        <v>7</v>
      </c>
      <c r="E78">
        <v>25</v>
      </c>
      <c r="F78">
        <v>7.8958000000000004</v>
      </c>
    </row>
    <row r="79" spans="1:6" x14ac:dyDescent="0.25">
      <c r="A79">
        <v>0</v>
      </c>
      <c r="B79">
        <v>3</v>
      </c>
      <c r="C79" s="1" t="s">
        <v>85</v>
      </c>
      <c r="D79" t="s">
        <v>7</v>
      </c>
      <c r="E79">
        <v>25</v>
      </c>
      <c r="F79">
        <v>8.0500000000000007</v>
      </c>
    </row>
    <row r="80" spans="1:6" x14ac:dyDescent="0.25">
      <c r="A80">
        <v>1</v>
      </c>
      <c r="B80">
        <v>2</v>
      </c>
      <c r="C80" s="1" t="s">
        <v>86</v>
      </c>
      <c r="D80" t="s">
        <v>7</v>
      </c>
      <c r="E80">
        <v>1</v>
      </c>
      <c r="F80">
        <v>29</v>
      </c>
    </row>
    <row r="81" spans="1:6" x14ac:dyDescent="0.25">
      <c r="A81">
        <v>1</v>
      </c>
      <c r="B81">
        <v>3</v>
      </c>
      <c r="C81" s="1" t="s">
        <v>87</v>
      </c>
      <c r="D81" t="s">
        <v>9</v>
      </c>
      <c r="E81">
        <v>30</v>
      </c>
      <c r="F81">
        <v>12.475</v>
      </c>
    </row>
    <row r="82" spans="1:6" x14ac:dyDescent="0.25">
      <c r="A82">
        <v>0</v>
      </c>
      <c r="B82">
        <v>3</v>
      </c>
      <c r="C82" s="1" t="s">
        <v>88</v>
      </c>
      <c r="D82" t="s">
        <v>7</v>
      </c>
      <c r="E82">
        <v>22</v>
      </c>
      <c r="F82">
        <v>9</v>
      </c>
    </row>
    <row r="83" spans="1:6" x14ac:dyDescent="0.25">
      <c r="A83">
        <v>1</v>
      </c>
      <c r="B83">
        <v>3</v>
      </c>
      <c r="C83" s="1" t="s">
        <v>89</v>
      </c>
      <c r="D83" t="s">
        <v>7</v>
      </c>
      <c r="E83">
        <v>29</v>
      </c>
      <c r="F83">
        <v>9.5</v>
      </c>
    </row>
    <row r="84" spans="1:6" x14ac:dyDescent="0.25">
      <c r="A84">
        <v>1</v>
      </c>
      <c r="B84">
        <v>3</v>
      </c>
      <c r="C84" s="1" t="s">
        <v>90</v>
      </c>
      <c r="D84" t="s">
        <v>9</v>
      </c>
      <c r="E84">
        <v>29</v>
      </c>
      <c r="F84">
        <v>7.7874999999999996</v>
      </c>
    </row>
    <row r="85" spans="1:6" x14ac:dyDescent="0.25">
      <c r="A85">
        <v>0</v>
      </c>
      <c r="B85">
        <v>1</v>
      </c>
      <c r="C85" s="1" t="s">
        <v>91</v>
      </c>
      <c r="D85" t="s">
        <v>7</v>
      </c>
      <c r="E85">
        <v>28</v>
      </c>
      <c r="F85">
        <v>47.1</v>
      </c>
    </row>
    <row r="86" spans="1:6" x14ac:dyDescent="0.25">
      <c r="A86">
        <v>1</v>
      </c>
      <c r="B86">
        <v>2</v>
      </c>
      <c r="C86" s="1" t="s">
        <v>92</v>
      </c>
      <c r="D86" t="s">
        <v>9</v>
      </c>
      <c r="E86">
        <v>17</v>
      </c>
      <c r="F86">
        <v>10.5</v>
      </c>
    </row>
    <row r="87" spans="1:6" x14ac:dyDescent="0.25">
      <c r="A87">
        <v>1</v>
      </c>
      <c r="B87">
        <v>3</v>
      </c>
      <c r="C87" s="1" t="s">
        <v>93</v>
      </c>
      <c r="D87" t="s">
        <v>9</v>
      </c>
      <c r="E87">
        <v>33</v>
      </c>
      <c r="F87">
        <v>15.85</v>
      </c>
    </row>
    <row r="88" spans="1:6" x14ac:dyDescent="0.25">
      <c r="A88">
        <v>0</v>
      </c>
      <c r="B88">
        <v>3</v>
      </c>
      <c r="C88" s="1" t="s">
        <v>94</v>
      </c>
      <c r="D88" t="s">
        <v>7</v>
      </c>
      <c r="E88">
        <v>16</v>
      </c>
      <c r="F88">
        <v>34.375</v>
      </c>
    </row>
    <row r="89" spans="1:6" x14ac:dyDescent="0.25">
      <c r="A89">
        <v>0</v>
      </c>
      <c r="B89">
        <v>3</v>
      </c>
      <c r="C89" s="1" t="s">
        <v>95</v>
      </c>
      <c r="D89" t="s">
        <v>7</v>
      </c>
      <c r="E89">
        <v>16</v>
      </c>
      <c r="F89">
        <v>8.0500000000000007</v>
      </c>
    </row>
    <row r="90" spans="1:6" x14ac:dyDescent="0.25">
      <c r="A90">
        <v>1</v>
      </c>
      <c r="B90">
        <v>1</v>
      </c>
      <c r="C90" s="1" t="s">
        <v>96</v>
      </c>
      <c r="D90" t="s">
        <v>9</v>
      </c>
      <c r="E90">
        <v>23</v>
      </c>
      <c r="F90">
        <v>263</v>
      </c>
    </row>
    <row r="91" spans="1:6" x14ac:dyDescent="0.25">
      <c r="A91">
        <v>0</v>
      </c>
      <c r="B91">
        <v>3</v>
      </c>
      <c r="C91" s="1" t="s">
        <v>97</v>
      </c>
      <c r="D91" t="s">
        <v>7</v>
      </c>
      <c r="E91">
        <v>24</v>
      </c>
      <c r="F91">
        <v>8.0500000000000007</v>
      </c>
    </row>
    <row r="92" spans="1:6" x14ac:dyDescent="0.25">
      <c r="A92">
        <v>0</v>
      </c>
      <c r="B92">
        <v>3</v>
      </c>
      <c r="C92" s="1" t="s">
        <v>98</v>
      </c>
      <c r="D92" t="s">
        <v>7</v>
      </c>
      <c r="E92">
        <v>29</v>
      </c>
      <c r="F92">
        <v>8.0500000000000007</v>
      </c>
    </row>
    <row r="93" spans="1:6" x14ac:dyDescent="0.25">
      <c r="A93">
        <v>0</v>
      </c>
      <c r="B93">
        <v>3</v>
      </c>
      <c r="C93" s="1" t="s">
        <v>99</v>
      </c>
      <c r="D93" t="s">
        <v>7</v>
      </c>
      <c r="E93">
        <v>20</v>
      </c>
      <c r="F93">
        <v>7.8541999999999996</v>
      </c>
    </row>
    <row r="94" spans="1:6" x14ac:dyDescent="0.25">
      <c r="A94">
        <v>0</v>
      </c>
      <c r="B94">
        <v>1</v>
      </c>
      <c r="C94" s="1" t="s">
        <v>100</v>
      </c>
      <c r="D94" t="s">
        <v>7</v>
      </c>
      <c r="E94">
        <v>46</v>
      </c>
      <c r="F94">
        <v>61.174999999999997</v>
      </c>
    </row>
    <row r="95" spans="1:6" x14ac:dyDescent="0.25">
      <c r="A95">
        <v>0</v>
      </c>
      <c r="B95">
        <v>3</v>
      </c>
      <c r="C95" s="1" t="s">
        <v>101</v>
      </c>
      <c r="D95" t="s">
        <v>7</v>
      </c>
      <c r="E95">
        <v>26</v>
      </c>
      <c r="F95">
        <v>20.574999999999999</v>
      </c>
    </row>
    <row r="96" spans="1:6" x14ac:dyDescent="0.25">
      <c r="A96">
        <v>0</v>
      </c>
      <c r="B96">
        <v>3</v>
      </c>
      <c r="C96" s="1" t="s">
        <v>102</v>
      </c>
      <c r="D96" t="s">
        <v>7</v>
      </c>
      <c r="E96">
        <v>59</v>
      </c>
      <c r="F96">
        <v>7.25</v>
      </c>
    </row>
    <row r="97" spans="1:6" x14ac:dyDescent="0.25">
      <c r="A97">
        <v>0</v>
      </c>
      <c r="B97">
        <v>3</v>
      </c>
      <c r="C97" s="1" t="s">
        <v>103</v>
      </c>
      <c r="D97" t="s">
        <v>7</v>
      </c>
      <c r="E97">
        <v>59</v>
      </c>
      <c r="F97">
        <v>8.0500000000000007</v>
      </c>
    </row>
    <row r="98" spans="1:6" x14ac:dyDescent="0.25">
      <c r="A98">
        <v>0</v>
      </c>
      <c r="B98">
        <v>1</v>
      </c>
      <c r="C98" s="1" t="s">
        <v>104</v>
      </c>
      <c r="D98" t="s">
        <v>7</v>
      </c>
      <c r="E98">
        <v>71</v>
      </c>
      <c r="F98">
        <v>34.654200000000003</v>
      </c>
    </row>
    <row r="99" spans="1:6" x14ac:dyDescent="0.25">
      <c r="A99">
        <v>1</v>
      </c>
      <c r="B99">
        <v>1</v>
      </c>
      <c r="C99" s="1" t="s">
        <v>105</v>
      </c>
      <c r="D99" t="s">
        <v>7</v>
      </c>
      <c r="E99">
        <v>23</v>
      </c>
      <c r="F99">
        <v>63.3583</v>
      </c>
    </row>
    <row r="100" spans="1:6" x14ac:dyDescent="0.25">
      <c r="A100">
        <v>1</v>
      </c>
      <c r="B100">
        <v>2</v>
      </c>
      <c r="C100" s="1" t="s">
        <v>106</v>
      </c>
      <c r="D100" t="s">
        <v>9</v>
      </c>
      <c r="E100">
        <v>34</v>
      </c>
      <c r="F100">
        <v>23</v>
      </c>
    </row>
    <row r="101" spans="1:6" x14ac:dyDescent="0.25">
      <c r="A101">
        <v>0</v>
      </c>
      <c r="B101">
        <v>2</v>
      </c>
      <c r="C101" s="1" t="s">
        <v>107</v>
      </c>
      <c r="D101" t="s">
        <v>7</v>
      </c>
      <c r="E101">
        <v>34</v>
      </c>
      <c r="F101">
        <v>26</v>
      </c>
    </row>
    <row r="102" spans="1:6" x14ac:dyDescent="0.25">
      <c r="A102">
        <v>0</v>
      </c>
      <c r="B102">
        <v>3</v>
      </c>
      <c r="C102" s="1" t="s">
        <v>108</v>
      </c>
      <c r="D102" t="s">
        <v>9</v>
      </c>
      <c r="E102">
        <v>28</v>
      </c>
      <c r="F102">
        <v>7.8958000000000004</v>
      </c>
    </row>
    <row r="103" spans="1:6" x14ac:dyDescent="0.25">
      <c r="A103">
        <v>0</v>
      </c>
      <c r="B103">
        <v>3</v>
      </c>
      <c r="C103" s="1" t="s">
        <v>109</v>
      </c>
      <c r="D103" t="s">
        <v>7</v>
      </c>
      <c r="E103">
        <v>28</v>
      </c>
      <c r="F103">
        <v>7.8958000000000004</v>
      </c>
    </row>
    <row r="104" spans="1:6" x14ac:dyDescent="0.25">
      <c r="A104">
        <v>0</v>
      </c>
      <c r="B104">
        <v>1</v>
      </c>
      <c r="C104" s="1" t="s">
        <v>110</v>
      </c>
      <c r="D104" t="s">
        <v>7</v>
      </c>
      <c r="E104">
        <v>21</v>
      </c>
      <c r="F104">
        <v>77.287499999999994</v>
      </c>
    </row>
    <row r="105" spans="1:6" x14ac:dyDescent="0.25">
      <c r="A105">
        <v>0</v>
      </c>
      <c r="B105">
        <v>3</v>
      </c>
      <c r="C105" s="1" t="s">
        <v>111</v>
      </c>
      <c r="D105" t="s">
        <v>7</v>
      </c>
      <c r="E105">
        <v>33</v>
      </c>
      <c r="F105">
        <v>8.6541999999999994</v>
      </c>
    </row>
    <row r="106" spans="1:6" x14ac:dyDescent="0.25">
      <c r="A106">
        <v>0</v>
      </c>
      <c r="B106">
        <v>3</v>
      </c>
      <c r="C106" s="1" t="s">
        <v>112</v>
      </c>
      <c r="D106" t="s">
        <v>7</v>
      </c>
      <c r="E106">
        <v>37</v>
      </c>
      <c r="F106">
        <v>7.9249999999999998</v>
      </c>
    </row>
    <row r="107" spans="1:6" x14ac:dyDescent="0.25">
      <c r="A107">
        <v>0</v>
      </c>
      <c r="B107">
        <v>3</v>
      </c>
      <c r="C107" s="1" t="s">
        <v>113</v>
      </c>
      <c r="D107" t="s">
        <v>7</v>
      </c>
      <c r="E107">
        <v>28</v>
      </c>
      <c r="F107">
        <v>7.8958000000000004</v>
      </c>
    </row>
    <row r="108" spans="1:6" x14ac:dyDescent="0.25">
      <c r="A108">
        <v>1</v>
      </c>
      <c r="B108">
        <v>3</v>
      </c>
      <c r="C108" s="1" t="s">
        <v>114</v>
      </c>
      <c r="D108" t="s">
        <v>9</v>
      </c>
      <c r="E108">
        <v>21</v>
      </c>
      <c r="F108">
        <v>7.65</v>
      </c>
    </row>
    <row r="109" spans="1:6" x14ac:dyDescent="0.25">
      <c r="A109">
        <v>1</v>
      </c>
      <c r="B109">
        <v>3</v>
      </c>
      <c r="C109" s="1" t="s">
        <v>115</v>
      </c>
      <c r="D109" t="s">
        <v>7</v>
      </c>
      <c r="E109">
        <v>21</v>
      </c>
      <c r="F109">
        <v>7.7750000000000004</v>
      </c>
    </row>
    <row r="110" spans="1:6" x14ac:dyDescent="0.25">
      <c r="A110">
        <v>0</v>
      </c>
      <c r="B110">
        <v>3</v>
      </c>
      <c r="C110" s="1" t="s">
        <v>116</v>
      </c>
      <c r="D110" t="s">
        <v>7</v>
      </c>
      <c r="E110">
        <v>38</v>
      </c>
      <c r="F110">
        <v>7.8958000000000004</v>
      </c>
    </row>
    <row r="111" spans="1:6" x14ac:dyDescent="0.25">
      <c r="A111">
        <v>1</v>
      </c>
      <c r="B111">
        <v>3</v>
      </c>
      <c r="C111" s="1" t="s">
        <v>117</v>
      </c>
      <c r="D111" t="s">
        <v>9</v>
      </c>
      <c r="E111">
        <v>38</v>
      </c>
      <c r="F111">
        <v>24.15</v>
      </c>
    </row>
    <row r="112" spans="1:6" x14ac:dyDescent="0.25">
      <c r="A112">
        <v>0</v>
      </c>
      <c r="B112">
        <v>1</v>
      </c>
      <c r="C112" s="1" t="s">
        <v>118</v>
      </c>
      <c r="D112" t="s">
        <v>7</v>
      </c>
      <c r="E112">
        <v>47</v>
      </c>
      <c r="F112">
        <v>52</v>
      </c>
    </row>
    <row r="113" spans="1:6" x14ac:dyDescent="0.25">
      <c r="A113">
        <v>0</v>
      </c>
      <c r="B113">
        <v>3</v>
      </c>
      <c r="C113" s="1" t="s">
        <v>119</v>
      </c>
      <c r="D113" t="s">
        <v>9</v>
      </c>
      <c r="E113">
        <v>14</v>
      </c>
      <c r="F113">
        <v>14.4542</v>
      </c>
    </row>
    <row r="114" spans="1:6" x14ac:dyDescent="0.25">
      <c r="A114">
        <v>0</v>
      </c>
      <c r="B114">
        <v>3</v>
      </c>
      <c r="C114" s="1" t="s">
        <v>120</v>
      </c>
      <c r="D114" t="s">
        <v>7</v>
      </c>
      <c r="E114">
        <v>22</v>
      </c>
      <c r="F114">
        <v>8.0500000000000007</v>
      </c>
    </row>
    <row r="115" spans="1:6" x14ac:dyDescent="0.25">
      <c r="A115">
        <v>0</v>
      </c>
      <c r="B115">
        <v>3</v>
      </c>
      <c r="C115" s="1" t="s">
        <v>121</v>
      </c>
      <c r="D115" t="s">
        <v>9</v>
      </c>
      <c r="E115">
        <v>20</v>
      </c>
      <c r="F115">
        <v>9.8249999999999993</v>
      </c>
    </row>
    <row r="116" spans="1:6" x14ac:dyDescent="0.25">
      <c r="A116">
        <v>0</v>
      </c>
      <c r="B116">
        <v>3</v>
      </c>
      <c r="C116" s="1" t="s">
        <v>122</v>
      </c>
      <c r="D116" t="s">
        <v>9</v>
      </c>
      <c r="E116">
        <v>17</v>
      </c>
      <c r="F116">
        <v>14.458299999999999</v>
      </c>
    </row>
    <row r="117" spans="1:6" x14ac:dyDescent="0.25">
      <c r="A117">
        <v>0</v>
      </c>
      <c r="B117">
        <v>3</v>
      </c>
      <c r="C117" s="1" t="s">
        <v>123</v>
      </c>
      <c r="D117" t="s">
        <v>7</v>
      </c>
      <c r="E117">
        <v>21</v>
      </c>
      <c r="F117">
        <v>7.9249999999999998</v>
      </c>
    </row>
    <row r="118" spans="1:6" x14ac:dyDescent="0.25">
      <c r="A118">
        <v>0</v>
      </c>
      <c r="B118">
        <v>3</v>
      </c>
      <c r="C118" s="1" t="s">
        <v>124</v>
      </c>
      <c r="D118" t="s">
        <v>7</v>
      </c>
      <c r="E118">
        <v>70</v>
      </c>
      <c r="F118">
        <v>7.75</v>
      </c>
    </row>
    <row r="119" spans="1:6" x14ac:dyDescent="0.25">
      <c r="A119">
        <v>0</v>
      </c>
      <c r="B119">
        <v>2</v>
      </c>
      <c r="C119" s="1" t="s">
        <v>125</v>
      </c>
      <c r="D119" t="s">
        <v>7</v>
      </c>
      <c r="E119">
        <v>29</v>
      </c>
      <c r="F119">
        <v>21</v>
      </c>
    </row>
    <row r="120" spans="1:6" x14ac:dyDescent="0.25">
      <c r="A120">
        <v>0</v>
      </c>
      <c r="B120">
        <v>1</v>
      </c>
      <c r="C120" s="1" t="s">
        <v>126</v>
      </c>
      <c r="D120" t="s">
        <v>7</v>
      </c>
      <c r="E120">
        <v>24</v>
      </c>
      <c r="F120">
        <v>247.52080000000001</v>
      </c>
    </row>
    <row r="121" spans="1:6" x14ac:dyDescent="0.25">
      <c r="A121">
        <v>0</v>
      </c>
      <c r="B121">
        <v>3</v>
      </c>
      <c r="C121" s="1" t="s">
        <v>127</v>
      </c>
      <c r="D121" t="s">
        <v>9</v>
      </c>
      <c r="E121">
        <v>2</v>
      </c>
      <c r="F121">
        <v>31.274999999999999</v>
      </c>
    </row>
    <row r="122" spans="1:6" x14ac:dyDescent="0.25">
      <c r="A122">
        <v>0</v>
      </c>
      <c r="B122">
        <v>2</v>
      </c>
      <c r="C122" s="1" t="s">
        <v>128</v>
      </c>
      <c r="D122" t="s">
        <v>7</v>
      </c>
      <c r="E122">
        <v>21</v>
      </c>
      <c r="F122">
        <v>73.5</v>
      </c>
    </row>
    <row r="123" spans="1:6" x14ac:dyDescent="0.25">
      <c r="A123">
        <v>0</v>
      </c>
      <c r="B123">
        <v>3</v>
      </c>
      <c r="C123" s="1" t="s">
        <v>129</v>
      </c>
      <c r="D123" t="s">
        <v>7</v>
      </c>
      <c r="E123">
        <v>21</v>
      </c>
      <c r="F123">
        <v>8.0500000000000007</v>
      </c>
    </row>
    <row r="124" spans="1:6" x14ac:dyDescent="0.25">
      <c r="A124">
        <v>0</v>
      </c>
      <c r="B124">
        <v>2</v>
      </c>
      <c r="C124" s="1" t="s">
        <v>130</v>
      </c>
      <c r="D124" t="s">
        <v>7</v>
      </c>
      <c r="E124">
        <v>32</v>
      </c>
      <c r="F124">
        <v>30.070799999999998</v>
      </c>
    </row>
    <row r="125" spans="1:6" x14ac:dyDescent="0.25">
      <c r="A125">
        <v>1</v>
      </c>
      <c r="B125">
        <v>2</v>
      </c>
      <c r="C125" s="1" t="s">
        <v>131</v>
      </c>
      <c r="D125" t="s">
        <v>9</v>
      </c>
      <c r="E125">
        <v>32</v>
      </c>
      <c r="F125">
        <v>13</v>
      </c>
    </row>
    <row r="126" spans="1:6" x14ac:dyDescent="0.25">
      <c r="A126">
        <v>0</v>
      </c>
      <c r="B126">
        <v>1</v>
      </c>
      <c r="C126" s="1" t="s">
        <v>132</v>
      </c>
      <c r="D126" t="s">
        <v>7</v>
      </c>
      <c r="E126">
        <v>54</v>
      </c>
      <c r="F126">
        <v>77.287499999999994</v>
      </c>
    </row>
    <row r="127" spans="1:6" x14ac:dyDescent="0.25">
      <c r="A127">
        <v>1</v>
      </c>
      <c r="B127">
        <v>3</v>
      </c>
      <c r="C127" s="1" t="s">
        <v>133</v>
      </c>
      <c r="D127" t="s">
        <v>7</v>
      </c>
      <c r="E127">
        <v>12</v>
      </c>
      <c r="F127">
        <v>11.2417</v>
      </c>
    </row>
    <row r="128" spans="1:6" x14ac:dyDescent="0.25">
      <c r="A128">
        <v>0</v>
      </c>
      <c r="B128">
        <v>3</v>
      </c>
      <c r="C128" s="1" t="s">
        <v>134</v>
      </c>
      <c r="D128" t="s">
        <v>7</v>
      </c>
      <c r="E128">
        <v>12</v>
      </c>
      <c r="F128">
        <v>7.75</v>
      </c>
    </row>
    <row r="129" spans="1:6" x14ac:dyDescent="0.25">
      <c r="A129">
        <v>1</v>
      </c>
      <c r="B129">
        <v>3</v>
      </c>
      <c r="C129" s="1" t="s">
        <v>135</v>
      </c>
      <c r="D129" t="s">
        <v>7</v>
      </c>
      <c r="E129">
        <v>24</v>
      </c>
      <c r="F129">
        <v>7.1417000000000002</v>
      </c>
    </row>
    <row r="130" spans="1:6" x14ac:dyDescent="0.25">
      <c r="A130">
        <v>1</v>
      </c>
      <c r="B130">
        <v>3</v>
      </c>
      <c r="C130" s="1" t="s">
        <v>136</v>
      </c>
      <c r="D130" t="s">
        <v>9</v>
      </c>
      <c r="E130">
        <v>24</v>
      </c>
      <c r="F130">
        <v>22.3583</v>
      </c>
    </row>
    <row r="131" spans="1:6" x14ac:dyDescent="0.25">
      <c r="A131">
        <v>0</v>
      </c>
      <c r="B131">
        <v>3</v>
      </c>
      <c r="C131" s="1" t="s">
        <v>137</v>
      </c>
      <c r="D131" t="s">
        <v>7</v>
      </c>
      <c r="E131">
        <v>45</v>
      </c>
      <c r="F131">
        <v>6.9749999999999996</v>
      </c>
    </row>
    <row r="132" spans="1:6" x14ac:dyDescent="0.25">
      <c r="A132">
        <v>0</v>
      </c>
      <c r="B132">
        <v>3</v>
      </c>
      <c r="C132" s="1" t="s">
        <v>138</v>
      </c>
      <c r="D132" t="s">
        <v>7</v>
      </c>
      <c r="E132">
        <v>33</v>
      </c>
      <c r="F132">
        <v>7.8958000000000004</v>
      </c>
    </row>
    <row r="133" spans="1:6" x14ac:dyDescent="0.25">
      <c r="A133">
        <v>0</v>
      </c>
      <c r="B133">
        <v>3</v>
      </c>
      <c r="C133" s="1" t="s">
        <v>139</v>
      </c>
      <c r="D133" t="s">
        <v>7</v>
      </c>
      <c r="E133">
        <v>20</v>
      </c>
      <c r="F133">
        <v>7.05</v>
      </c>
    </row>
    <row r="134" spans="1:6" x14ac:dyDescent="0.25">
      <c r="A134">
        <v>0</v>
      </c>
      <c r="B134">
        <v>3</v>
      </c>
      <c r="C134" s="1" t="s">
        <v>140</v>
      </c>
      <c r="D134" t="s">
        <v>9</v>
      </c>
      <c r="E134">
        <v>47</v>
      </c>
      <c r="F134">
        <v>14.5</v>
      </c>
    </row>
    <row r="135" spans="1:6" x14ac:dyDescent="0.25">
      <c r="A135">
        <v>1</v>
      </c>
      <c r="B135">
        <v>2</v>
      </c>
      <c r="C135" s="1" t="s">
        <v>141</v>
      </c>
      <c r="D135" t="s">
        <v>9</v>
      </c>
      <c r="E135">
        <v>29</v>
      </c>
      <c r="F135">
        <v>26</v>
      </c>
    </row>
    <row r="136" spans="1:6" x14ac:dyDescent="0.25">
      <c r="A136">
        <v>0</v>
      </c>
      <c r="B136">
        <v>2</v>
      </c>
      <c r="C136" s="1" t="s">
        <v>142</v>
      </c>
      <c r="D136" t="s">
        <v>7</v>
      </c>
      <c r="E136">
        <v>25</v>
      </c>
      <c r="F136">
        <v>13</v>
      </c>
    </row>
    <row r="137" spans="1:6" x14ac:dyDescent="0.25">
      <c r="A137">
        <v>0</v>
      </c>
      <c r="B137">
        <v>2</v>
      </c>
      <c r="C137" s="1" t="s">
        <v>143</v>
      </c>
      <c r="D137" t="s">
        <v>7</v>
      </c>
      <c r="E137">
        <v>23</v>
      </c>
      <c r="F137">
        <v>15.0458</v>
      </c>
    </row>
    <row r="138" spans="1:6" x14ac:dyDescent="0.25">
      <c r="A138">
        <v>1</v>
      </c>
      <c r="B138">
        <v>1</v>
      </c>
      <c r="C138" s="1" t="s">
        <v>144</v>
      </c>
      <c r="D138" t="s">
        <v>9</v>
      </c>
      <c r="E138">
        <v>19</v>
      </c>
      <c r="F138">
        <v>26.283300000000001</v>
      </c>
    </row>
    <row r="139" spans="1:6" x14ac:dyDescent="0.25">
      <c r="A139">
        <v>0</v>
      </c>
      <c r="B139">
        <v>1</v>
      </c>
      <c r="C139" s="1" t="s">
        <v>145</v>
      </c>
      <c r="D139" t="s">
        <v>7</v>
      </c>
      <c r="E139">
        <v>37</v>
      </c>
      <c r="F139">
        <v>53.1</v>
      </c>
    </row>
    <row r="140" spans="1:6" x14ac:dyDescent="0.25">
      <c r="A140">
        <v>0</v>
      </c>
      <c r="B140">
        <v>3</v>
      </c>
      <c r="C140" s="1" t="s">
        <v>146</v>
      </c>
      <c r="D140" t="s">
        <v>7</v>
      </c>
      <c r="E140">
        <v>16</v>
      </c>
      <c r="F140">
        <v>9.2166999999999994</v>
      </c>
    </row>
    <row r="141" spans="1:6" x14ac:dyDescent="0.25">
      <c r="A141">
        <v>0</v>
      </c>
      <c r="B141">
        <v>1</v>
      </c>
      <c r="C141" s="1" t="s">
        <v>147</v>
      </c>
      <c r="D141" t="s">
        <v>7</v>
      </c>
      <c r="E141">
        <v>24</v>
      </c>
      <c r="F141">
        <v>79.2</v>
      </c>
    </row>
    <row r="142" spans="1:6" x14ac:dyDescent="0.25">
      <c r="A142">
        <v>0</v>
      </c>
      <c r="B142">
        <v>3</v>
      </c>
      <c r="C142" s="1" t="s">
        <v>148</v>
      </c>
      <c r="D142" t="s">
        <v>9</v>
      </c>
      <c r="E142">
        <v>24</v>
      </c>
      <c r="F142">
        <v>15.245799999999999</v>
      </c>
    </row>
    <row r="143" spans="1:6" x14ac:dyDescent="0.25">
      <c r="A143">
        <v>1</v>
      </c>
      <c r="B143">
        <v>3</v>
      </c>
      <c r="C143" s="1" t="s">
        <v>149</v>
      </c>
      <c r="D143" t="s">
        <v>9</v>
      </c>
      <c r="E143">
        <v>22</v>
      </c>
      <c r="F143">
        <v>7.75</v>
      </c>
    </row>
    <row r="144" spans="1:6" x14ac:dyDescent="0.25">
      <c r="A144">
        <v>1</v>
      </c>
      <c r="B144">
        <v>3</v>
      </c>
      <c r="C144" s="1" t="s">
        <v>150</v>
      </c>
      <c r="D144" t="s">
        <v>9</v>
      </c>
      <c r="E144">
        <v>24</v>
      </c>
      <c r="F144">
        <v>15.85</v>
      </c>
    </row>
    <row r="145" spans="1:6" x14ac:dyDescent="0.25">
      <c r="A145">
        <v>0</v>
      </c>
      <c r="B145">
        <v>3</v>
      </c>
      <c r="C145" s="1" t="s">
        <v>151</v>
      </c>
      <c r="D145" t="s">
        <v>7</v>
      </c>
      <c r="E145">
        <v>19</v>
      </c>
      <c r="F145">
        <v>6.75</v>
      </c>
    </row>
    <row r="146" spans="1:6" x14ac:dyDescent="0.25">
      <c r="A146">
        <v>0</v>
      </c>
      <c r="B146">
        <v>2</v>
      </c>
      <c r="C146" s="1" t="s">
        <v>152</v>
      </c>
      <c r="D146" t="s">
        <v>7</v>
      </c>
      <c r="E146">
        <v>18</v>
      </c>
      <c r="F146">
        <v>11.5</v>
      </c>
    </row>
    <row r="147" spans="1:6" x14ac:dyDescent="0.25">
      <c r="A147">
        <v>0</v>
      </c>
      <c r="B147">
        <v>2</v>
      </c>
      <c r="C147" s="1" t="s">
        <v>153</v>
      </c>
      <c r="D147" t="s">
        <v>7</v>
      </c>
      <c r="E147">
        <v>19</v>
      </c>
      <c r="F147">
        <v>36.75</v>
      </c>
    </row>
    <row r="148" spans="1:6" x14ac:dyDescent="0.25">
      <c r="A148">
        <v>1</v>
      </c>
      <c r="B148">
        <v>3</v>
      </c>
      <c r="C148" s="1" t="s">
        <v>154</v>
      </c>
      <c r="D148" t="s">
        <v>7</v>
      </c>
      <c r="E148">
        <v>27</v>
      </c>
      <c r="F148">
        <v>7.7957999999999998</v>
      </c>
    </row>
    <row r="149" spans="1:6" x14ac:dyDescent="0.25">
      <c r="A149">
        <v>0</v>
      </c>
      <c r="B149">
        <v>3</v>
      </c>
      <c r="C149" s="1" t="s">
        <v>155</v>
      </c>
      <c r="D149" t="s">
        <v>9</v>
      </c>
      <c r="E149">
        <v>9</v>
      </c>
      <c r="F149">
        <v>34.375</v>
      </c>
    </row>
    <row r="150" spans="1:6" x14ac:dyDescent="0.25">
      <c r="A150">
        <v>0</v>
      </c>
      <c r="B150">
        <v>2</v>
      </c>
      <c r="C150" s="1" t="s">
        <v>156</v>
      </c>
      <c r="D150" t="s">
        <v>7</v>
      </c>
      <c r="E150">
        <v>36</v>
      </c>
      <c r="F150">
        <v>26</v>
      </c>
    </row>
    <row r="151" spans="1:6" x14ac:dyDescent="0.25">
      <c r="A151">
        <v>0</v>
      </c>
      <c r="B151">
        <v>2</v>
      </c>
      <c r="C151" s="1" t="s">
        <v>157</v>
      </c>
      <c r="D151" t="s">
        <v>7</v>
      </c>
      <c r="E151">
        <v>42</v>
      </c>
      <c r="F151">
        <v>13</v>
      </c>
    </row>
    <row r="152" spans="1:6" x14ac:dyDescent="0.25">
      <c r="A152">
        <v>0</v>
      </c>
      <c r="B152">
        <v>2</v>
      </c>
      <c r="C152" s="1" t="s">
        <v>158</v>
      </c>
      <c r="D152" t="s">
        <v>7</v>
      </c>
      <c r="E152">
        <v>51</v>
      </c>
      <c r="F152">
        <v>12.525</v>
      </c>
    </row>
    <row r="153" spans="1:6" x14ac:dyDescent="0.25">
      <c r="A153">
        <v>1</v>
      </c>
      <c r="B153">
        <v>1</v>
      </c>
      <c r="C153" s="1" t="s">
        <v>159</v>
      </c>
      <c r="D153" t="s">
        <v>9</v>
      </c>
      <c r="E153">
        <v>22</v>
      </c>
      <c r="F153">
        <v>66.599999999999994</v>
      </c>
    </row>
    <row r="154" spans="1:6" x14ac:dyDescent="0.25">
      <c r="A154">
        <v>0</v>
      </c>
      <c r="B154">
        <v>3</v>
      </c>
      <c r="C154" s="1" t="s">
        <v>160</v>
      </c>
      <c r="D154" t="s">
        <v>7</v>
      </c>
      <c r="E154">
        <v>56</v>
      </c>
      <c r="F154">
        <v>8.0500000000000007</v>
      </c>
    </row>
    <row r="155" spans="1:6" x14ac:dyDescent="0.25">
      <c r="A155">
        <v>0</v>
      </c>
      <c r="B155">
        <v>3</v>
      </c>
      <c r="C155" s="1" t="s">
        <v>161</v>
      </c>
      <c r="D155" t="s">
        <v>7</v>
      </c>
      <c r="E155">
        <v>40</v>
      </c>
      <c r="F155">
        <v>14.5</v>
      </c>
    </row>
    <row r="156" spans="1:6" x14ac:dyDescent="0.25">
      <c r="A156">
        <v>0</v>
      </c>
      <c r="B156">
        <v>3</v>
      </c>
      <c r="C156" s="1" t="s">
        <v>162</v>
      </c>
      <c r="D156" t="s">
        <v>7</v>
      </c>
      <c r="E156">
        <v>40</v>
      </c>
      <c r="F156">
        <v>7.3125</v>
      </c>
    </row>
    <row r="157" spans="1:6" x14ac:dyDescent="0.25">
      <c r="A157">
        <v>0</v>
      </c>
      <c r="B157">
        <v>1</v>
      </c>
      <c r="C157" s="1" t="s">
        <v>163</v>
      </c>
      <c r="D157" t="s">
        <v>7</v>
      </c>
      <c r="E157">
        <v>51</v>
      </c>
      <c r="F157">
        <v>61.379199999999997</v>
      </c>
    </row>
    <row r="158" spans="1:6" x14ac:dyDescent="0.25">
      <c r="A158">
        <v>1</v>
      </c>
      <c r="B158">
        <v>3</v>
      </c>
      <c r="C158" s="1" t="s">
        <v>164</v>
      </c>
      <c r="D158" t="s">
        <v>9</v>
      </c>
      <c r="E158">
        <v>16</v>
      </c>
      <c r="F158">
        <v>7.7332999999999998</v>
      </c>
    </row>
    <row r="159" spans="1:6" x14ac:dyDescent="0.25">
      <c r="A159">
        <v>0</v>
      </c>
      <c r="B159">
        <v>3</v>
      </c>
      <c r="C159" s="1" t="s">
        <v>165</v>
      </c>
      <c r="D159" t="s">
        <v>7</v>
      </c>
      <c r="E159">
        <v>30</v>
      </c>
      <c r="F159">
        <v>8.0500000000000007</v>
      </c>
    </row>
    <row r="160" spans="1:6" x14ac:dyDescent="0.25">
      <c r="A160">
        <v>0</v>
      </c>
      <c r="B160">
        <v>3</v>
      </c>
      <c r="C160" s="1" t="s">
        <v>166</v>
      </c>
      <c r="D160" t="s">
        <v>7</v>
      </c>
      <c r="E160">
        <v>30</v>
      </c>
      <c r="F160">
        <v>8.6624999999999996</v>
      </c>
    </row>
    <row r="161" spans="1:6" x14ac:dyDescent="0.25">
      <c r="A161">
        <v>0</v>
      </c>
      <c r="B161">
        <v>3</v>
      </c>
      <c r="C161" s="1" t="s">
        <v>167</v>
      </c>
      <c r="D161" t="s">
        <v>7</v>
      </c>
      <c r="E161">
        <v>30</v>
      </c>
      <c r="F161">
        <v>69.55</v>
      </c>
    </row>
    <row r="162" spans="1:6" x14ac:dyDescent="0.25">
      <c r="A162">
        <v>0</v>
      </c>
      <c r="B162">
        <v>3</v>
      </c>
      <c r="C162" s="1" t="s">
        <v>168</v>
      </c>
      <c r="D162" t="s">
        <v>7</v>
      </c>
      <c r="E162">
        <v>44</v>
      </c>
      <c r="F162">
        <v>16.100000000000001</v>
      </c>
    </row>
    <row r="163" spans="1:6" x14ac:dyDescent="0.25">
      <c r="A163">
        <v>1</v>
      </c>
      <c r="B163">
        <v>2</v>
      </c>
      <c r="C163" s="1" t="s">
        <v>169</v>
      </c>
      <c r="D163" t="s">
        <v>9</v>
      </c>
      <c r="E163">
        <v>40</v>
      </c>
      <c r="F163">
        <v>15.75</v>
      </c>
    </row>
    <row r="164" spans="1:6" x14ac:dyDescent="0.25">
      <c r="A164">
        <v>0</v>
      </c>
      <c r="B164">
        <v>3</v>
      </c>
      <c r="C164" s="1" t="s">
        <v>170</v>
      </c>
      <c r="D164" t="s">
        <v>7</v>
      </c>
      <c r="E164">
        <v>26</v>
      </c>
      <c r="F164">
        <v>7.7750000000000004</v>
      </c>
    </row>
    <row r="165" spans="1:6" x14ac:dyDescent="0.25">
      <c r="A165">
        <v>0</v>
      </c>
      <c r="B165">
        <v>3</v>
      </c>
      <c r="C165" s="1" t="s">
        <v>171</v>
      </c>
      <c r="D165" t="s">
        <v>7</v>
      </c>
      <c r="E165">
        <v>17</v>
      </c>
      <c r="F165">
        <v>8.6624999999999996</v>
      </c>
    </row>
    <row r="166" spans="1:6" x14ac:dyDescent="0.25">
      <c r="A166">
        <v>0</v>
      </c>
      <c r="B166">
        <v>3</v>
      </c>
      <c r="C166" s="1" t="s">
        <v>172</v>
      </c>
      <c r="D166" t="s">
        <v>7</v>
      </c>
      <c r="E166">
        <v>1</v>
      </c>
      <c r="F166">
        <v>39.6875</v>
      </c>
    </row>
    <row r="167" spans="1:6" x14ac:dyDescent="0.25">
      <c r="A167">
        <v>1</v>
      </c>
      <c r="B167">
        <v>3</v>
      </c>
      <c r="C167" s="1" t="s">
        <v>173</v>
      </c>
      <c r="D167" t="s">
        <v>7</v>
      </c>
      <c r="E167">
        <v>9</v>
      </c>
      <c r="F167">
        <v>20.524999999999999</v>
      </c>
    </row>
    <row r="168" spans="1:6" x14ac:dyDescent="0.25">
      <c r="A168">
        <v>1</v>
      </c>
      <c r="B168">
        <v>1</v>
      </c>
      <c r="C168" s="1" t="s">
        <v>174</v>
      </c>
      <c r="D168" t="s">
        <v>9</v>
      </c>
      <c r="E168">
        <v>9</v>
      </c>
      <c r="F168">
        <v>55</v>
      </c>
    </row>
    <row r="169" spans="1:6" x14ac:dyDescent="0.25">
      <c r="A169">
        <v>0</v>
      </c>
      <c r="B169">
        <v>3</v>
      </c>
      <c r="C169" s="1" t="s">
        <v>175</v>
      </c>
      <c r="D169" t="s">
        <v>9</v>
      </c>
      <c r="E169">
        <v>45</v>
      </c>
      <c r="F169">
        <v>27.9</v>
      </c>
    </row>
    <row r="170" spans="1:6" x14ac:dyDescent="0.25">
      <c r="A170">
        <v>0</v>
      </c>
      <c r="B170">
        <v>1</v>
      </c>
      <c r="C170" s="1" t="s">
        <v>176</v>
      </c>
      <c r="D170" t="s">
        <v>7</v>
      </c>
      <c r="E170">
        <v>45</v>
      </c>
      <c r="F170">
        <v>25.925000000000001</v>
      </c>
    </row>
    <row r="171" spans="1:6" x14ac:dyDescent="0.25">
      <c r="A171">
        <v>0</v>
      </c>
      <c r="B171">
        <v>3</v>
      </c>
      <c r="C171" s="1" t="s">
        <v>177</v>
      </c>
      <c r="D171" t="s">
        <v>7</v>
      </c>
      <c r="E171">
        <v>28</v>
      </c>
      <c r="F171">
        <v>56.495800000000003</v>
      </c>
    </row>
    <row r="172" spans="1:6" x14ac:dyDescent="0.25">
      <c r="A172">
        <v>0</v>
      </c>
      <c r="B172">
        <v>1</v>
      </c>
      <c r="C172" s="1" t="s">
        <v>178</v>
      </c>
      <c r="D172" t="s">
        <v>7</v>
      </c>
      <c r="E172">
        <v>61</v>
      </c>
      <c r="F172">
        <v>33.5</v>
      </c>
    </row>
    <row r="173" spans="1:6" x14ac:dyDescent="0.25">
      <c r="A173">
        <v>0</v>
      </c>
      <c r="B173">
        <v>3</v>
      </c>
      <c r="C173" s="1" t="s">
        <v>179</v>
      </c>
      <c r="D173" t="s">
        <v>7</v>
      </c>
      <c r="E173">
        <v>4</v>
      </c>
      <c r="F173">
        <v>29.125</v>
      </c>
    </row>
    <row r="174" spans="1:6" x14ac:dyDescent="0.25">
      <c r="A174">
        <v>1</v>
      </c>
      <c r="B174">
        <v>3</v>
      </c>
      <c r="C174" s="1" t="s">
        <v>180</v>
      </c>
      <c r="D174" t="s">
        <v>9</v>
      </c>
      <c r="E174">
        <v>1</v>
      </c>
      <c r="F174">
        <v>11.1333</v>
      </c>
    </row>
    <row r="175" spans="1:6" x14ac:dyDescent="0.25">
      <c r="A175">
        <v>0</v>
      </c>
      <c r="B175">
        <v>3</v>
      </c>
      <c r="C175" s="1" t="s">
        <v>181</v>
      </c>
      <c r="D175" t="s">
        <v>7</v>
      </c>
      <c r="E175">
        <v>21</v>
      </c>
      <c r="F175">
        <v>7.9249999999999998</v>
      </c>
    </row>
    <row r="176" spans="1:6" x14ac:dyDescent="0.25">
      <c r="A176">
        <v>0</v>
      </c>
      <c r="B176">
        <v>1</v>
      </c>
      <c r="C176" s="1" t="s">
        <v>182</v>
      </c>
      <c r="D176" t="s">
        <v>7</v>
      </c>
      <c r="E176">
        <v>56</v>
      </c>
      <c r="F176">
        <v>30.695799999999998</v>
      </c>
    </row>
    <row r="177" spans="1:6" x14ac:dyDescent="0.25">
      <c r="A177">
        <v>0</v>
      </c>
      <c r="B177">
        <v>3</v>
      </c>
      <c r="C177" s="1" t="s">
        <v>183</v>
      </c>
      <c r="D177" t="s">
        <v>7</v>
      </c>
      <c r="E177">
        <v>18</v>
      </c>
      <c r="F177">
        <v>7.8541999999999996</v>
      </c>
    </row>
    <row r="178" spans="1:6" x14ac:dyDescent="0.25">
      <c r="A178">
        <v>0</v>
      </c>
      <c r="B178">
        <v>3</v>
      </c>
      <c r="C178" s="1" t="s">
        <v>184</v>
      </c>
      <c r="D178" t="s">
        <v>7</v>
      </c>
      <c r="E178">
        <v>18</v>
      </c>
      <c r="F178">
        <v>25.466699999999999</v>
      </c>
    </row>
    <row r="179" spans="1:6" x14ac:dyDescent="0.25">
      <c r="A179">
        <v>0</v>
      </c>
      <c r="B179">
        <v>1</v>
      </c>
      <c r="C179" s="1" t="s">
        <v>185</v>
      </c>
      <c r="D179" t="s">
        <v>9</v>
      </c>
      <c r="E179">
        <v>50</v>
      </c>
      <c r="F179">
        <v>28.712499999999999</v>
      </c>
    </row>
    <row r="180" spans="1:6" x14ac:dyDescent="0.25">
      <c r="A180">
        <v>0</v>
      </c>
      <c r="B180">
        <v>2</v>
      </c>
      <c r="C180" s="1" t="s">
        <v>186</v>
      </c>
      <c r="D180" t="s">
        <v>7</v>
      </c>
      <c r="E180">
        <v>30</v>
      </c>
      <c r="F180">
        <v>13</v>
      </c>
    </row>
    <row r="181" spans="1:6" x14ac:dyDescent="0.25">
      <c r="A181">
        <v>0</v>
      </c>
      <c r="B181">
        <v>3</v>
      </c>
      <c r="C181" s="1" t="s">
        <v>187</v>
      </c>
      <c r="D181" t="s">
        <v>7</v>
      </c>
      <c r="E181">
        <v>36</v>
      </c>
      <c r="F181">
        <v>0</v>
      </c>
    </row>
    <row r="182" spans="1:6" x14ac:dyDescent="0.25">
      <c r="A182">
        <v>0</v>
      </c>
      <c r="B182">
        <v>3</v>
      </c>
      <c r="C182" s="1" t="s">
        <v>188</v>
      </c>
      <c r="D182" t="s">
        <v>9</v>
      </c>
      <c r="E182">
        <v>36</v>
      </c>
      <c r="F182">
        <v>69.55</v>
      </c>
    </row>
    <row r="183" spans="1:6" x14ac:dyDescent="0.25">
      <c r="A183">
        <v>0</v>
      </c>
      <c r="B183">
        <v>2</v>
      </c>
      <c r="C183" s="1" t="s">
        <v>189</v>
      </c>
      <c r="D183" t="s">
        <v>7</v>
      </c>
      <c r="E183">
        <v>36</v>
      </c>
      <c r="F183">
        <v>15.05</v>
      </c>
    </row>
    <row r="184" spans="1:6" x14ac:dyDescent="0.25">
      <c r="A184">
        <v>0</v>
      </c>
      <c r="B184">
        <v>3</v>
      </c>
      <c r="C184" s="1" t="s">
        <v>190</v>
      </c>
      <c r="D184" t="s">
        <v>7</v>
      </c>
      <c r="E184">
        <v>9</v>
      </c>
      <c r="F184">
        <v>31.387499999999999</v>
      </c>
    </row>
    <row r="185" spans="1:6" x14ac:dyDescent="0.25">
      <c r="A185">
        <v>1</v>
      </c>
      <c r="B185">
        <v>2</v>
      </c>
      <c r="C185" s="1" t="s">
        <v>191</v>
      </c>
      <c r="D185" t="s">
        <v>7</v>
      </c>
      <c r="E185">
        <v>1</v>
      </c>
      <c r="F185">
        <v>39</v>
      </c>
    </row>
    <row r="186" spans="1:6" x14ac:dyDescent="0.25">
      <c r="A186">
        <v>1</v>
      </c>
      <c r="B186">
        <v>3</v>
      </c>
      <c r="C186" s="1" t="s">
        <v>192</v>
      </c>
      <c r="D186" t="s">
        <v>9</v>
      </c>
      <c r="E186">
        <v>4</v>
      </c>
      <c r="F186">
        <v>22.024999999999999</v>
      </c>
    </row>
    <row r="187" spans="1:6" x14ac:dyDescent="0.25">
      <c r="A187">
        <v>0</v>
      </c>
      <c r="B187">
        <v>1</v>
      </c>
      <c r="C187" s="1" t="s">
        <v>193</v>
      </c>
      <c r="D187" t="s">
        <v>7</v>
      </c>
      <c r="E187">
        <v>4</v>
      </c>
      <c r="F187">
        <v>50</v>
      </c>
    </row>
    <row r="188" spans="1:6" x14ac:dyDescent="0.25">
      <c r="A188">
        <v>1</v>
      </c>
      <c r="B188">
        <v>3</v>
      </c>
      <c r="C188" s="1" t="s">
        <v>194</v>
      </c>
      <c r="D188" t="s">
        <v>9</v>
      </c>
      <c r="E188">
        <v>4</v>
      </c>
      <c r="F188">
        <v>15.5</v>
      </c>
    </row>
    <row r="189" spans="1:6" x14ac:dyDescent="0.25">
      <c r="A189">
        <v>1</v>
      </c>
      <c r="B189">
        <v>1</v>
      </c>
      <c r="C189" s="1" t="s">
        <v>195</v>
      </c>
      <c r="D189" t="s">
        <v>7</v>
      </c>
      <c r="E189">
        <v>45</v>
      </c>
      <c r="F189">
        <v>26.55</v>
      </c>
    </row>
    <row r="190" spans="1:6" x14ac:dyDescent="0.25">
      <c r="A190">
        <v>0</v>
      </c>
      <c r="B190">
        <v>3</v>
      </c>
      <c r="C190" s="1" t="s">
        <v>196</v>
      </c>
      <c r="D190" t="s">
        <v>7</v>
      </c>
      <c r="E190">
        <v>40</v>
      </c>
      <c r="F190">
        <v>15.5</v>
      </c>
    </row>
    <row r="191" spans="1:6" x14ac:dyDescent="0.25">
      <c r="A191">
        <v>0</v>
      </c>
      <c r="B191">
        <v>3</v>
      </c>
      <c r="C191" s="1" t="s">
        <v>197</v>
      </c>
      <c r="D191" t="s">
        <v>7</v>
      </c>
      <c r="E191">
        <v>36</v>
      </c>
      <c r="F191">
        <v>7.8958000000000004</v>
      </c>
    </row>
    <row r="192" spans="1:6" x14ac:dyDescent="0.25">
      <c r="A192">
        <v>1</v>
      </c>
      <c r="B192">
        <v>2</v>
      </c>
      <c r="C192" s="1" t="s">
        <v>198</v>
      </c>
      <c r="D192" t="s">
        <v>9</v>
      </c>
      <c r="E192">
        <v>32</v>
      </c>
      <c r="F192">
        <v>13</v>
      </c>
    </row>
    <row r="193" spans="1:6" x14ac:dyDescent="0.25">
      <c r="A193">
        <v>0</v>
      </c>
      <c r="B193">
        <v>2</v>
      </c>
      <c r="C193" s="1" t="s">
        <v>199</v>
      </c>
      <c r="D193" t="s">
        <v>7</v>
      </c>
      <c r="E193">
        <v>19</v>
      </c>
      <c r="F193">
        <v>13</v>
      </c>
    </row>
    <row r="194" spans="1:6" x14ac:dyDescent="0.25">
      <c r="A194">
        <v>1</v>
      </c>
      <c r="B194">
        <v>3</v>
      </c>
      <c r="C194" s="1" t="s">
        <v>200</v>
      </c>
      <c r="D194" t="s">
        <v>9</v>
      </c>
      <c r="E194">
        <v>19</v>
      </c>
      <c r="F194">
        <v>7.8541999999999996</v>
      </c>
    </row>
    <row r="195" spans="1:6" x14ac:dyDescent="0.25">
      <c r="A195">
        <v>1</v>
      </c>
      <c r="B195">
        <v>2</v>
      </c>
      <c r="C195" s="1" t="s">
        <v>201</v>
      </c>
      <c r="D195" t="s">
        <v>7</v>
      </c>
      <c r="E195">
        <v>3</v>
      </c>
      <c r="F195">
        <v>26</v>
      </c>
    </row>
    <row r="196" spans="1:6" x14ac:dyDescent="0.25">
      <c r="A196">
        <v>1</v>
      </c>
      <c r="B196">
        <v>1</v>
      </c>
      <c r="C196" s="1" t="s">
        <v>202</v>
      </c>
      <c r="D196" t="s">
        <v>9</v>
      </c>
      <c r="E196">
        <v>44</v>
      </c>
      <c r="F196">
        <v>27.720800000000001</v>
      </c>
    </row>
    <row r="197" spans="1:6" x14ac:dyDescent="0.25">
      <c r="A197">
        <v>1</v>
      </c>
      <c r="B197">
        <v>1</v>
      </c>
      <c r="C197" s="1" t="s">
        <v>203</v>
      </c>
      <c r="D197" t="s">
        <v>9</v>
      </c>
      <c r="E197">
        <v>58</v>
      </c>
      <c r="F197">
        <v>146.52080000000001</v>
      </c>
    </row>
    <row r="198" spans="1:6" x14ac:dyDescent="0.25">
      <c r="A198">
        <v>0</v>
      </c>
      <c r="B198">
        <v>3</v>
      </c>
      <c r="C198" s="1" t="s">
        <v>204</v>
      </c>
      <c r="D198" t="s">
        <v>7</v>
      </c>
      <c r="E198">
        <v>58</v>
      </c>
      <c r="F198">
        <v>7.75</v>
      </c>
    </row>
    <row r="199" spans="1:6" x14ac:dyDescent="0.25">
      <c r="A199">
        <v>0</v>
      </c>
      <c r="B199">
        <v>3</v>
      </c>
      <c r="C199" s="1" t="s">
        <v>205</v>
      </c>
      <c r="D199" t="s">
        <v>7</v>
      </c>
      <c r="E199">
        <v>42</v>
      </c>
      <c r="F199">
        <v>8.4041999999999994</v>
      </c>
    </row>
    <row r="200" spans="1:6" x14ac:dyDescent="0.25">
      <c r="A200">
        <v>1</v>
      </c>
      <c r="B200">
        <v>3</v>
      </c>
      <c r="C200" s="1" t="s">
        <v>206</v>
      </c>
      <c r="D200" t="s">
        <v>9</v>
      </c>
      <c r="E200">
        <v>42</v>
      </c>
      <c r="F200">
        <v>7.75</v>
      </c>
    </row>
    <row r="201" spans="1:6" x14ac:dyDescent="0.25">
      <c r="A201">
        <v>0</v>
      </c>
      <c r="B201">
        <v>2</v>
      </c>
      <c r="C201" s="1" t="s">
        <v>207</v>
      </c>
      <c r="D201" t="s">
        <v>9</v>
      </c>
      <c r="E201">
        <v>24</v>
      </c>
      <c r="F201">
        <v>13</v>
      </c>
    </row>
    <row r="202" spans="1:6" x14ac:dyDescent="0.25">
      <c r="A202">
        <v>0</v>
      </c>
      <c r="B202">
        <v>3</v>
      </c>
      <c r="C202" s="1" t="s">
        <v>208</v>
      </c>
      <c r="D202" t="s">
        <v>7</v>
      </c>
      <c r="E202">
        <v>28</v>
      </c>
      <c r="F202">
        <v>9.5</v>
      </c>
    </row>
    <row r="203" spans="1:6" x14ac:dyDescent="0.25">
      <c r="A203">
        <v>0</v>
      </c>
      <c r="B203">
        <v>3</v>
      </c>
      <c r="C203" s="1" t="s">
        <v>209</v>
      </c>
      <c r="D203" t="s">
        <v>7</v>
      </c>
      <c r="E203">
        <v>28</v>
      </c>
      <c r="F203">
        <v>69.55</v>
      </c>
    </row>
    <row r="204" spans="1:6" x14ac:dyDescent="0.25">
      <c r="A204">
        <v>0</v>
      </c>
      <c r="B204">
        <v>3</v>
      </c>
      <c r="C204" s="1" t="s">
        <v>210</v>
      </c>
      <c r="D204" t="s">
        <v>7</v>
      </c>
      <c r="E204">
        <v>34</v>
      </c>
      <c r="F204">
        <v>6.4958</v>
      </c>
    </row>
    <row r="205" spans="1:6" x14ac:dyDescent="0.25">
      <c r="A205">
        <v>0</v>
      </c>
      <c r="B205">
        <v>3</v>
      </c>
      <c r="C205" s="1" t="s">
        <v>211</v>
      </c>
      <c r="D205" t="s">
        <v>7</v>
      </c>
      <c r="E205">
        <v>46</v>
      </c>
      <c r="F205">
        <v>7.2249999999999996</v>
      </c>
    </row>
    <row r="206" spans="1:6" x14ac:dyDescent="0.25">
      <c r="A206">
        <v>1</v>
      </c>
      <c r="B206">
        <v>3</v>
      </c>
      <c r="C206" s="1" t="s">
        <v>212</v>
      </c>
      <c r="D206" t="s">
        <v>7</v>
      </c>
      <c r="E206">
        <v>18</v>
      </c>
      <c r="F206">
        <v>8.0500000000000007</v>
      </c>
    </row>
    <row r="207" spans="1:6" x14ac:dyDescent="0.25">
      <c r="A207">
        <v>0</v>
      </c>
      <c r="B207">
        <v>3</v>
      </c>
      <c r="C207" s="1" t="s">
        <v>213</v>
      </c>
      <c r="D207" t="s">
        <v>9</v>
      </c>
      <c r="E207">
        <v>2</v>
      </c>
      <c r="F207">
        <v>10.4625</v>
      </c>
    </row>
    <row r="208" spans="1:6" x14ac:dyDescent="0.25">
      <c r="A208">
        <v>0</v>
      </c>
      <c r="B208">
        <v>3</v>
      </c>
      <c r="C208" s="1" t="s">
        <v>214</v>
      </c>
      <c r="D208" t="s">
        <v>7</v>
      </c>
      <c r="E208">
        <v>32</v>
      </c>
      <c r="F208">
        <v>15.85</v>
      </c>
    </row>
    <row r="209" spans="1:6" x14ac:dyDescent="0.25">
      <c r="A209">
        <v>1</v>
      </c>
      <c r="B209">
        <v>3</v>
      </c>
      <c r="C209" s="1" t="s">
        <v>215</v>
      </c>
      <c r="D209" t="s">
        <v>7</v>
      </c>
      <c r="E209">
        <v>26</v>
      </c>
      <c r="F209">
        <v>18.787500000000001</v>
      </c>
    </row>
    <row r="210" spans="1:6" x14ac:dyDescent="0.25">
      <c r="A210">
        <v>1</v>
      </c>
      <c r="B210">
        <v>3</v>
      </c>
      <c r="C210" s="1" t="s">
        <v>216</v>
      </c>
      <c r="D210" t="s">
        <v>9</v>
      </c>
      <c r="E210">
        <v>16</v>
      </c>
      <c r="F210">
        <v>7.75</v>
      </c>
    </row>
    <row r="211" spans="1:6" x14ac:dyDescent="0.25">
      <c r="A211">
        <v>1</v>
      </c>
      <c r="B211">
        <v>1</v>
      </c>
      <c r="C211" s="1" t="s">
        <v>217</v>
      </c>
      <c r="D211" t="s">
        <v>7</v>
      </c>
      <c r="E211">
        <v>40</v>
      </c>
      <c r="F211">
        <v>31</v>
      </c>
    </row>
    <row r="212" spans="1:6" x14ac:dyDescent="0.25">
      <c r="A212">
        <v>0</v>
      </c>
      <c r="B212">
        <v>3</v>
      </c>
      <c r="C212" s="1" t="s">
        <v>218</v>
      </c>
      <c r="D212" t="s">
        <v>7</v>
      </c>
      <c r="E212">
        <v>24</v>
      </c>
      <c r="F212">
        <v>7.05</v>
      </c>
    </row>
    <row r="213" spans="1:6" x14ac:dyDescent="0.25">
      <c r="A213">
        <v>1</v>
      </c>
      <c r="B213">
        <v>2</v>
      </c>
      <c r="C213" s="1" t="s">
        <v>219</v>
      </c>
      <c r="D213" t="s">
        <v>9</v>
      </c>
      <c r="E213">
        <v>35</v>
      </c>
      <c r="F213">
        <v>21</v>
      </c>
    </row>
    <row r="214" spans="1:6" x14ac:dyDescent="0.25">
      <c r="A214">
        <v>0</v>
      </c>
      <c r="B214">
        <v>3</v>
      </c>
      <c r="C214" s="1" t="s">
        <v>220</v>
      </c>
      <c r="D214" t="s">
        <v>7</v>
      </c>
      <c r="E214">
        <v>22</v>
      </c>
      <c r="F214">
        <v>7.25</v>
      </c>
    </row>
    <row r="215" spans="1:6" x14ac:dyDescent="0.25">
      <c r="A215">
        <v>0</v>
      </c>
      <c r="B215">
        <v>2</v>
      </c>
      <c r="C215" s="1" t="s">
        <v>221</v>
      </c>
      <c r="D215" t="s">
        <v>7</v>
      </c>
      <c r="E215">
        <v>30</v>
      </c>
      <c r="F215">
        <v>13</v>
      </c>
    </row>
    <row r="216" spans="1:6" x14ac:dyDescent="0.25">
      <c r="A216">
        <v>0</v>
      </c>
      <c r="B216">
        <v>3</v>
      </c>
      <c r="C216" s="1" t="s">
        <v>222</v>
      </c>
      <c r="D216" t="s">
        <v>7</v>
      </c>
      <c r="E216">
        <v>30</v>
      </c>
      <c r="F216">
        <v>7.75</v>
      </c>
    </row>
    <row r="217" spans="1:6" x14ac:dyDescent="0.25">
      <c r="A217">
        <v>1</v>
      </c>
      <c r="B217">
        <v>1</v>
      </c>
      <c r="C217" s="1" t="s">
        <v>223</v>
      </c>
      <c r="D217" t="s">
        <v>9</v>
      </c>
      <c r="E217">
        <v>31</v>
      </c>
      <c r="F217">
        <v>113.27500000000001</v>
      </c>
    </row>
    <row r="218" spans="1:6" x14ac:dyDescent="0.25">
      <c r="A218">
        <v>1</v>
      </c>
      <c r="B218">
        <v>3</v>
      </c>
      <c r="C218" s="1" t="s">
        <v>224</v>
      </c>
      <c r="D218" t="s">
        <v>9</v>
      </c>
      <c r="E218">
        <v>27</v>
      </c>
      <c r="F218">
        <v>7.9249999999999998</v>
      </c>
    </row>
    <row r="219" spans="1:6" x14ac:dyDescent="0.25">
      <c r="A219">
        <v>0</v>
      </c>
      <c r="B219">
        <v>2</v>
      </c>
      <c r="C219" s="1" t="s">
        <v>225</v>
      </c>
      <c r="D219" t="s">
        <v>7</v>
      </c>
      <c r="E219">
        <v>42</v>
      </c>
      <c r="F219">
        <v>27</v>
      </c>
    </row>
    <row r="220" spans="1:6" x14ac:dyDescent="0.25">
      <c r="A220">
        <v>1</v>
      </c>
      <c r="B220">
        <v>1</v>
      </c>
      <c r="C220" s="1" t="s">
        <v>226</v>
      </c>
      <c r="D220" t="s">
        <v>9</v>
      </c>
      <c r="E220">
        <v>32</v>
      </c>
      <c r="F220">
        <v>76.291700000000006</v>
      </c>
    </row>
    <row r="221" spans="1:6" x14ac:dyDescent="0.25">
      <c r="A221">
        <v>0</v>
      </c>
      <c r="B221">
        <v>2</v>
      </c>
      <c r="C221" s="1" t="s">
        <v>227</v>
      </c>
      <c r="D221" t="s">
        <v>7</v>
      </c>
      <c r="E221">
        <v>30</v>
      </c>
      <c r="F221">
        <v>10.5</v>
      </c>
    </row>
    <row r="222" spans="1:6" x14ac:dyDescent="0.25">
      <c r="A222">
        <v>1</v>
      </c>
      <c r="B222">
        <v>3</v>
      </c>
      <c r="C222" s="1" t="s">
        <v>228</v>
      </c>
      <c r="D222" t="s">
        <v>7</v>
      </c>
      <c r="E222">
        <v>16</v>
      </c>
      <c r="F222">
        <v>8.0500000000000007</v>
      </c>
    </row>
    <row r="223" spans="1:6" x14ac:dyDescent="0.25">
      <c r="A223">
        <v>0</v>
      </c>
      <c r="B223">
        <v>2</v>
      </c>
      <c r="C223" s="1" t="s">
        <v>229</v>
      </c>
      <c r="D223" t="s">
        <v>7</v>
      </c>
      <c r="E223">
        <v>27</v>
      </c>
      <c r="F223">
        <v>13</v>
      </c>
    </row>
    <row r="224" spans="1:6" x14ac:dyDescent="0.25">
      <c r="A224">
        <v>0</v>
      </c>
      <c r="B224">
        <v>3</v>
      </c>
      <c r="C224" s="1" t="s">
        <v>230</v>
      </c>
      <c r="D224" t="s">
        <v>7</v>
      </c>
      <c r="E224">
        <v>51</v>
      </c>
      <c r="F224">
        <v>8.0500000000000007</v>
      </c>
    </row>
    <row r="225" spans="1:6" x14ac:dyDescent="0.25">
      <c r="A225">
        <v>0</v>
      </c>
      <c r="B225">
        <v>3</v>
      </c>
      <c r="C225" s="1" t="s">
        <v>231</v>
      </c>
      <c r="D225" t="s">
        <v>7</v>
      </c>
      <c r="E225">
        <v>51</v>
      </c>
      <c r="F225">
        <v>7.8958000000000004</v>
      </c>
    </row>
    <row r="226" spans="1:6" x14ac:dyDescent="0.25">
      <c r="A226">
        <v>1</v>
      </c>
      <c r="B226">
        <v>1</v>
      </c>
      <c r="C226" s="1" t="s">
        <v>232</v>
      </c>
      <c r="D226" t="s">
        <v>7</v>
      </c>
      <c r="E226">
        <v>38</v>
      </c>
      <c r="F226">
        <v>90</v>
      </c>
    </row>
    <row r="227" spans="1:6" x14ac:dyDescent="0.25">
      <c r="A227">
        <v>0</v>
      </c>
      <c r="B227">
        <v>3</v>
      </c>
      <c r="C227" s="1" t="s">
        <v>233</v>
      </c>
      <c r="D227" t="s">
        <v>7</v>
      </c>
      <c r="E227">
        <v>22</v>
      </c>
      <c r="F227">
        <v>9.35</v>
      </c>
    </row>
    <row r="228" spans="1:6" x14ac:dyDescent="0.25">
      <c r="A228">
        <v>1</v>
      </c>
      <c r="B228">
        <v>2</v>
      </c>
      <c r="C228" s="1" t="s">
        <v>234</v>
      </c>
      <c r="D228" t="s">
        <v>7</v>
      </c>
      <c r="E228">
        <v>19</v>
      </c>
      <c r="F228">
        <v>10.5</v>
      </c>
    </row>
    <row r="229" spans="1:6" x14ac:dyDescent="0.25">
      <c r="A229">
        <v>0</v>
      </c>
      <c r="B229">
        <v>3</v>
      </c>
      <c r="C229" s="1" t="s">
        <v>235</v>
      </c>
      <c r="D229" t="s">
        <v>7</v>
      </c>
      <c r="E229">
        <v>20</v>
      </c>
      <c r="F229">
        <v>7.25</v>
      </c>
    </row>
    <row r="230" spans="1:6" x14ac:dyDescent="0.25">
      <c r="A230">
        <v>0</v>
      </c>
      <c r="B230">
        <v>2</v>
      </c>
      <c r="C230" s="1" t="s">
        <v>236</v>
      </c>
      <c r="D230" t="s">
        <v>7</v>
      </c>
      <c r="E230">
        <v>18</v>
      </c>
      <c r="F230">
        <v>13</v>
      </c>
    </row>
    <row r="231" spans="1:6" x14ac:dyDescent="0.25">
      <c r="A231">
        <v>0</v>
      </c>
      <c r="B231">
        <v>3</v>
      </c>
      <c r="C231" s="1" t="s">
        <v>237</v>
      </c>
      <c r="D231" t="s">
        <v>9</v>
      </c>
      <c r="E231">
        <v>18</v>
      </c>
      <c r="F231">
        <v>25.466699999999999</v>
      </c>
    </row>
    <row r="232" spans="1:6" x14ac:dyDescent="0.25">
      <c r="A232">
        <v>1</v>
      </c>
      <c r="B232">
        <v>1</v>
      </c>
      <c r="C232" s="1" t="s">
        <v>238</v>
      </c>
      <c r="D232" t="s">
        <v>9</v>
      </c>
      <c r="E232">
        <v>35</v>
      </c>
      <c r="F232">
        <v>83.474999999999994</v>
      </c>
    </row>
    <row r="233" spans="1:6" x14ac:dyDescent="0.25">
      <c r="A233">
        <v>0</v>
      </c>
      <c r="B233">
        <v>3</v>
      </c>
      <c r="C233" s="1" t="s">
        <v>239</v>
      </c>
      <c r="D233" t="s">
        <v>7</v>
      </c>
      <c r="E233">
        <v>29</v>
      </c>
      <c r="F233">
        <v>7.7750000000000004</v>
      </c>
    </row>
    <row r="234" spans="1:6" x14ac:dyDescent="0.25">
      <c r="A234">
        <v>0</v>
      </c>
      <c r="B234">
        <v>2</v>
      </c>
      <c r="C234" s="1" t="s">
        <v>240</v>
      </c>
      <c r="D234" t="s">
        <v>7</v>
      </c>
      <c r="E234">
        <v>59</v>
      </c>
      <c r="F234">
        <v>13.5</v>
      </c>
    </row>
    <row r="235" spans="1:6" x14ac:dyDescent="0.25">
      <c r="A235">
        <v>1</v>
      </c>
      <c r="B235">
        <v>3</v>
      </c>
      <c r="C235" s="1" t="s">
        <v>241</v>
      </c>
      <c r="D235" t="s">
        <v>9</v>
      </c>
      <c r="E235">
        <v>5</v>
      </c>
      <c r="F235">
        <v>31.387499999999999</v>
      </c>
    </row>
    <row r="236" spans="1:6" x14ac:dyDescent="0.25">
      <c r="A236">
        <v>0</v>
      </c>
      <c r="B236">
        <v>2</v>
      </c>
      <c r="C236" s="1" t="s">
        <v>242</v>
      </c>
      <c r="D236" t="s">
        <v>7</v>
      </c>
      <c r="E236">
        <v>24</v>
      </c>
      <c r="F236">
        <v>10.5</v>
      </c>
    </row>
    <row r="237" spans="1:6" x14ac:dyDescent="0.25">
      <c r="A237">
        <v>0</v>
      </c>
      <c r="B237">
        <v>3</v>
      </c>
      <c r="C237" s="1" t="s">
        <v>243</v>
      </c>
      <c r="D237" t="s">
        <v>9</v>
      </c>
      <c r="E237">
        <v>24</v>
      </c>
      <c r="F237">
        <v>7.55</v>
      </c>
    </row>
    <row r="238" spans="1:6" x14ac:dyDescent="0.25">
      <c r="A238">
        <v>0</v>
      </c>
      <c r="B238">
        <v>2</v>
      </c>
      <c r="C238" s="1" t="s">
        <v>244</v>
      </c>
      <c r="D238" t="s">
        <v>7</v>
      </c>
      <c r="E238">
        <v>44</v>
      </c>
      <c r="F238">
        <v>26</v>
      </c>
    </row>
    <row r="239" spans="1:6" x14ac:dyDescent="0.25">
      <c r="A239">
        <v>1</v>
      </c>
      <c r="B239">
        <v>2</v>
      </c>
      <c r="C239" s="1" t="s">
        <v>245</v>
      </c>
      <c r="D239" t="s">
        <v>9</v>
      </c>
      <c r="E239">
        <v>8</v>
      </c>
      <c r="F239">
        <v>26.25</v>
      </c>
    </row>
    <row r="240" spans="1:6" x14ac:dyDescent="0.25">
      <c r="A240">
        <v>0</v>
      </c>
      <c r="B240">
        <v>2</v>
      </c>
      <c r="C240" s="1" t="s">
        <v>246</v>
      </c>
      <c r="D240" t="s">
        <v>7</v>
      </c>
      <c r="E240">
        <v>19</v>
      </c>
      <c r="F240">
        <v>10.5</v>
      </c>
    </row>
    <row r="241" spans="1:6" x14ac:dyDescent="0.25">
      <c r="A241">
        <v>0</v>
      </c>
      <c r="B241">
        <v>2</v>
      </c>
      <c r="C241" s="1" t="s">
        <v>247</v>
      </c>
      <c r="D241" t="s">
        <v>7</v>
      </c>
      <c r="E241">
        <v>33</v>
      </c>
      <c r="F241">
        <v>12.275</v>
      </c>
    </row>
    <row r="242" spans="1:6" x14ac:dyDescent="0.25">
      <c r="A242">
        <v>0</v>
      </c>
      <c r="B242">
        <v>3</v>
      </c>
      <c r="C242" s="1" t="s">
        <v>248</v>
      </c>
      <c r="D242" t="s">
        <v>9</v>
      </c>
      <c r="E242">
        <v>33</v>
      </c>
      <c r="F242">
        <v>14.4542</v>
      </c>
    </row>
    <row r="243" spans="1:6" x14ac:dyDescent="0.25">
      <c r="A243">
        <v>1</v>
      </c>
      <c r="B243">
        <v>3</v>
      </c>
      <c r="C243" s="1" t="s">
        <v>249</v>
      </c>
      <c r="D243" t="s">
        <v>9</v>
      </c>
      <c r="E243">
        <v>33</v>
      </c>
      <c r="F243">
        <v>15.5</v>
      </c>
    </row>
    <row r="244" spans="1:6" x14ac:dyDescent="0.25">
      <c r="A244">
        <v>0</v>
      </c>
      <c r="B244">
        <v>2</v>
      </c>
      <c r="C244" s="1" t="s">
        <v>250</v>
      </c>
      <c r="D244" t="s">
        <v>7</v>
      </c>
      <c r="E244">
        <v>29</v>
      </c>
      <c r="F244">
        <v>10.5</v>
      </c>
    </row>
    <row r="245" spans="1:6" x14ac:dyDescent="0.25">
      <c r="A245">
        <v>0</v>
      </c>
      <c r="B245">
        <v>3</v>
      </c>
      <c r="C245" s="1" t="s">
        <v>251</v>
      </c>
      <c r="D245" t="s">
        <v>7</v>
      </c>
      <c r="E245">
        <v>22</v>
      </c>
      <c r="F245">
        <v>7.125</v>
      </c>
    </row>
    <row r="246" spans="1:6" x14ac:dyDescent="0.25">
      <c r="A246">
        <v>0</v>
      </c>
      <c r="B246">
        <v>3</v>
      </c>
      <c r="C246" s="1" t="s">
        <v>252</v>
      </c>
      <c r="D246" t="s">
        <v>7</v>
      </c>
      <c r="E246">
        <v>30</v>
      </c>
      <c r="F246">
        <v>7.2249999999999996</v>
      </c>
    </row>
    <row r="247" spans="1:6" x14ac:dyDescent="0.25">
      <c r="A247">
        <v>0</v>
      </c>
      <c r="B247">
        <v>1</v>
      </c>
      <c r="C247" s="1" t="s">
        <v>253</v>
      </c>
      <c r="D247" t="s">
        <v>7</v>
      </c>
      <c r="E247">
        <v>44</v>
      </c>
      <c r="F247">
        <v>90</v>
      </c>
    </row>
    <row r="248" spans="1:6" x14ac:dyDescent="0.25">
      <c r="A248">
        <v>0</v>
      </c>
      <c r="B248">
        <v>3</v>
      </c>
      <c r="C248" s="1" t="s">
        <v>254</v>
      </c>
      <c r="D248" t="s">
        <v>9</v>
      </c>
      <c r="E248">
        <v>25</v>
      </c>
      <c r="F248">
        <v>7.7750000000000004</v>
      </c>
    </row>
    <row r="249" spans="1:6" x14ac:dyDescent="0.25">
      <c r="A249">
        <v>1</v>
      </c>
      <c r="B249">
        <v>2</v>
      </c>
      <c r="C249" s="1" t="s">
        <v>255</v>
      </c>
      <c r="D249" t="s">
        <v>9</v>
      </c>
      <c r="E249">
        <v>24</v>
      </c>
      <c r="F249">
        <v>14.5</v>
      </c>
    </row>
    <row r="250" spans="1:6" x14ac:dyDescent="0.25">
      <c r="A250">
        <v>1</v>
      </c>
      <c r="B250">
        <v>1</v>
      </c>
      <c r="C250" s="1" t="s">
        <v>256</v>
      </c>
      <c r="D250" t="s">
        <v>7</v>
      </c>
      <c r="E250">
        <v>37</v>
      </c>
      <c r="F250">
        <v>52.554200000000002</v>
      </c>
    </row>
    <row r="251" spans="1:6" x14ac:dyDescent="0.25">
      <c r="A251">
        <v>0</v>
      </c>
      <c r="B251">
        <v>2</v>
      </c>
      <c r="C251" s="1" t="s">
        <v>257</v>
      </c>
      <c r="D251" t="s">
        <v>7</v>
      </c>
      <c r="E251">
        <v>54</v>
      </c>
      <c r="F251">
        <v>26</v>
      </c>
    </row>
    <row r="252" spans="1:6" x14ac:dyDescent="0.25">
      <c r="A252">
        <v>0</v>
      </c>
      <c r="B252">
        <v>3</v>
      </c>
      <c r="C252" s="1" t="s">
        <v>258</v>
      </c>
      <c r="D252" t="s">
        <v>7</v>
      </c>
      <c r="E252">
        <v>54</v>
      </c>
      <c r="F252">
        <v>7.25</v>
      </c>
    </row>
    <row r="253" spans="1:6" x14ac:dyDescent="0.25">
      <c r="A253">
        <v>0</v>
      </c>
      <c r="B253">
        <v>3</v>
      </c>
      <c r="C253" s="1" t="s">
        <v>259</v>
      </c>
      <c r="D253" t="s">
        <v>9</v>
      </c>
      <c r="E253">
        <v>29</v>
      </c>
      <c r="F253">
        <v>10.4625</v>
      </c>
    </row>
    <row r="254" spans="1:6" x14ac:dyDescent="0.25">
      <c r="A254">
        <v>0</v>
      </c>
      <c r="B254">
        <v>1</v>
      </c>
      <c r="C254" s="1" t="s">
        <v>260</v>
      </c>
      <c r="D254" t="s">
        <v>7</v>
      </c>
      <c r="E254">
        <v>62</v>
      </c>
      <c r="F254">
        <v>26.55</v>
      </c>
    </row>
    <row r="255" spans="1:6" x14ac:dyDescent="0.25">
      <c r="A255">
        <v>0</v>
      </c>
      <c r="B255">
        <v>3</v>
      </c>
      <c r="C255" s="1" t="s">
        <v>261</v>
      </c>
      <c r="D255" t="s">
        <v>7</v>
      </c>
      <c r="E255">
        <v>30</v>
      </c>
      <c r="F255">
        <v>16.100000000000001</v>
      </c>
    </row>
    <row r="256" spans="1:6" x14ac:dyDescent="0.25">
      <c r="A256">
        <v>0</v>
      </c>
      <c r="B256">
        <v>3</v>
      </c>
      <c r="C256" s="1" t="s">
        <v>262</v>
      </c>
      <c r="D256" t="s">
        <v>9</v>
      </c>
      <c r="E256">
        <v>41</v>
      </c>
      <c r="F256">
        <v>20.212499999999999</v>
      </c>
    </row>
    <row r="257" spans="1:6" x14ac:dyDescent="0.25">
      <c r="A257">
        <v>1</v>
      </c>
      <c r="B257">
        <v>3</v>
      </c>
      <c r="C257" s="1" t="s">
        <v>263</v>
      </c>
      <c r="D257" t="s">
        <v>9</v>
      </c>
      <c r="E257">
        <v>29</v>
      </c>
      <c r="F257">
        <v>15.245799999999999</v>
      </c>
    </row>
    <row r="258" spans="1:6" x14ac:dyDescent="0.25">
      <c r="A258">
        <v>1</v>
      </c>
      <c r="B258">
        <v>1</v>
      </c>
      <c r="C258" s="1" t="s">
        <v>264</v>
      </c>
      <c r="D258" t="s">
        <v>9</v>
      </c>
      <c r="E258">
        <v>29</v>
      </c>
      <c r="F258">
        <v>79.2</v>
      </c>
    </row>
    <row r="259" spans="1:6" x14ac:dyDescent="0.25">
      <c r="A259">
        <v>1</v>
      </c>
      <c r="B259">
        <v>1</v>
      </c>
      <c r="C259" s="1" t="s">
        <v>265</v>
      </c>
      <c r="D259" t="s">
        <v>9</v>
      </c>
      <c r="E259">
        <v>30</v>
      </c>
      <c r="F259">
        <v>86.5</v>
      </c>
    </row>
    <row r="260" spans="1:6" x14ac:dyDescent="0.25">
      <c r="A260">
        <v>1</v>
      </c>
      <c r="B260">
        <v>1</v>
      </c>
      <c r="C260" s="1" t="s">
        <v>266</v>
      </c>
      <c r="D260" t="s">
        <v>9</v>
      </c>
      <c r="E260">
        <v>35</v>
      </c>
      <c r="F260">
        <v>512.32920000000001</v>
      </c>
    </row>
    <row r="261" spans="1:6" x14ac:dyDescent="0.25">
      <c r="A261">
        <v>1</v>
      </c>
      <c r="B261">
        <v>2</v>
      </c>
      <c r="C261" s="1" t="s">
        <v>267</v>
      </c>
      <c r="D261" t="s">
        <v>9</v>
      </c>
      <c r="E261">
        <v>50</v>
      </c>
      <c r="F261">
        <v>26</v>
      </c>
    </row>
    <row r="262" spans="1:6" x14ac:dyDescent="0.25">
      <c r="A262">
        <v>0</v>
      </c>
      <c r="B262">
        <v>3</v>
      </c>
      <c r="C262" s="1" t="s">
        <v>268</v>
      </c>
      <c r="D262" t="s">
        <v>7</v>
      </c>
      <c r="E262">
        <v>50</v>
      </c>
      <c r="F262">
        <v>7.75</v>
      </c>
    </row>
    <row r="263" spans="1:6" x14ac:dyDescent="0.25">
      <c r="A263">
        <v>1</v>
      </c>
      <c r="B263">
        <v>3</v>
      </c>
      <c r="C263" s="1" t="s">
        <v>269</v>
      </c>
      <c r="D263" t="s">
        <v>7</v>
      </c>
      <c r="E263">
        <v>3</v>
      </c>
      <c r="F263">
        <v>31.387499999999999</v>
      </c>
    </row>
    <row r="264" spans="1:6" x14ac:dyDescent="0.25">
      <c r="A264">
        <v>0</v>
      </c>
      <c r="B264">
        <v>1</v>
      </c>
      <c r="C264" s="1" t="s">
        <v>270</v>
      </c>
      <c r="D264" t="s">
        <v>7</v>
      </c>
      <c r="E264">
        <v>52</v>
      </c>
      <c r="F264">
        <v>79.650000000000006</v>
      </c>
    </row>
    <row r="265" spans="1:6" x14ac:dyDescent="0.25">
      <c r="A265">
        <v>0</v>
      </c>
      <c r="B265">
        <v>1</v>
      </c>
      <c r="C265" s="1" t="s">
        <v>271</v>
      </c>
      <c r="D265" t="s">
        <v>7</v>
      </c>
      <c r="E265">
        <v>40</v>
      </c>
      <c r="F265">
        <v>0</v>
      </c>
    </row>
    <row r="266" spans="1:6" x14ac:dyDescent="0.25">
      <c r="A266">
        <v>0</v>
      </c>
      <c r="B266">
        <v>3</v>
      </c>
      <c r="C266" s="1" t="s">
        <v>272</v>
      </c>
      <c r="D266" t="s">
        <v>9</v>
      </c>
      <c r="E266">
        <v>40</v>
      </c>
      <c r="F266">
        <v>7.75</v>
      </c>
    </row>
    <row r="267" spans="1:6" x14ac:dyDescent="0.25">
      <c r="A267">
        <v>0</v>
      </c>
      <c r="B267">
        <v>2</v>
      </c>
      <c r="C267" s="1" t="s">
        <v>273</v>
      </c>
      <c r="D267" t="s">
        <v>7</v>
      </c>
      <c r="E267">
        <v>36</v>
      </c>
      <c r="F267">
        <v>10.5</v>
      </c>
    </row>
    <row r="268" spans="1:6" x14ac:dyDescent="0.25">
      <c r="A268">
        <v>0</v>
      </c>
      <c r="B268">
        <v>3</v>
      </c>
      <c r="C268" s="1" t="s">
        <v>274</v>
      </c>
      <c r="D268" t="s">
        <v>7</v>
      </c>
      <c r="E268">
        <v>16</v>
      </c>
      <c r="F268">
        <v>39.6875</v>
      </c>
    </row>
    <row r="269" spans="1:6" x14ac:dyDescent="0.25">
      <c r="A269">
        <v>1</v>
      </c>
      <c r="B269">
        <v>3</v>
      </c>
      <c r="C269" s="1" t="s">
        <v>275</v>
      </c>
      <c r="D269" t="s">
        <v>7</v>
      </c>
      <c r="E269">
        <v>25</v>
      </c>
      <c r="F269">
        <v>7.7750000000000004</v>
      </c>
    </row>
    <row r="270" spans="1:6" x14ac:dyDescent="0.25">
      <c r="A270">
        <v>1</v>
      </c>
      <c r="B270">
        <v>1</v>
      </c>
      <c r="C270" s="1" t="s">
        <v>276</v>
      </c>
      <c r="D270" t="s">
        <v>9</v>
      </c>
      <c r="E270">
        <v>58</v>
      </c>
      <c r="F270">
        <v>153.46250000000001</v>
      </c>
    </row>
    <row r="271" spans="1:6" x14ac:dyDescent="0.25">
      <c r="A271">
        <v>1</v>
      </c>
      <c r="B271">
        <v>1</v>
      </c>
      <c r="C271" s="1" t="s">
        <v>277</v>
      </c>
      <c r="D271" t="s">
        <v>9</v>
      </c>
      <c r="E271">
        <v>35</v>
      </c>
      <c r="F271">
        <v>135.63329999999999</v>
      </c>
    </row>
    <row r="272" spans="1:6" x14ac:dyDescent="0.25">
      <c r="A272">
        <v>0</v>
      </c>
      <c r="B272">
        <v>1</v>
      </c>
      <c r="C272" s="1" t="s">
        <v>278</v>
      </c>
      <c r="D272" t="s">
        <v>7</v>
      </c>
      <c r="E272">
        <v>35</v>
      </c>
      <c r="F272">
        <v>31</v>
      </c>
    </row>
    <row r="273" spans="1:6" x14ac:dyDescent="0.25">
      <c r="A273">
        <v>1</v>
      </c>
      <c r="B273">
        <v>3</v>
      </c>
      <c r="C273" s="1" t="s">
        <v>279</v>
      </c>
      <c r="D273" t="s">
        <v>7</v>
      </c>
      <c r="E273">
        <v>25</v>
      </c>
      <c r="F273">
        <v>0</v>
      </c>
    </row>
    <row r="274" spans="1:6" x14ac:dyDescent="0.25">
      <c r="A274">
        <v>1</v>
      </c>
      <c r="B274">
        <v>2</v>
      </c>
      <c r="C274" s="1" t="s">
        <v>280</v>
      </c>
      <c r="D274" t="s">
        <v>9</v>
      </c>
      <c r="E274">
        <v>41</v>
      </c>
      <c r="F274">
        <v>19.5</v>
      </c>
    </row>
    <row r="275" spans="1:6" x14ac:dyDescent="0.25">
      <c r="A275">
        <v>0</v>
      </c>
      <c r="B275">
        <v>1</v>
      </c>
      <c r="C275" s="1" t="s">
        <v>281</v>
      </c>
      <c r="D275" t="s">
        <v>7</v>
      </c>
      <c r="E275">
        <v>37</v>
      </c>
      <c r="F275">
        <v>29.7</v>
      </c>
    </row>
    <row r="276" spans="1:6" x14ac:dyDescent="0.25">
      <c r="A276">
        <v>1</v>
      </c>
      <c r="B276">
        <v>3</v>
      </c>
      <c r="C276" s="1" t="s">
        <v>282</v>
      </c>
      <c r="D276" t="s">
        <v>9</v>
      </c>
      <c r="E276">
        <v>37</v>
      </c>
      <c r="F276">
        <v>7.75</v>
      </c>
    </row>
    <row r="277" spans="1:6" x14ac:dyDescent="0.25">
      <c r="A277">
        <v>1</v>
      </c>
      <c r="B277">
        <v>1</v>
      </c>
      <c r="C277" s="1" t="s">
        <v>283</v>
      </c>
      <c r="D277" t="s">
        <v>9</v>
      </c>
      <c r="E277">
        <v>63</v>
      </c>
      <c r="F277">
        <v>77.958299999999994</v>
      </c>
    </row>
    <row r="278" spans="1:6" x14ac:dyDescent="0.25">
      <c r="A278">
        <v>0</v>
      </c>
      <c r="B278">
        <v>3</v>
      </c>
      <c r="C278" s="1" t="s">
        <v>284</v>
      </c>
      <c r="D278" t="s">
        <v>9</v>
      </c>
      <c r="E278">
        <v>45</v>
      </c>
      <c r="F278">
        <v>7.75</v>
      </c>
    </row>
    <row r="279" spans="1:6" x14ac:dyDescent="0.25">
      <c r="A279">
        <v>0</v>
      </c>
      <c r="B279">
        <v>2</v>
      </c>
      <c r="C279" s="1" t="s">
        <v>285</v>
      </c>
      <c r="D279" t="s">
        <v>7</v>
      </c>
      <c r="E279">
        <v>45</v>
      </c>
      <c r="F279">
        <v>0</v>
      </c>
    </row>
    <row r="280" spans="1:6" x14ac:dyDescent="0.25">
      <c r="A280">
        <v>0</v>
      </c>
      <c r="B280">
        <v>3</v>
      </c>
      <c r="C280" s="1" t="s">
        <v>286</v>
      </c>
      <c r="D280" t="s">
        <v>7</v>
      </c>
      <c r="E280">
        <v>7</v>
      </c>
      <c r="F280">
        <v>29.125</v>
      </c>
    </row>
    <row r="281" spans="1:6" x14ac:dyDescent="0.25">
      <c r="A281">
        <v>1</v>
      </c>
      <c r="B281">
        <v>3</v>
      </c>
      <c r="C281" s="1" t="s">
        <v>287</v>
      </c>
      <c r="D281" t="s">
        <v>9</v>
      </c>
      <c r="E281">
        <v>35</v>
      </c>
      <c r="F281">
        <v>20.25</v>
      </c>
    </row>
    <row r="282" spans="1:6" x14ac:dyDescent="0.25">
      <c r="A282">
        <v>0</v>
      </c>
      <c r="B282">
        <v>3</v>
      </c>
      <c r="C282" s="1" t="s">
        <v>288</v>
      </c>
      <c r="D282" t="s">
        <v>7</v>
      </c>
      <c r="E282">
        <v>65</v>
      </c>
      <c r="F282">
        <v>7.75</v>
      </c>
    </row>
    <row r="283" spans="1:6" x14ac:dyDescent="0.25">
      <c r="A283">
        <v>0</v>
      </c>
      <c r="B283">
        <v>3</v>
      </c>
      <c r="C283" s="1" t="s">
        <v>289</v>
      </c>
      <c r="D283" t="s">
        <v>7</v>
      </c>
      <c r="E283">
        <v>28</v>
      </c>
      <c r="F283">
        <v>7.8541999999999996</v>
      </c>
    </row>
    <row r="284" spans="1:6" x14ac:dyDescent="0.25">
      <c r="A284">
        <v>0</v>
      </c>
      <c r="B284">
        <v>3</v>
      </c>
      <c r="C284" s="1" t="s">
        <v>290</v>
      </c>
      <c r="D284" t="s">
        <v>7</v>
      </c>
      <c r="E284">
        <v>16</v>
      </c>
      <c r="F284">
        <v>9.5</v>
      </c>
    </row>
    <row r="285" spans="1:6" x14ac:dyDescent="0.25">
      <c r="A285">
        <v>1</v>
      </c>
      <c r="B285">
        <v>3</v>
      </c>
      <c r="C285" s="1" t="s">
        <v>291</v>
      </c>
      <c r="D285" t="s">
        <v>7</v>
      </c>
      <c r="E285">
        <v>19</v>
      </c>
      <c r="F285">
        <v>8.0500000000000007</v>
      </c>
    </row>
    <row r="286" spans="1:6" x14ac:dyDescent="0.25">
      <c r="A286">
        <v>0</v>
      </c>
      <c r="B286">
        <v>1</v>
      </c>
      <c r="C286" s="1" t="s">
        <v>292</v>
      </c>
      <c r="D286" t="s">
        <v>7</v>
      </c>
      <c r="E286">
        <v>19</v>
      </c>
      <c r="F286">
        <v>26</v>
      </c>
    </row>
    <row r="287" spans="1:6" x14ac:dyDescent="0.25">
      <c r="A287">
        <v>0</v>
      </c>
      <c r="B287">
        <v>3</v>
      </c>
      <c r="C287" s="1" t="s">
        <v>293</v>
      </c>
      <c r="D287" t="s">
        <v>7</v>
      </c>
      <c r="E287">
        <v>33</v>
      </c>
      <c r="F287">
        <v>8.6624999999999996</v>
      </c>
    </row>
    <row r="288" spans="1:6" x14ac:dyDescent="0.25">
      <c r="A288">
        <v>1</v>
      </c>
      <c r="B288">
        <v>3</v>
      </c>
      <c r="C288" s="1" t="s">
        <v>294</v>
      </c>
      <c r="D288" t="s">
        <v>7</v>
      </c>
      <c r="E288">
        <v>30</v>
      </c>
      <c r="F288">
        <v>9.5</v>
      </c>
    </row>
    <row r="289" spans="1:6" x14ac:dyDescent="0.25">
      <c r="A289">
        <v>0</v>
      </c>
      <c r="B289">
        <v>3</v>
      </c>
      <c r="C289" s="1" t="s">
        <v>295</v>
      </c>
      <c r="D289" t="s">
        <v>7</v>
      </c>
      <c r="E289">
        <v>22</v>
      </c>
      <c r="F289">
        <v>7.8958000000000004</v>
      </c>
    </row>
    <row r="290" spans="1:6" x14ac:dyDescent="0.25">
      <c r="A290">
        <v>1</v>
      </c>
      <c r="B290">
        <v>2</v>
      </c>
      <c r="C290" s="1" t="s">
        <v>296</v>
      </c>
      <c r="D290" t="s">
        <v>7</v>
      </c>
      <c r="E290">
        <v>42</v>
      </c>
      <c r="F290">
        <v>13</v>
      </c>
    </row>
    <row r="291" spans="1:6" x14ac:dyDescent="0.25">
      <c r="A291">
        <v>1</v>
      </c>
      <c r="B291">
        <v>3</v>
      </c>
      <c r="C291" s="1" t="s">
        <v>297</v>
      </c>
      <c r="D291" t="s">
        <v>9</v>
      </c>
      <c r="E291">
        <v>22</v>
      </c>
      <c r="F291">
        <v>7.75</v>
      </c>
    </row>
    <row r="292" spans="1:6" x14ac:dyDescent="0.25">
      <c r="A292">
        <v>1</v>
      </c>
      <c r="B292">
        <v>1</v>
      </c>
      <c r="C292" s="1" t="s">
        <v>298</v>
      </c>
      <c r="D292" t="s">
        <v>9</v>
      </c>
      <c r="E292">
        <v>26</v>
      </c>
      <c r="F292">
        <v>78.849999999999994</v>
      </c>
    </row>
    <row r="293" spans="1:6" x14ac:dyDescent="0.25">
      <c r="A293">
        <v>1</v>
      </c>
      <c r="B293">
        <v>1</v>
      </c>
      <c r="C293" s="1" t="s">
        <v>299</v>
      </c>
      <c r="D293" t="s">
        <v>9</v>
      </c>
      <c r="E293">
        <v>19</v>
      </c>
      <c r="F293">
        <v>91.0792</v>
      </c>
    </row>
    <row r="294" spans="1:6" x14ac:dyDescent="0.25">
      <c r="A294">
        <v>0</v>
      </c>
      <c r="B294">
        <v>2</v>
      </c>
      <c r="C294" s="1" t="s">
        <v>300</v>
      </c>
      <c r="D294" t="s">
        <v>7</v>
      </c>
      <c r="E294">
        <v>36</v>
      </c>
      <c r="F294">
        <v>12.875</v>
      </c>
    </row>
    <row r="295" spans="1:6" x14ac:dyDescent="0.25">
      <c r="A295">
        <v>0</v>
      </c>
      <c r="B295">
        <v>3</v>
      </c>
      <c r="C295" s="1" t="s">
        <v>301</v>
      </c>
      <c r="D295" t="s">
        <v>9</v>
      </c>
      <c r="E295">
        <v>24</v>
      </c>
      <c r="F295">
        <v>8.85</v>
      </c>
    </row>
    <row r="296" spans="1:6" x14ac:dyDescent="0.25">
      <c r="A296">
        <v>0</v>
      </c>
      <c r="B296">
        <v>3</v>
      </c>
      <c r="C296" s="1" t="s">
        <v>302</v>
      </c>
      <c r="D296" t="s">
        <v>7</v>
      </c>
      <c r="E296">
        <v>24</v>
      </c>
      <c r="F296">
        <v>7.8958000000000004</v>
      </c>
    </row>
    <row r="297" spans="1:6" x14ac:dyDescent="0.25">
      <c r="A297">
        <v>0</v>
      </c>
      <c r="B297">
        <v>1</v>
      </c>
      <c r="C297" s="1" t="s">
        <v>303</v>
      </c>
      <c r="D297" t="s">
        <v>7</v>
      </c>
      <c r="E297">
        <v>24</v>
      </c>
      <c r="F297">
        <v>27.720800000000001</v>
      </c>
    </row>
    <row r="298" spans="1:6" x14ac:dyDescent="0.25">
      <c r="A298">
        <v>0</v>
      </c>
      <c r="B298">
        <v>3</v>
      </c>
      <c r="C298" s="1" t="s">
        <v>304</v>
      </c>
      <c r="D298" t="s">
        <v>7</v>
      </c>
      <c r="E298">
        <v>24</v>
      </c>
      <c r="F298">
        <v>7.2291999999999996</v>
      </c>
    </row>
    <row r="299" spans="1:6" x14ac:dyDescent="0.25">
      <c r="A299">
        <v>0</v>
      </c>
      <c r="B299">
        <v>1</v>
      </c>
      <c r="C299" s="1" t="s">
        <v>305</v>
      </c>
      <c r="D299" t="s">
        <v>9</v>
      </c>
      <c r="E299">
        <v>2</v>
      </c>
      <c r="F299">
        <v>151.55000000000001</v>
      </c>
    </row>
    <row r="300" spans="1:6" x14ac:dyDescent="0.25">
      <c r="A300">
        <v>1</v>
      </c>
      <c r="B300">
        <v>1</v>
      </c>
      <c r="C300" s="1" t="s">
        <v>306</v>
      </c>
      <c r="D300" t="s">
        <v>7</v>
      </c>
      <c r="E300">
        <v>2</v>
      </c>
      <c r="F300">
        <v>30.5</v>
      </c>
    </row>
    <row r="301" spans="1:6" x14ac:dyDescent="0.25">
      <c r="A301">
        <v>1</v>
      </c>
      <c r="B301">
        <v>1</v>
      </c>
      <c r="C301" s="1" t="s">
        <v>307</v>
      </c>
      <c r="D301" t="s">
        <v>9</v>
      </c>
      <c r="E301">
        <v>50</v>
      </c>
      <c r="F301">
        <v>247.52080000000001</v>
      </c>
    </row>
    <row r="302" spans="1:6" x14ac:dyDescent="0.25">
      <c r="A302">
        <v>1</v>
      </c>
      <c r="B302">
        <v>3</v>
      </c>
      <c r="C302" s="1" t="s">
        <v>308</v>
      </c>
      <c r="D302" t="s">
        <v>9</v>
      </c>
      <c r="E302">
        <v>50</v>
      </c>
      <c r="F302">
        <v>7.75</v>
      </c>
    </row>
    <row r="303" spans="1:6" x14ac:dyDescent="0.25">
      <c r="A303">
        <v>1</v>
      </c>
      <c r="B303">
        <v>3</v>
      </c>
      <c r="C303" s="1" t="s">
        <v>309</v>
      </c>
      <c r="D303" t="s">
        <v>7</v>
      </c>
      <c r="E303">
        <v>50</v>
      </c>
      <c r="F303">
        <v>23.25</v>
      </c>
    </row>
    <row r="304" spans="1:6" x14ac:dyDescent="0.25">
      <c r="A304">
        <v>0</v>
      </c>
      <c r="B304">
        <v>3</v>
      </c>
      <c r="C304" s="1" t="s">
        <v>310</v>
      </c>
      <c r="D304" t="s">
        <v>7</v>
      </c>
      <c r="E304">
        <v>19</v>
      </c>
      <c r="F304">
        <v>0</v>
      </c>
    </row>
    <row r="305" spans="1:6" x14ac:dyDescent="0.25">
      <c r="A305">
        <v>1</v>
      </c>
      <c r="B305">
        <v>2</v>
      </c>
      <c r="C305" s="1" t="s">
        <v>311</v>
      </c>
      <c r="D305" t="s">
        <v>9</v>
      </c>
      <c r="E305">
        <v>19</v>
      </c>
      <c r="F305">
        <v>12.35</v>
      </c>
    </row>
    <row r="306" spans="1:6" x14ac:dyDescent="0.25">
      <c r="A306">
        <v>0</v>
      </c>
      <c r="B306">
        <v>3</v>
      </c>
      <c r="C306" s="1" t="s">
        <v>312</v>
      </c>
      <c r="D306" t="s">
        <v>7</v>
      </c>
      <c r="E306">
        <v>19</v>
      </c>
      <c r="F306">
        <v>8.0500000000000007</v>
      </c>
    </row>
    <row r="307" spans="1:6" x14ac:dyDescent="0.25">
      <c r="A307">
        <v>1</v>
      </c>
      <c r="B307">
        <v>1</v>
      </c>
      <c r="C307" s="1" t="s">
        <v>313</v>
      </c>
      <c r="D307" t="s">
        <v>7</v>
      </c>
      <c r="E307">
        <v>1</v>
      </c>
      <c r="F307">
        <v>151.55000000000001</v>
      </c>
    </row>
    <row r="308" spans="1:6" x14ac:dyDescent="0.25">
      <c r="A308">
        <v>1</v>
      </c>
      <c r="B308">
        <v>1</v>
      </c>
      <c r="C308" s="1" t="s">
        <v>314</v>
      </c>
      <c r="D308" t="s">
        <v>9</v>
      </c>
      <c r="E308">
        <v>1</v>
      </c>
      <c r="F308">
        <v>110.88330000000001</v>
      </c>
    </row>
    <row r="309" spans="1:6" x14ac:dyDescent="0.25">
      <c r="A309">
        <v>1</v>
      </c>
      <c r="B309">
        <v>1</v>
      </c>
      <c r="C309" s="1" t="s">
        <v>315</v>
      </c>
      <c r="D309" t="s">
        <v>9</v>
      </c>
      <c r="E309">
        <v>17</v>
      </c>
      <c r="F309">
        <v>108.9</v>
      </c>
    </row>
    <row r="310" spans="1:6" x14ac:dyDescent="0.25">
      <c r="A310">
        <v>0</v>
      </c>
      <c r="B310">
        <v>2</v>
      </c>
      <c r="C310" s="1" t="s">
        <v>316</v>
      </c>
      <c r="D310" t="s">
        <v>7</v>
      </c>
      <c r="E310">
        <v>30</v>
      </c>
      <c r="F310">
        <v>24</v>
      </c>
    </row>
    <row r="311" spans="1:6" x14ac:dyDescent="0.25">
      <c r="A311">
        <v>1</v>
      </c>
      <c r="B311">
        <v>1</v>
      </c>
      <c r="C311" s="1" t="s">
        <v>317</v>
      </c>
      <c r="D311" t="s">
        <v>9</v>
      </c>
      <c r="E311">
        <v>30</v>
      </c>
      <c r="F311">
        <v>56.929200000000002</v>
      </c>
    </row>
    <row r="312" spans="1:6" x14ac:dyDescent="0.25">
      <c r="A312">
        <v>1</v>
      </c>
      <c r="B312">
        <v>1</v>
      </c>
      <c r="C312" s="1" t="s">
        <v>318</v>
      </c>
      <c r="D312" t="s">
        <v>9</v>
      </c>
      <c r="E312">
        <v>24</v>
      </c>
      <c r="F312">
        <v>83.158299999999997</v>
      </c>
    </row>
    <row r="313" spans="1:6" x14ac:dyDescent="0.25">
      <c r="A313">
        <v>1</v>
      </c>
      <c r="B313">
        <v>1</v>
      </c>
      <c r="C313" s="1" t="s">
        <v>319</v>
      </c>
      <c r="D313" t="s">
        <v>9</v>
      </c>
      <c r="E313">
        <v>18</v>
      </c>
      <c r="F313">
        <v>262.375</v>
      </c>
    </row>
    <row r="314" spans="1:6" x14ac:dyDescent="0.25">
      <c r="A314">
        <v>0</v>
      </c>
      <c r="B314">
        <v>2</v>
      </c>
      <c r="C314" s="1" t="s">
        <v>320</v>
      </c>
      <c r="D314" t="s">
        <v>9</v>
      </c>
      <c r="E314">
        <v>26</v>
      </c>
      <c r="F314">
        <v>26</v>
      </c>
    </row>
    <row r="315" spans="1:6" x14ac:dyDescent="0.25">
      <c r="A315">
        <v>0</v>
      </c>
      <c r="B315">
        <v>3</v>
      </c>
      <c r="C315" s="1" t="s">
        <v>321</v>
      </c>
      <c r="D315" t="s">
        <v>7</v>
      </c>
      <c r="E315">
        <v>28</v>
      </c>
      <c r="F315">
        <v>7.8958000000000004</v>
      </c>
    </row>
    <row r="316" spans="1:6" x14ac:dyDescent="0.25">
      <c r="A316">
        <v>0</v>
      </c>
      <c r="B316">
        <v>2</v>
      </c>
      <c r="C316" s="1" t="s">
        <v>322</v>
      </c>
      <c r="D316" t="s">
        <v>7</v>
      </c>
      <c r="E316">
        <v>43</v>
      </c>
      <c r="F316">
        <v>26.25</v>
      </c>
    </row>
    <row r="317" spans="1:6" x14ac:dyDescent="0.25">
      <c r="A317">
        <v>1</v>
      </c>
      <c r="B317">
        <v>3</v>
      </c>
      <c r="C317" s="1" t="s">
        <v>323</v>
      </c>
      <c r="D317" t="s">
        <v>9</v>
      </c>
      <c r="E317">
        <v>26</v>
      </c>
      <c r="F317">
        <v>7.8541999999999996</v>
      </c>
    </row>
    <row r="318" spans="1:6" x14ac:dyDescent="0.25">
      <c r="A318">
        <v>1</v>
      </c>
      <c r="B318">
        <v>2</v>
      </c>
      <c r="C318" s="1" t="s">
        <v>324</v>
      </c>
      <c r="D318" t="s">
        <v>9</v>
      </c>
      <c r="E318">
        <v>24</v>
      </c>
      <c r="F318">
        <v>26</v>
      </c>
    </row>
    <row r="319" spans="1:6" x14ac:dyDescent="0.25">
      <c r="A319">
        <v>0</v>
      </c>
      <c r="B319">
        <v>2</v>
      </c>
      <c r="C319" s="1" t="s">
        <v>325</v>
      </c>
      <c r="D319" t="s">
        <v>7</v>
      </c>
      <c r="E319">
        <v>54</v>
      </c>
      <c r="F319">
        <v>14</v>
      </c>
    </row>
    <row r="320" spans="1:6" x14ac:dyDescent="0.25">
      <c r="A320">
        <v>1</v>
      </c>
      <c r="B320">
        <v>1</v>
      </c>
      <c r="C320" s="1" t="s">
        <v>326</v>
      </c>
      <c r="D320" t="s">
        <v>9</v>
      </c>
      <c r="E320">
        <v>31</v>
      </c>
      <c r="F320">
        <v>164.86670000000001</v>
      </c>
    </row>
    <row r="321" spans="1:6" x14ac:dyDescent="0.25">
      <c r="A321">
        <v>1</v>
      </c>
      <c r="B321">
        <v>1</v>
      </c>
      <c r="C321" s="1" t="s">
        <v>327</v>
      </c>
      <c r="D321" t="s">
        <v>9</v>
      </c>
      <c r="E321">
        <v>40</v>
      </c>
      <c r="F321">
        <v>134.5</v>
      </c>
    </row>
    <row r="322" spans="1:6" x14ac:dyDescent="0.25">
      <c r="A322">
        <v>0</v>
      </c>
      <c r="B322">
        <v>3</v>
      </c>
      <c r="C322" s="1" t="s">
        <v>328</v>
      </c>
      <c r="D322" t="s">
        <v>7</v>
      </c>
      <c r="E322">
        <v>22</v>
      </c>
      <c r="F322">
        <v>7.25</v>
      </c>
    </row>
    <row r="323" spans="1:6" x14ac:dyDescent="0.25">
      <c r="A323">
        <v>0</v>
      </c>
      <c r="B323">
        <v>3</v>
      </c>
      <c r="C323" s="1" t="s">
        <v>329</v>
      </c>
      <c r="D323" t="s">
        <v>7</v>
      </c>
      <c r="E323">
        <v>27</v>
      </c>
      <c r="F323">
        <v>7.8958000000000004</v>
      </c>
    </row>
    <row r="324" spans="1:6" x14ac:dyDescent="0.25">
      <c r="A324">
        <v>1</v>
      </c>
      <c r="B324">
        <v>2</v>
      </c>
      <c r="C324" s="1" t="s">
        <v>330</v>
      </c>
      <c r="D324" t="s">
        <v>9</v>
      </c>
      <c r="E324">
        <v>30</v>
      </c>
      <c r="F324">
        <v>12.35</v>
      </c>
    </row>
    <row r="325" spans="1:6" x14ac:dyDescent="0.25">
      <c r="A325">
        <v>1</v>
      </c>
      <c r="B325">
        <v>2</v>
      </c>
      <c r="C325" s="1" t="s">
        <v>331</v>
      </c>
      <c r="D325" t="s">
        <v>9</v>
      </c>
      <c r="E325">
        <v>22</v>
      </c>
      <c r="F325">
        <v>29</v>
      </c>
    </row>
    <row r="326" spans="1:6" x14ac:dyDescent="0.25">
      <c r="A326">
        <v>0</v>
      </c>
      <c r="B326">
        <v>3</v>
      </c>
      <c r="C326" s="1" t="s">
        <v>332</v>
      </c>
      <c r="D326" t="s">
        <v>7</v>
      </c>
      <c r="E326">
        <v>22</v>
      </c>
      <c r="F326">
        <v>69.55</v>
      </c>
    </row>
    <row r="327" spans="1:6" x14ac:dyDescent="0.25">
      <c r="A327">
        <v>1</v>
      </c>
      <c r="B327">
        <v>1</v>
      </c>
      <c r="C327" s="1" t="s">
        <v>333</v>
      </c>
      <c r="D327" t="s">
        <v>9</v>
      </c>
      <c r="E327">
        <v>36</v>
      </c>
      <c r="F327">
        <v>135.63329999999999</v>
      </c>
    </row>
    <row r="328" spans="1:6" x14ac:dyDescent="0.25">
      <c r="A328">
        <v>0</v>
      </c>
      <c r="B328">
        <v>3</v>
      </c>
      <c r="C328" s="1" t="s">
        <v>334</v>
      </c>
      <c r="D328" t="s">
        <v>7</v>
      </c>
      <c r="E328">
        <v>61</v>
      </c>
      <c r="F328">
        <v>6.2374999999999998</v>
      </c>
    </row>
    <row r="329" spans="1:6" x14ac:dyDescent="0.25">
      <c r="A329">
        <v>1</v>
      </c>
      <c r="B329">
        <v>2</v>
      </c>
      <c r="C329" s="1" t="s">
        <v>335</v>
      </c>
      <c r="D329" t="s">
        <v>9</v>
      </c>
      <c r="E329">
        <v>36</v>
      </c>
      <c r="F329">
        <v>13</v>
      </c>
    </row>
    <row r="330" spans="1:6" x14ac:dyDescent="0.25">
      <c r="A330">
        <v>1</v>
      </c>
      <c r="B330">
        <v>3</v>
      </c>
      <c r="C330" s="1" t="s">
        <v>336</v>
      </c>
      <c r="D330" t="s">
        <v>9</v>
      </c>
      <c r="E330">
        <v>31</v>
      </c>
      <c r="F330">
        <v>20.524999999999999</v>
      </c>
    </row>
    <row r="331" spans="1:6" x14ac:dyDescent="0.25">
      <c r="A331">
        <v>1</v>
      </c>
      <c r="B331">
        <v>1</v>
      </c>
      <c r="C331" s="1" t="s">
        <v>337</v>
      </c>
      <c r="D331" t="s">
        <v>9</v>
      </c>
      <c r="E331">
        <v>16</v>
      </c>
      <c r="F331">
        <v>57.979199999999999</v>
      </c>
    </row>
    <row r="332" spans="1:6" x14ac:dyDescent="0.25">
      <c r="A332">
        <v>1</v>
      </c>
      <c r="B332">
        <v>3</v>
      </c>
      <c r="C332" s="1" t="s">
        <v>338</v>
      </c>
      <c r="D332" t="s">
        <v>9</v>
      </c>
      <c r="E332">
        <v>16</v>
      </c>
      <c r="F332">
        <v>23.25</v>
      </c>
    </row>
    <row r="333" spans="1:6" x14ac:dyDescent="0.25">
      <c r="A333">
        <v>0</v>
      </c>
      <c r="B333">
        <v>1</v>
      </c>
      <c r="C333" s="1" t="s">
        <v>339</v>
      </c>
      <c r="D333" t="s">
        <v>7</v>
      </c>
      <c r="E333">
        <v>46</v>
      </c>
      <c r="F333">
        <v>28.5</v>
      </c>
    </row>
    <row r="334" spans="1:6" x14ac:dyDescent="0.25">
      <c r="A334">
        <v>0</v>
      </c>
      <c r="B334">
        <v>1</v>
      </c>
      <c r="C334" s="1" t="s">
        <v>340</v>
      </c>
      <c r="D334" t="s">
        <v>7</v>
      </c>
      <c r="E334">
        <v>38</v>
      </c>
      <c r="F334">
        <v>153.46250000000001</v>
      </c>
    </row>
    <row r="335" spans="1:6" x14ac:dyDescent="0.25">
      <c r="A335">
        <v>0</v>
      </c>
      <c r="B335">
        <v>3</v>
      </c>
      <c r="C335" s="1" t="s">
        <v>341</v>
      </c>
      <c r="D335" t="s">
        <v>7</v>
      </c>
      <c r="E335">
        <v>16</v>
      </c>
      <c r="F335">
        <v>18</v>
      </c>
    </row>
    <row r="336" spans="1:6" x14ac:dyDescent="0.25">
      <c r="A336">
        <v>1</v>
      </c>
      <c r="B336">
        <v>1</v>
      </c>
      <c r="C336" s="1" t="s">
        <v>342</v>
      </c>
      <c r="D336" t="s">
        <v>9</v>
      </c>
      <c r="E336">
        <v>16</v>
      </c>
      <c r="F336">
        <v>133.65</v>
      </c>
    </row>
    <row r="337" spans="1:6" x14ac:dyDescent="0.25">
      <c r="A337">
        <v>0</v>
      </c>
      <c r="B337">
        <v>3</v>
      </c>
      <c r="C337" s="1" t="s">
        <v>343</v>
      </c>
      <c r="D337" t="s">
        <v>7</v>
      </c>
      <c r="E337">
        <v>16</v>
      </c>
      <c r="F337">
        <v>7.8958000000000004</v>
      </c>
    </row>
    <row r="338" spans="1:6" x14ac:dyDescent="0.25">
      <c r="A338">
        <v>0</v>
      </c>
      <c r="B338">
        <v>1</v>
      </c>
      <c r="C338" s="1" t="s">
        <v>344</v>
      </c>
      <c r="D338" t="s">
        <v>7</v>
      </c>
      <c r="E338">
        <v>29</v>
      </c>
      <c r="F338">
        <v>66.599999999999994</v>
      </c>
    </row>
    <row r="339" spans="1:6" x14ac:dyDescent="0.25">
      <c r="A339">
        <v>1</v>
      </c>
      <c r="B339">
        <v>1</v>
      </c>
      <c r="C339" s="1" t="s">
        <v>345</v>
      </c>
      <c r="D339" t="s">
        <v>9</v>
      </c>
      <c r="E339">
        <v>41</v>
      </c>
      <c r="F339">
        <v>134.5</v>
      </c>
    </row>
    <row r="340" spans="1:6" x14ac:dyDescent="0.25">
      <c r="A340">
        <v>1</v>
      </c>
      <c r="B340">
        <v>3</v>
      </c>
      <c r="C340" s="1" t="s">
        <v>346</v>
      </c>
      <c r="D340" t="s">
        <v>7</v>
      </c>
      <c r="E340">
        <v>45</v>
      </c>
      <c r="F340">
        <v>8.0500000000000007</v>
      </c>
    </row>
    <row r="341" spans="1:6" x14ac:dyDescent="0.25">
      <c r="A341">
        <v>0</v>
      </c>
      <c r="B341">
        <v>1</v>
      </c>
      <c r="C341" s="1" t="s">
        <v>347</v>
      </c>
      <c r="D341" t="s">
        <v>7</v>
      </c>
      <c r="E341">
        <v>45</v>
      </c>
      <c r="F341">
        <v>35.5</v>
      </c>
    </row>
    <row r="342" spans="1:6" x14ac:dyDescent="0.25">
      <c r="A342">
        <v>1</v>
      </c>
      <c r="B342">
        <v>2</v>
      </c>
      <c r="C342" s="1" t="s">
        <v>348</v>
      </c>
      <c r="D342" t="s">
        <v>7</v>
      </c>
      <c r="E342">
        <v>2</v>
      </c>
      <c r="F342">
        <v>26</v>
      </c>
    </row>
    <row r="343" spans="1:6" x14ac:dyDescent="0.25">
      <c r="A343">
        <v>1</v>
      </c>
      <c r="B343">
        <v>1</v>
      </c>
      <c r="C343" s="1" t="s">
        <v>349</v>
      </c>
      <c r="D343" t="s">
        <v>9</v>
      </c>
      <c r="E343">
        <v>24</v>
      </c>
      <c r="F343">
        <v>263</v>
      </c>
    </row>
    <row r="344" spans="1:6" x14ac:dyDescent="0.25">
      <c r="A344">
        <v>0</v>
      </c>
      <c r="B344">
        <v>2</v>
      </c>
      <c r="C344" s="1" t="s">
        <v>350</v>
      </c>
      <c r="D344" t="s">
        <v>7</v>
      </c>
      <c r="E344">
        <v>28</v>
      </c>
      <c r="F344">
        <v>13</v>
      </c>
    </row>
    <row r="345" spans="1:6" x14ac:dyDescent="0.25">
      <c r="A345">
        <v>0</v>
      </c>
      <c r="B345">
        <v>2</v>
      </c>
      <c r="C345" s="1" t="s">
        <v>351</v>
      </c>
      <c r="D345" t="s">
        <v>7</v>
      </c>
      <c r="E345">
        <v>25</v>
      </c>
      <c r="F345">
        <v>13</v>
      </c>
    </row>
    <row r="346" spans="1:6" x14ac:dyDescent="0.25">
      <c r="A346">
        <v>0</v>
      </c>
      <c r="B346">
        <v>2</v>
      </c>
      <c r="C346" s="1" t="s">
        <v>352</v>
      </c>
      <c r="D346" t="s">
        <v>7</v>
      </c>
      <c r="E346">
        <v>36</v>
      </c>
      <c r="F346">
        <v>13</v>
      </c>
    </row>
    <row r="347" spans="1:6" x14ac:dyDescent="0.25">
      <c r="A347">
        <v>1</v>
      </c>
      <c r="B347">
        <v>2</v>
      </c>
      <c r="C347" s="1" t="s">
        <v>353</v>
      </c>
      <c r="D347" t="s">
        <v>9</v>
      </c>
      <c r="E347">
        <v>24</v>
      </c>
      <c r="F347">
        <v>13</v>
      </c>
    </row>
    <row r="348" spans="1:6" x14ac:dyDescent="0.25">
      <c r="A348">
        <v>1</v>
      </c>
      <c r="B348">
        <v>2</v>
      </c>
      <c r="C348" s="1" t="s">
        <v>354</v>
      </c>
      <c r="D348" t="s">
        <v>9</v>
      </c>
      <c r="E348">
        <v>40</v>
      </c>
      <c r="F348">
        <v>13</v>
      </c>
    </row>
    <row r="349" spans="1:6" x14ac:dyDescent="0.25">
      <c r="A349">
        <v>1</v>
      </c>
      <c r="B349">
        <v>3</v>
      </c>
      <c r="C349" s="1" t="s">
        <v>355</v>
      </c>
      <c r="D349" t="s">
        <v>9</v>
      </c>
      <c r="E349">
        <v>40</v>
      </c>
      <c r="F349">
        <v>16.100000000000001</v>
      </c>
    </row>
    <row r="350" spans="1:6" x14ac:dyDescent="0.25">
      <c r="A350">
        <v>1</v>
      </c>
      <c r="B350">
        <v>3</v>
      </c>
      <c r="C350" s="1" t="s">
        <v>356</v>
      </c>
      <c r="D350" t="s">
        <v>7</v>
      </c>
      <c r="E350">
        <v>3</v>
      </c>
      <c r="F350">
        <v>15.9</v>
      </c>
    </row>
    <row r="351" spans="1:6" x14ac:dyDescent="0.25">
      <c r="A351">
        <v>0</v>
      </c>
      <c r="B351">
        <v>3</v>
      </c>
      <c r="C351" s="1" t="s">
        <v>357</v>
      </c>
      <c r="D351" t="s">
        <v>7</v>
      </c>
      <c r="E351">
        <v>42</v>
      </c>
      <c r="F351">
        <v>8.6624999999999996</v>
      </c>
    </row>
    <row r="352" spans="1:6" x14ac:dyDescent="0.25">
      <c r="A352">
        <v>0</v>
      </c>
      <c r="B352">
        <v>3</v>
      </c>
      <c r="C352" s="1" t="s">
        <v>358</v>
      </c>
      <c r="D352" t="s">
        <v>7</v>
      </c>
      <c r="E352">
        <v>23</v>
      </c>
      <c r="F352">
        <v>9.2249999999999996</v>
      </c>
    </row>
    <row r="353" spans="1:6" x14ac:dyDescent="0.25">
      <c r="A353">
        <v>0</v>
      </c>
      <c r="B353">
        <v>1</v>
      </c>
      <c r="C353" s="1" t="s">
        <v>359</v>
      </c>
      <c r="D353" t="s">
        <v>7</v>
      </c>
      <c r="E353">
        <v>23</v>
      </c>
      <c r="F353">
        <v>35</v>
      </c>
    </row>
    <row r="354" spans="1:6" x14ac:dyDescent="0.25">
      <c r="A354">
        <v>0</v>
      </c>
      <c r="B354">
        <v>3</v>
      </c>
      <c r="C354" s="1" t="s">
        <v>360</v>
      </c>
      <c r="D354" t="s">
        <v>7</v>
      </c>
      <c r="E354">
        <v>15</v>
      </c>
      <c r="F354">
        <v>7.2291999999999996</v>
      </c>
    </row>
    <row r="355" spans="1:6" x14ac:dyDescent="0.25">
      <c r="A355">
        <v>0</v>
      </c>
      <c r="B355">
        <v>3</v>
      </c>
      <c r="C355" s="1" t="s">
        <v>361</v>
      </c>
      <c r="D355" t="s">
        <v>7</v>
      </c>
      <c r="E355">
        <v>25</v>
      </c>
      <c r="F355">
        <v>17.8</v>
      </c>
    </row>
    <row r="356" spans="1:6" x14ac:dyDescent="0.25">
      <c r="A356">
        <v>0</v>
      </c>
      <c r="B356">
        <v>3</v>
      </c>
      <c r="C356" s="1" t="s">
        <v>362</v>
      </c>
      <c r="D356" t="s">
        <v>7</v>
      </c>
      <c r="E356">
        <v>25</v>
      </c>
      <c r="F356">
        <v>7.2249999999999996</v>
      </c>
    </row>
    <row r="357" spans="1:6" x14ac:dyDescent="0.25">
      <c r="A357">
        <v>0</v>
      </c>
      <c r="B357">
        <v>3</v>
      </c>
      <c r="C357" s="1" t="s">
        <v>363</v>
      </c>
      <c r="D357" t="s">
        <v>7</v>
      </c>
      <c r="E357">
        <v>28</v>
      </c>
      <c r="F357">
        <v>9.5</v>
      </c>
    </row>
    <row r="358" spans="1:6" x14ac:dyDescent="0.25">
      <c r="A358">
        <v>1</v>
      </c>
      <c r="B358">
        <v>1</v>
      </c>
      <c r="C358" s="1" t="s">
        <v>364</v>
      </c>
      <c r="D358" t="s">
        <v>9</v>
      </c>
      <c r="E358">
        <v>22</v>
      </c>
      <c r="F358">
        <v>55</v>
      </c>
    </row>
    <row r="359" spans="1:6" x14ac:dyDescent="0.25">
      <c r="A359">
        <v>0</v>
      </c>
      <c r="B359">
        <v>2</v>
      </c>
      <c r="C359" s="1" t="s">
        <v>365</v>
      </c>
      <c r="D359" t="s">
        <v>9</v>
      </c>
      <c r="E359">
        <v>38</v>
      </c>
      <c r="F359">
        <v>13</v>
      </c>
    </row>
    <row r="360" spans="1:6" x14ac:dyDescent="0.25">
      <c r="A360">
        <v>1</v>
      </c>
      <c r="B360">
        <v>3</v>
      </c>
      <c r="C360" s="1" t="s">
        <v>366</v>
      </c>
      <c r="D360" t="s">
        <v>9</v>
      </c>
      <c r="E360">
        <v>38</v>
      </c>
      <c r="F360">
        <v>7.8792</v>
      </c>
    </row>
    <row r="361" spans="1:6" x14ac:dyDescent="0.25">
      <c r="A361">
        <v>1</v>
      </c>
      <c r="B361">
        <v>3</v>
      </c>
      <c r="C361" s="1" t="s">
        <v>367</v>
      </c>
      <c r="D361" t="s">
        <v>9</v>
      </c>
      <c r="E361">
        <v>38</v>
      </c>
      <c r="F361">
        <v>7.8792</v>
      </c>
    </row>
    <row r="362" spans="1:6" x14ac:dyDescent="0.25">
      <c r="A362">
        <v>0</v>
      </c>
      <c r="B362">
        <v>3</v>
      </c>
      <c r="C362" s="1" t="s">
        <v>368</v>
      </c>
      <c r="D362" t="s">
        <v>7</v>
      </c>
      <c r="E362">
        <v>40</v>
      </c>
      <c r="F362">
        <v>27.9</v>
      </c>
    </row>
    <row r="363" spans="1:6" x14ac:dyDescent="0.25">
      <c r="A363">
        <v>0</v>
      </c>
      <c r="B363">
        <v>2</v>
      </c>
      <c r="C363" s="1" t="s">
        <v>369</v>
      </c>
      <c r="D363" t="s">
        <v>7</v>
      </c>
      <c r="E363">
        <v>29</v>
      </c>
      <c r="F363">
        <v>27.720800000000001</v>
      </c>
    </row>
    <row r="364" spans="1:6" x14ac:dyDescent="0.25">
      <c r="A364">
        <v>0</v>
      </c>
      <c r="B364">
        <v>3</v>
      </c>
      <c r="C364" s="1" t="s">
        <v>370</v>
      </c>
      <c r="D364" t="s">
        <v>9</v>
      </c>
      <c r="E364">
        <v>45</v>
      </c>
      <c r="F364">
        <v>14.4542</v>
      </c>
    </row>
    <row r="365" spans="1:6" x14ac:dyDescent="0.25">
      <c r="A365">
        <v>0</v>
      </c>
      <c r="B365">
        <v>3</v>
      </c>
      <c r="C365" s="1" t="s">
        <v>371</v>
      </c>
      <c r="D365" t="s">
        <v>7</v>
      </c>
      <c r="E365">
        <v>35</v>
      </c>
      <c r="F365">
        <v>7.05</v>
      </c>
    </row>
    <row r="366" spans="1:6" x14ac:dyDescent="0.25">
      <c r="A366">
        <v>0</v>
      </c>
      <c r="B366">
        <v>3</v>
      </c>
      <c r="C366" s="1" t="s">
        <v>372</v>
      </c>
      <c r="D366" t="s">
        <v>7</v>
      </c>
      <c r="E366">
        <v>35</v>
      </c>
      <c r="F366">
        <v>15.5</v>
      </c>
    </row>
    <row r="367" spans="1:6" x14ac:dyDescent="0.25">
      <c r="A367">
        <v>0</v>
      </c>
      <c r="B367">
        <v>3</v>
      </c>
      <c r="C367" s="1" t="s">
        <v>373</v>
      </c>
      <c r="D367" t="s">
        <v>7</v>
      </c>
      <c r="E367">
        <v>30</v>
      </c>
      <c r="F367">
        <v>7.25</v>
      </c>
    </row>
    <row r="368" spans="1:6" x14ac:dyDescent="0.25">
      <c r="A368">
        <v>1</v>
      </c>
      <c r="B368">
        <v>1</v>
      </c>
      <c r="C368" s="1" t="s">
        <v>374</v>
      </c>
      <c r="D368" t="s">
        <v>9</v>
      </c>
      <c r="E368">
        <v>60</v>
      </c>
      <c r="F368">
        <v>75.25</v>
      </c>
    </row>
    <row r="369" spans="1:6" x14ac:dyDescent="0.25">
      <c r="A369">
        <v>1</v>
      </c>
      <c r="B369">
        <v>3</v>
      </c>
      <c r="C369" s="1" t="s">
        <v>375</v>
      </c>
      <c r="D369" t="s">
        <v>9</v>
      </c>
      <c r="E369">
        <v>60</v>
      </c>
      <c r="F369">
        <v>7.2291999999999996</v>
      </c>
    </row>
    <row r="370" spans="1:6" x14ac:dyDescent="0.25">
      <c r="A370">
        <v>1</v>
      </c>
      <c r="B370">
        <v>3</v>
      </c>
      <c r="C370" s="1" t="s">
        <v>376</v>
      </c>
      <c r="D370" t="s">
        <v>9</v>
      </c>
      <c r="E370">
        <v>60</v>
      </c>
      <c r="F370">
        <v>7.75</v>
      </c>
    </row>
    <row r="371" spans="1:6" x14ac:dyDescent="0.25">
      <c r="A371">
        <v>1</v>
      </c>
      <c r="B371">
        <v>1</v>
      </c>
      <c r="C371" s="1" t="s">
        <v>377</v>
      </c>
      <c r="D371" t="s">
        <v>9</v>
      </c>
      <c r="E371">
        <v>24</v>
      </c>
      <c r="F371">
        <v>69.3</v>
      </c>
    </row>
    <row r="372" spans="1:6" x14ac:dyDescent="0.25">
      <c r="A372">
        <v>1</v>
      </c>
      <c r="B372">
        <v>1</v>
      </c>
      <c r="C372" s="1" t="s">
        <v>378</v>
      </c>
      <c r="D372" t="s">
        <v>7</v>
      </c>
      <c r="E372">
        <v>25</v>
      </c>
      <c r="F372">
        <v>55.441699999999997</v>
      </c>
    </row>
    <row r="373" spans="1:6" x14ac:dyDescent="0.25">
      <c r="A373">
        <v>0</v>
      </c>
      <c r="B373">
        <v>3</v>
      </c>
      <c r="C373" s="1" t="s">
        <v>379</v>
      </c>
      <c r="D373" t="s">
        <v>7</v>
      </c>
      <c r="E373">
        <v>18</v>
      </c>
      <c r="F373">
        <v>6.4958</v>
      </c>
    </row>
    <row r="374" spans="1:6" x14ac:dyDescent="0.25">
      <c r="A374">
        <v>0</v>
      </c>
      <c r="B374">
        <v>3</v>
      </c>
      <c r="C374" s="1" t="s">
        <v>380</v>
      </c>
      <c r="D374" t="s">
        <v>7</v>
      </c>
      <c r="E374">
        <v>19</v>
      </c>
      <c r="F374">
        <v>8.0500000000000007</v>
      </c>
    </row>
    <row r="375" spans="1:6" x14ac:dyDescent="0.25">
      <c r="A375">
        <v>0</v>
      </c>
      <c r="B375">
        <v>1</v>
      </c>
      <c r="C375" s="1" t="s">
        <v>381</v>
      </c>
      <c r="D375" t="s">
        <v>7</v>
      </c>
      <c r="E375">
        <v>22</v>
      </c>
      <c r="F375">
        <v>135.63329999999999</v>
      </c>
    </row>
    <row r="376" spans="1:6" x14ac:dyDescent="0.25">
      <c r="A376">
        <v>0</v>
      </c>
      <c r="B376">
        <v>3</v>
      </c>
      <c r="C376" s="1" t="s">
        <v>382</v>
      </c>
      <c r="D376" t="s">
        <v>9</v>
      </c>
      <c r="E376">
        <v>3</v>
      </c>
      <c r="F376">
        <v>21.074999999999999</v>
      </c>
    </row>
    <row r="377" spans="1:6" x14ac:dyDescent="0.25">
      <c r="A377">
        <v>1</v>
      </c>
      <c r="B377">
        <v>1</v>
      </c>
      <c r="C377" s="1" t="s">
        <v>383</v>
      </c>
      <c r="D377" t="s">
        <v>9</v>
      </c>
      <c r="E377">
        <v>3</v>
      </c>
      <c r="F377">
        <v>82.1708</v>
      </c>
    </row>
    <row r="378" spans="1:6" x14ac:dyDescent="0.25">
      <c r="A378">
        <v>1</v>
      </c>
      <c r="B378">
        <v>3</v>
      </c>
      <c r="C378" s="1" t="s">
        <v>384</v>
      </c>
      <c r="D378" t="s">
        <v>9</v>
      </c>
      <c r="E378">
        <v>22</v>
      </c>
      <c r="F378">
        <v>7.25</v>
      </c>
    </row>
    <row r="379" spans="1:6" x14ac:dyDescent="0.25">
      <c r="A379">
        <v>0</v>
      </c>
      <c r="B379">
        <v>1</v>
      </c>
      <c r="C379" s="1" t="s">
        <v>385</v>
      </c>
      <c r="D379" t="s">
        <v>7</v>
      </c>
      <c r="E379">
        <v>27</v>
      </c>
      <c r="F379">
        <v>211.5</v>
      </c>
    </row>
    <row r="380" spans="1:6" x14ac:dyDescent="0.25">
      <c r="A380">
        <v>0</v>
      </c>
      <c r="B380">
        <v>3</v>
      </c>
      <c r="C380" s="1" t="s">
        <v>386</v>
      </c>
      <c r="D380" t="s">
        <v>7</v>
      </c>
      <c r="E380">
        <v>20</v>
      </c>
      <c r="F380">
        <v>4.0125000000000002</v>
      </c>
    </row>
    <row r="381" spans="1:6" x14ac:dyDescent="0.25">
      <c r="A381">
        <v>0</v>
      </c>
      <c r="B381">
        <v>3</v>
      </c>
      <c r="C381" s="1" t="s">
        <v>387</v>
      </c>
      <c r="D381" t="s">
        <v>7</v>
      </c>
      <c r="E381">
        <v>19</v>
      </c>
      <c r="F381">
        <v>7.7750000000000004</v>
      </c>
    </row>
    <row r="382" spans="1:6" x14ac:dyDescent="0.25">
      <c r="A382">
        <v>1</v>
      </c>
      <c r="B382">
        <v>1</v>
      </c>
      <c r="C382" s="1" t="s">
        <v>388</v>
      </c>
      <c r="D382" t="s">
        <v>9</v>
      </c>
      <c r="E382">
        <v>42</v>
      </c>
      <c r="F382">
        <v>227.52500000000001</v>
      </c>
    </row>
    <row r="383" spans="1:6" x14ac:dyDescent="0.25">
      <c r="A383">
        <v>1</v>
      </c>
      <c r="B383">
        <v>3</v>
      </c>
      <c r="C383" s="1" t="s">
        <v>389</v>
      </c>
      <c r="D383" t="s">
        <v>9</v>
      </c>
      <c r="E383">
        <v>1</v>
      </c>
      <c r="F383">
        <v>15.7417</v>
      </c>
    </row>
    <row r="384" spans="1:6" x14ac:dyDescent="0.25">
      <c r="A384">
        <v>0</v>
      </c>
      <c r="B384">
        <v>3</v>
      </c>
      <c r="C384" s="1" t="s">
        <v>390</v>
      </c>
      <c r="D384" t="s">
        <v>7</v>
      </c>
      <c r="E384">
        <v>32</v>
      </c>
      <c r="F384">
        <v>7.9249999999999998</v>
      </c>
    </row>
    <row r="385" spans="1:6" x14ac:dyDescent="0.25">
      <c r="A385">
        <v>1</v>
      </c>
      <c r="B385">
        <v>1</v>
      </c>
      <c r="C385" s="1" t="s">
        <v>391</v>
      </c>
      <c r="D385" t="s">
        <v>9</v>
      </c>
      <c r="E385">
        <v>35</v>
      </c>
      <c r="F385">
        <v>52</v>
      </c>
    </row>
    <row r="386" spans="1:6" x14ac:dyDescent="0.25">
      <c r="A386">
        <v>0</v>
      </c>
      <c r="B386">
        <v>3</v>
      </c>
      <c r="C386" s="1" t="s">
        <v>392</v>
      </c>
      <c r="D386" t="s">
        <v>7</v>
      </c>
      <c r="E386">
        <v>35</v>
      </c>
      <c r="F386">
        <v>7.8958000000000004</v>
      </c>
    </row>
    <row r="387" spans="1:6" x14ac:dyDescent="0.25">
      <c r="A387">
        <v>0</v>
      </c>
      <c r="B387">
        <v>2</v>
      </c>
      <c r="C387" s="1" t="s">
        <v>393</v>
      </c>
      <c r="D387" t="s">
        <v>7</v>
      </c>
      <c r="E387">
        <v>18</v>
      </c>
      <c r="F387">
        <v>73.5</v>
      </c>
    </row>
    <row r="388" spans="1:6" x14ac:dyDescent="0.25">
      <c r="A388">
        <v>0</v>
      </c>
      <c r="B388">
        <v>3</v>
      </c>
      <c r="C388" s="1" t="s">
        <v>394</v>
      </c>
      <c r="D388" t="s">
        <v>7</v>
      </c>
      <c r="E388">
        <v>1</v>
      </c>
      <c r="F388">
        <v>46.9</v>
      </c>
    </row>
    <row r="389" spans="1:6" x14ac:dyDescent="0.25">
      <c r="A389">
        <v>1</v>
      </c>
      <c r="B389">
        <v>2</v>
      </c>
      <c r="C389" s="1" t="s">
        <v>395</v>
      </c>
      <c r="D389" t="s">
        <v>9</v>
      </c>
      <c r="E389">
        <v>36</v>
      </c>
      <c r="F389">
        <v>13</v>
      </c>
    </row>
    <row r="390" spans="1:6" x14ac:dyDescent="0.25">
      <c r="A390">
        <v>0</v>
      </c>
      <c r="B390">
        <v>3</v>
      </c>
      <c r="C390" s="1" t="s">
        <v>396</v>
      </c>
      <c r="D390" t="s">
        <v>7</v>
      </c>
      <c r="E390">
        <v>36</v>
      </c>
      <c r="F390">
        <v>7.7291999999999996</v>
      </c>
    </row>
    <row r="391" spans="1:6" x14ac:dyDescent="0.25">
      <c r="A391">
        <v>1</v>
      </c>
      <c r="B391">
        <v>2</v>
      </c>
      <c r="C391" s="1" t="s">
        <v>397</v>
      </c>
      <c r="D391" t="s">
        <v>9</v>
      </c>
      <c r="E391">
        <v>17</v>
      </c>
      <c r="F391">
        <v>12</v>
      </c>
    </row>
    <row r="392" spans="1:6" x14ac:dyDescent="0.25">
      <c r="A392">
        <v>1</v>
      </c>
      <c r="B392">
        <v>1</v>
      </c>
      <c r="C392" s="1" t="s">
        <v>398</v>
      </c>
      <c r="D392" t="s">
        <v>7</v>
      </c>
      <c r="E392">
        <v>36</v>
      </c>
      <c r="F392">
        <v>120</v>
      </c>
    </row>
    <row r="393" spans="1:6" x14ac:dyDescent="0.25">
      <c r="A393">
        <v>1</v>
      </c>
      <c r="B393">
        <v>3</v>
      </c>
      <c r="C393" s="1" t="s">
        <v>399</v>
      </c>
      <c r="D393" t="s">
        <v>7</v>
      </c>
      <c r="E393">
        <v>21</v>
      </c>
      <c r="F393">
        <v>7.7957999999999998</v>
      </c>
    </row>
    <row r="394" spans="1:6" x14ac:dyDescent="0.25">
      <c r="A394">
        <v>0</v>
      </c>
      <c r="B394">
        <v>3</v>
      </c>
      <c r="C394" s="1" t="s">
        <v>400</v>
      </c>
      <c r="D394" t="s">
        <v>7</v>
      </c>
      <c r="E394">
        <v>28</v>
      </c>
      <c r="F394">
        <v>7.9249999999999998</v>
      </c>
    </row>
    <row r="395" spans="1:6" x14ac:dyDescent="0.25">
      <c r="A395">
        <v>1</v>
      </c>
      <c r="B395">
        <v>1</v>
      </c>
      <c r="C395" s="1" t="s">
        <v>401</v>
      </c>
      <c r="D395" t="s">
        <v>9</v>
      </c>
      <c r="E395">
        <v>23</v>
      </c>
      <c r="F395">
        <v>113.27500000000001</v>
      </c>
    </row>
    <row r="396" spans="1:6" x14ac:dyDescent="0.25">
      <c r="A396">
        <v>1</v>
      </c>
      <c r="B396">
        <v>3</v>
      </c>
      <c r="C396" s="1" t="s">
        <v>402</v>
      </c>
      <c r="D396" t="s">
        <v>9</v>
      </c>
      <c r="E396">
        <v>24</v>
      </c>
      <c r="F396">
        <v>16.7</v>
      </c>
    </row>
    <row r="397" spans="1:6" x14ac:dyDescent="0.25">
      <c r="A397">
        <v>0</v>
      </c>
      <c r="B397">
        <v>3</v>
      </c>
      <c r="C397" s="1" t="s">
        <v>403</v>
      </c>
      <c r="D397" t="s">
        <v>7</v>
      </c>
      <c r="E397">
        <v>22</v>
      </c>
      <c r="F397">
        <v>7.7957999999999998</v>
      </c>
    </row>
    <row r="398" spans="1:6" x14ac:dyDescent="0.25">
      <c r="A398">
        <v>0</v>
      </c>
      <c r="B398">
        <v>3</v>
      </c>
      <c r="C398" s="1" t="s">
        <v>404</v>
      </c>
      <c r="D398" t="s">
        <v>9</v>
      </c>
      <c r="E398">
        <v>31</v>
      </c>
      <c r="F398">
        <v>7.8541999999999996</v>
      </c>
    </row>
    <row r="399" spans="1:6" x14ac:dyDescent="0.25">
      <c r="A399">
        <v>0</v>
      </c>
      <c r="B399">
        <v>2</v>
      </c>
      <c r="C399" s="1" t="s">
        <v>405</v>
      </c>
      <c r="D399" t="s">
        <v>7</v>
      </c>
      <c r="E399">
        <v>46</v>
      </c>
      <c r="F399">
        <v>26</v>
      </c>
    </row>
    <row r="400" spans="1:6" x14ac:dyDescent="0.25">
      <c r="A400">
        <v>0</v>
      </c>
      <c r="B400">
        <v>2</v>
      </c>
      <c r="C400" s="1" t="s">
        <v>406</v>
      </c>
      <c r="D400" t="s">
        <v>7</v>
      </c>
      <c r="E400">
        <v>23</v>
      </c>
      <c r="F400">
        <v>10.5</v>
      </c>
    </row>
    <row r="401" spans="1:6" x14ac:dyDescent="0.25">
      <c r="A401">
        <v>1</v>
      </c>
      <c r="B401">
        <v>2</v>
      </c>
      <c r="C401" s="1" t="s">
        <v>407</v>
      </c>
      <c r="D401" t="s">
        <v>9</v>
      </c>
      <c r="E401">
        <v>28</v>
      </c>
      <c r="F401">
        <v>12.65</v>
      </c>
    </row>
    <row r="402" spans="1:6" x14ac:dyDescent="0.25">
      <c r="A402">
        <v>1</v>
      </c>
      <c r="B402">
        <v>3</v>
      </c>
      <c r="C402" s="1" t="s">
        <v>408</v>
      </c>
      <c r="D402" t="s">
        <v>7</v>
      </c>
      <c r="E402">
        <v>39</v>
      </c>
      <c r="F402">
        <v>7.9249999999999998</v>
      </c>
    </row>
    <row r="403" spans="1:6" x14ac:dyDescent="0.25">
      <c r="A403">
        <v>0</v>
      </c>
      <c r="B403">
        <v>3</v>
      </c>
      <c r="C403" s="1" t="s">
        <v>409</v>
      </c>
      <c r="D403" t="s">
        <v>7</v>
      </c>
      <c r="E403">
        <v>26</v>
      </c>
      <c r="F403">
        <v>8.0500000000000007</v>
      </c>
    </row>
    <row r="404" spans="1:6" x14ac:dyDescent="0.25">
      <c r="A404">
        <v>0</v>
      </c>
      <c r="B404">
        <v>3</v>
      </c>
      <c r="C404" s="1" t="s">
        <v>410</v>
      </c>
      <c r="D404" t="s">
        <v>9</v>
      </c>
      <c r="E404">
        <v>21</v>
      </c>
      <c r="F404">
        <v>9.8249999999999993</v>
      </c>
    </row>
    <row r="405" spans="1:6" x14ac:dyDescent="0.25">
      <c r="A405">
        <v>0</v>
      </c>
      <c r="B405">
        <v>3</v>
      </c>
      <c r="C405" s="1" t="s">
        <v>411</v>
      </c>
      <c r="D405" t="s">
        <v>7</v>
      </c>
      <c r="E405">
        <v>28</v>
      </c>
      <c r="F405">
        <v>15.85</v>
      </c>
    </row>
    <row r="406" spans="1:6" x14ac:dyDescent="0.25">
      <c r="A406">
        <v>0</v>
      </c>
      <c r="B406">
        <v>3</v>
      </c>
      <c r="C406" s="1" t="s">
        <v>412</v>
      </c>
      <c r="D406" t="s">
        <v>9</v>
      </c>
      <c r="E406">
        <v>20</v>
      </c>
      <c r="F406">
        <v>8.6624999999999996</v>
      </c>
    </row>
    <row r="407" spans="1:6" x14ac:dyDescent="0.25">
      <c r="A407">
        <v>0</v>
      </c>
      <c r="B407">
        <v>2</v>
      </c>
      <c r="C407" s="1" t="s">
        <v>413</v>
      </c>
      <c r="D407" t="s">
        <v>7</v>
      </c>
      <c r="E407">
        <v>34</v>
      </c>
      <c r="F407">
        <v>21</v>
      </c>
    </row>
    <row r="408" spans="1:6" x14ac:dyDescent="0.25">
      <c r="A408">
        <v>0</v>
      </c>
      <c r="B408">
        <v>3</v>
      </c>
      <c r="C408" s="1" t="s">
        <v>414</v>
      </c>
      <c r="D408" t="s">
        <v>7</v>
      </c>
      <c r="E408">
        <v>51</v>
      </c>
      <c r="F408">
        <v>7.75</v>
      </c>
    </row>
    <row r="409" spans="1:6" x14ac:dyDescent="0.25">
      <c r="A409">
        <v>1</v>
      </c>
      <c r="B409">
        <v>2</v>
      </c>
      <c r="C409" s="1" t="s">
        <v>415</v>
      </c>
      <c r="D409" t="s">
        <v>7</v>
      </c>
      <c r="E409">
        <v>3</v>
      </c>
      <c r="F409">
        <v>18.75</v>
      </c>
    </row>
    <row r="410" spans="1:6" x14ac:dyDescent="0.25">
      <c r="A410">
        <v>0</v>
      </c>
      <c r="B410">
        <v>3</v>
      </c>
      <c r="C410" s="1" t="s">
        <v>416</v>
      </c>
      <c r="D410" t="s">
        <v>7</v>
      </c>
      <c r="E410">
        <v>21</v>
      </c>
      <c r="F410">
        <v>7.7750000000000004</v>
      </c>
    </row>
    <row r="411" spans="1:6" x14ac:dyDescent="0.25">
      <c r="A411">
        <v>0</v>
      </c>
      <c r="B411">
        <v>3</v>
      </c>
      <c r="C411" s="1" t="s">
        <v>417</v>
      </c>
      <c r="D411" t="s">
        <v>9</v>
      </c>
      <c r="E411">
        <v>21</v>
      </c>
      <c r="F411">
        <v>25.466699999999999</v>
      </c>
    </row>
    <row r="412" spans="1:6" x14ac:dyDescent="0.25">
      <c r="A412">
        <v>0</v>
      </c>
      <c r="B412">
        <v>3</v>
      </c>
      <c r="C412" s="1" t="s">
        <v>418</v>
      </c>
      <c r="D412" t="s">
        <v>7</v>
      </c>
      <c r="E412">
        <v>21</v>
      </c>
      <c r="F412">
        <v>7.8958000000000004</v>
      </c>
    </row>
    <row r="413" spans="1:6" x14ac:dyDescent="0.25">
      <c r="A413">
        <v>0</v>
      </c>
      <c r="B413">
        <v>3</v>
      </c>
      <c r="C413" s="1" t="s">
        <v>419</v>
      </c>
      <c r="D413" t="s">
        <v>7</v>
      </c>
      <c r="E413">
        <v>21</v>
      </c>
      <c r="F413">
        <v>6.8582999999999998</v>
      </c>
    </row>
    <row r="414" spans="1:6" x14ac:dyDescent="0.25">
      <c r="A414">
        <v>1</v>
      </c>
      <c r="B414">
        <v>1</v>
      </c>
      <c r="C414" s="1" t="s">
        <v>420</v>
      </c>
      <c r="D414" t="s">
        <v>9</v>
      </c>
      <c r="E414">
        <v>33</v>
      </c>
      <c r="F414">
        <v>90</v>
      </c>
    </row>
    <row r="415" spans="1:6" x14ac:dyDescent="0.25">
      <c r="A415">
        <v>0</v>
      </c>
      <c r="B415">
        <v>2</v>
      </c>
      <c r="C415" s="1" t="s">
        <v>421</v>
      </c>
      <c r="D415" t="s">
        <v>7</v>
      </c>
      <c r="E415">
        <v>33</v>
      </c>
      <c r="F415">
        <v>0</v>
      </c>
    </row>
    <row r="416" spans="1:6" x14ac:dyDescent="0.25">
      <c r="A416">
        <v>1</v>
      </c>
      <c r="B416">
        <v>3</v>
      </c>
      <c r="C416" s="1" t="s">
        <v>422</v>
      </c>
      <c r="D416" t="s">
        <v>7</v>
      </c>
      <c r="E416">
        <v>44</v>
      </c>
      <c r="F416">
        <v>7.9249999999999998</v>
      </c>
    </row>
    <row r="417" spans="1:6" x14ac:dyDescent="0.25">
      <c r="A417">
        <v>0</v>
      </c>
      <c r="B417">
        <v>3</v>
      </c>
      <c r="C417" s="1" t="s">
        <v>423</v>
      </c>
      <c r="D417" t="s">
        <v>9</v>
      </c>
      <c r="E417">
        <v>44</v>
      </c>
      <c r="F417">
        <v>8.0500000000000007</v>
      </c>
    </row>
    <row r="418" spans="1:6" x14ac:dyDescent="0.25">
      <c r="A418">
        <v>1</v>
      </c>
      <c r="B418">
        <v>2</v>
      </c>
      <c r="C418" s="1" t="s">
        <v>424</v>
      </c>
      <c r="D418" t="s">
        <v>9</v>
      </c>
      <c r="E418">
        <v>34</v>
      </c>
      <c r="F418">
        <v>32.5</v>
      </c>
    </row>
    <row r="419" spans="1:6" x14ac:dyDescent="0.25">
      <c r="A419">
        <v>1</v>
      </c>
      <c r="B419">
        <v>2</v>
      </c>
      <c r="C419" s="1" t="s">
        <v>425</v>
      </c>
      <c r="D419" t="s">
        <v>9</v>
      </c>
      <c r="E419">
        <v>18</v>
      </c>
      <c r="F419">
        <v>13</v>
      </c>
    </row>
    <row r="420" spans="1:6" x14ac:dyDescent="0.25">
      <c r="A420">
        <v>0</v>
      </c>
      <c r="B420">
        <v>2</v>
      </c>
      <c r="C420" s="1" t="s">
        <v>426</v>
      </c>
      <c r="D420" t="s">
        <v>7</v>
      </c>
      <c r="E420">
        <v>30</v>
      </c>
      <c r="F420">
        <v>13</v>
      </c>
    </row>
    <row r="421" spans="1:6" x14ac:dyDescent="0.25">
      <c r="A421">
        <v>0</v>
      </c>
      <c r="B421">
        <v>3</v>
      </c>
      <c r="C421" s="1" t="s">
        <v>427</v>
      </c>
      <c r="D421" t="s">
        <v>9</v>
      </c>
      <c r="E421">
        <v>10</v>
      </c>
      <c r="F421">
        <v>24.15</v>
      </c>
    </row>
    <row r="422" spans="1:6" x14ac:dyDescent="0.25">
      <c r="A422">
        <v>0</v>
      </c>
      <c r="B422">
        <v>3</v>
      </c>
      <c r="C422" s="1" t="s">
        <v>428</v>
      </c>
      <c r="D422" t="s">
        <v>7</v>
      </c>
      <c r="E422">
        <v>10</v>
      </c>
      <c r="F422">
        <v>7.8958000000000004</v>
      </c>
    </row>
    <row r="423" spans="1:6" x14ac:dyDescent="0.25">
      <c r="A423">
        <v>0</v>
      </c>
      <c r="B423">
        <v>3</v>
      </c>
      <c r="C423" s="1" t="s">
        <v>429</v>
      </c>
      <c r="D423" t="s">
        <v>7</v>
      </c>
      <c r="E423">
        <v>21</v>
      </c>
      <c r="F423">
        <v>7.7332999999999998</v>
      </c>
    </row>
    <row r="424" spans="1:6" x14ac:dyDescent="0.25">
      <c r="A424">
        <v>0</v>
      </c>
      <c r="B424">
        <v>3</v>
      </c>
      <c r="C424" s="1" t="s">
        <v>430</v>
      </c>
      <c r="D424" t="s">
        <v>7</v>
      </c>
      <c r="E424">
        <v>29</v>
      </c>
      <c r="F424">
        <v>7.875</v>
      </c>
    </row>
    <row r="425" spans="1:6" x14ac:dyDescent="0.25">
      <c r="A425">
        <v>0</v>
      </c>
      <c r="B425">
        <v>3</v>
      </c>
      <c r="C425" s="1" t="s">
        <v>431</v>
      </c>
      <c r="D425" t="s">
        <v>9</v>
      </c>
      <c r="E425">
        <v>28</v>
      </c>
      <c r="F425">
        <v>14.4</v>
      </c>
    </row>
    <row r="426" spans="1:6" x14ac:dyDescent="0.25">
      <c r="A426">
        <v>0</v>
      </c>
      <c r="B426">
        <v>3</v>
      </c>
      <c r="C426" s="1" t="s">
        <v>432</v>
      </c>
      <c r="D426" t="s">
        <v>7</v>
      </c>
      <c r="E426">
        <v>18</v>
      </c>
      <c r="F426">
        <v>20.212499999999999</v>
      </c>
    </row>
    <row r="427" spans="1:6" x14ac:dyDescent="0.25">
      <c r="A427">
        <v>0</v>
      </c>
      <c r="B427">
        <v>3</v>
      </c>
      <c r="C427" s="1" t="s">
        <v>433</v>
      </c>
      <c r="D427" t="s">
        <v>7</v>
      </c>
      <c r="E427">
        <v>18</v>
      </c>
      <c r="F427">
        <v>7.25</v>
      </c>
    </row>
    <row r="428" spans="1:6" x14ac:dyDescent="0.25">
      <c r="A428">
        <v>1</v>
      </c>
      <c r="B428">
        <v>2</v>
      </c>
      <c r="C428" s="1" t="s">
        <v>434</v>
      </c>
      <c r="D428" t="s">
        <v>9</v>
      </c>
      <c r="E428">
        <v>28</v>
      </c>
      <c r="F428">
        <v>26</v>
      </c>
    </row>
    <row r="429" spans="1:6" x14ac:dyDescent="0.25">
      <c r="A429">
        <v>1</v>
      </c>
      <c r="B429">
        <v>2</v>
      </c>
      <c r="C429" s="1" t="s">
        <v>435</v>
      </c>
      <c r="D429" t="s">
        <v>9</v>
      </c>
      <c r="E429">
        <v>19</v>
      </c>
      <c r="F429">
        <v>26</v>
      </c>
    </row>
    <row r="430" spans="1:6" x14ac:dyDescent="0.25">
      <c r="A430">
        <v>0</v>
      </c>
      <c r="B430">
        <v>3</v>
      </c>
      <c r="C430" s="1" t="s">
        <v>436</v>
      </c>
      <c r="D430" t="s">
        <v>7</v>
      </c>
      <c r="E430">
        <v>19</v>
      </c>
      <c r="F430">
        <v>7.75</v>
      </c>
    </row>
    <row r="431" spans="1:6" x14ac:dyDescent="0.25">
      <c r="A431">
        <v>1</v>
      </c>
      <c r="B431">
        <v>3</v>
      </c>
      <c r="C431" s="1" t="s">
        <v>437</v>
      </c>
      <c r="D431" t="s">
        <v>7</v>
      </c>
      <c r="E431">
        <v>32</v>
      </c>
      <c r="F431">
        <v>8.0500000000000007</v>
      </c>
    </row>
    <row r="432" spans="1:6" x14ac:dyDescent="0.25">
      <c r="A432">
        <v>1</v>
      </c>
      <c r="B432">
        <v>1</v>
      </c>
      <c r="C432" s="1" t="s">
        <v>438</v>
      </c>
      <c r="D432" t="s">
        <v>7</v>
      </c>
      <c r="E432">
        <v>28</v>
      </c>
      <c r="F432">
        <v>26.55</v>
      </c>
    </row>
    <row r="433" spans="1:6" x14ac:dyDescent="0.25">
      <c r="A433">
        <v>1</v>
      </c>
      <c r="B433">
        <v>3</v>
      </c>
      <c r="C433" s="1" t="s">
        <v>439</v>
      </c>
      <c r="D433" t="s">
        <v>9</v>
      </c>
      <c r="E433">
        <v>28</v>
      </c>
      <c r="F433">
        <v>16.100000000000001</v>
      </c>
    </row>
    <row r="434" spans="1:6" x14ac:dyDescent="0.25">
      <c r="A434">
        <v>1</v>
      </c>
      <c r="B434">
        <v>2</v>
      </c>
      <c r="C434" s="1" t="s">
        <v>440</v>
      </c>
      <c r="D434" t="s">
        <v>9</v>
      </c>
      <c r="E434">
        <v>42</v>
      </c>
      <c r="F434">
        <v>26</v>
      </c>
    </row>
    <row r="435" spans="1:6" x14ac:dyDescent="0.25">
      <c r="A435">
        <v>0</v>
      </c>
      <c r="B435">
        <v>3</v>
      </c>
      <c r="C435" s="1" t="s">
        <v>441</v>
      </c>
      <c r="D435" t="s">
        <v>7</v>
      </c>
      <c r="E435">
        <v>17</v>
      </c>
      <c r="F435">
        <v>7.125</v>
      </c>
    </row>
    <row r="436" spans="1:6" x14ac:dyDescent="0.25">
      <c r="A436">
        <v>0</v>
      </c>
      <c r="B436">
        <v>1</v>
      </c>
      <c r="C436" s="1" t="s">
        <v>442</v>
      </c>
      <c r="D436" t="s">
        <v>7</v>
      </c>
      <c r="E436">
        <v>50</v>
      </c>
      <c r="F436">
        <v>55.9</v>
      </c>
    </row>
    <row r="437" spans="1:6" x14ac:dyDescent="0.25">
      <c r="A437">
        <v>1</v>
      </c>
      <c r="B437">
        <v>1</v>
      </c>
      <c r="C437" s="1" t="s">
        <v>443</v>
      </c>
      <c r="D437" t="s">
        <v>9</v>
      </c>
      <c r="E437">
        <v>14</v>
      </c>
      <c r="F437">
        <v>120</v>
      </c>
    </row>
    <row r="438" spans="1:6" x14ac:dyDescent="0.25">
      <c r="A438">
        <v>0</v>
      </c>
      <c r="B438">
        <v>3</v>
      </c>
      <c r="C438" s="1" t="s">
        <v>444</v>
      </c>
      <c r="D438" t="s">
        <v>9</v>
      </c>
      <c r="E438">
        <v>21</v>
      </c>
      <c r="F438">
        <v>34.375</v>
      </c>
    </row>
    <row r="439" spans="1:6" x14ac:dyDescent="0.25">
      <c r="A439">
        <v>1</v>
      </c>
      <c r="B439">
        <v>2</v>
      </c>
      <c r="C439" s="1" t="s">
        <v>445</v>
      </c>
      <c r="D439" t="s">
        <v>9</v>
      </c>
      <c r="E439">
        <v>24</v>
      </c>
      <c r="F439">
        <v>18.75</v>
      </c>
    </row>
    <row r="440" spans="1:6" x14ac:dyDescent="0.25">
      <c r="A440">
        <v>0</v>
      </c>
      <c r="B440">
        <v>1</v>
      </c>
      <c r="C440" s="1" t="s">
        <v>446</v>
      </c>
      <c r="D440" t="s">
        <v>7</v>
      </c>
      <c r="E440">
        <v>64</v>
      </c>
      <c r="F440">
        <v>263</v>
      </c>
    </row>
    <row r="441" spans="1:6" x14ac:dyDescent="0.25">
      <c r="A441">
        <v>0</v>
      </c>
      <c r="B441">
        <v>2</v>
      </c>
      <c r="C441" s="1" t="s">
        <v>447</v>
      </c>
      <c r="D441" t="s">
        <v>7</v>
      </c>
      <c r="E441">
        <v>31</v>
      </c>
      <c r="F441">
        <v>10.5</v>
      </c>
    </row>
    <row r="442" spans="1:6" x14ac:dyDescent="0.25">
      <c r="A442">
        <v>1</v>
      </c>
      <c r="B442">
        <v>2</v>
      </c>
      <c r="C442" s="1" t="s">
        <v>448</v>
      </c>
      <c r="D442" t="s">
        <v>9</v>
      </c>
      <c r="E442">
        <v>45</v>
      </c>
      <c r="F442">
        <v>26.25</v>
      </c>
    </row>
    <row r="443" spans="1:6" x14ac:dyDescent="0.25">
      <c r="A443">
        <v>0</v>
      </c>
      <c r="B443">
        <v>3</v>
      </c>
      <c r="C443" s="1" t="s">
        <v>449</v>
      </c>
      <c r="D443" t="s">
        <v>7</v>
      </c>
      <c r="E443">
        <v>20</v>
      </c>
      <c r="F443">
        <v>9.5</v>
      </c>
    </row>
    <row r="444" spans="1:6" x14ac:dyDescent="0.25">
      <c r="A444">
        <v>0</v>
      </c>
      <c r="B444">
        <v>3</v>
      </c>
      <c r="C444" s="1" t="s">
        <v>450</v>
      </c>
      <c r="D444" t="s">
        <v>7</v>
      </c>
      <c r="E444">
        <v>25</v>
      </c>
      <c r="F444">
        <v>7.7750000000000004</v>
      </c>
    </row>
    <row r="445" spans="1:6" x14ac:dyDescent="0.25">
      <c r="A445">
        <v>1</v>
      </c>
      <c r="B445">
        <v>2</v>
      </c>
      <c r="C445" s="1" t="s">
        <v>451</v>
      </c>
      <c r="D445" t="s">
        <v>9</v>
      </c>
      <c r="E445">
        <v>28</v>
      </c>
      <c r="F445">
        <v>13</v>
      </c>
    </row>
    <row r="446" spans="1:6" x14ac:dyDescent="0.25">
      <c r="A446">
        <v>1</v>
      </c>
      <c r="B446">
        <v>3</v>
      </c>
      <c r="C446" s="1" t="s">
        <v>452</v>
      </c>
      <c r="D446" t="s">
        <v>7</v>
      </c>
      <c r="E446">
        <v>28</v>
      </c>
      <c r="F446">
        <v>8.1125000000000007</v>
      </c>
    </row>
    <row r="447" spans="1:6" x14ac:dyDescent="0.25">
      <c r="A447">
        <v>1</v>
      </c>
      <c r="B447">
        <v>1</v>
      </c>
      <c r="C447" s="1" t="s">
        <v>453</v>
      </c>
      <c r="D447" t="s">
        <v>7</v>
      </c>
      <c r="E447">
        <v>4</v>
      </c>
      <c r="F447">
        <v>81.8583</v>
      </c>
    </row>
    <row r="448" spans="1:6" x14ac:dyDescent="0.25">
      <c r="A448">
        <v>1</v>
      </c>
      <c r="B448">
        <v>2</v>
      </c>
      <c r="C448" s="1" t="s">
        <v>454</v>
      </c>
      <c r="D448" t="s">
        <v>9</v>
      </c>
      <c r="E448">
        <v>13</v>
      </c>
      <c r="F448">
        <v>19.5</v>
      </c>
    </row>
    <row r="449" spans="1:6" x14ac:dyDescent="0.25">
      <c r="A449">
        <v>1</v>
      </c>
      <c r="B449">
        <v>1</v>
      </c>
      <c r="C449" s="1" t="s">
        <v>455</v>
      </c>
      <c r="D449" t="s">
        <v>7</v>
      </c>
      <c r="E449">
        <v>34</v>
      </c>
      <c r="F449">
        <v>26.55</v>
      </c>
    </row>
    <row r="450" spans="1:6" x14ac:dyDescent="0.25">
      <c r="A450">
        <v>1</v>
      </c>
      <c r="B450">
        <v>3</v>
      </c>
      <c r="C450" s="1" t="s">
        <v>456</v>
      </c>
      <c r="D450" t="s">
        <v>9</v>
      </c>
      <c r="E450">
        <v>5</v>
      </c>
      <c r="F450">
        <v>19.258299999999998</v>
      </c>
    </row>
    <row r="451" spans="1:6" x14ac:dyDescent="0.25">
      <c r="A451">
        <v>1</v>
      </c>
      <c r="B451">
        <v>1</v>
      </c>
      <c r="C451" s="1" t="s">
        <v>457</v>
      </c>
      <c r="D451" t="s">
        <v>7</v>
      </c>
      <c r="E451">
        <v>52</v>
      </c>
      <c r="F451">
        <v>30.5</v>
      </c>
    </row>
    <row r="452" spans="1:6" x14ac:dyDescent="0.25">
      <c r="A452">
        <v>0</v>
      </c>
      <c r="B452">
        <v>2</v>
      </c>
      <c r="C452" s="1" t="s">
        <v>458</v>
      </c>
      <c r="D452" t="s">
        <v>7</v>
      </c>
      <c r="E452">
        <v>36</v>
      </c>
      <c r="F452">
        <v>27.75</v>
      </c>
    </row>
    <row r="453" spans="1:6" x14ac:dyDescent="0.25">
      <c r="A453">
        <v>0</v>
      </c>
      <c r="B453">
        <v>3</v>
      </c>
      <c r="C453" s="1" t="s">
        <v>459</v>
      </c>
      <c r="D453" t="s">
        <v>7</v>
      </c>
      <c r="E453">
        <v>36</v>
      </c>
      <c r="F453">
        <v>19.966699999999999</v>
      </c>
    </row>
    <row r="454" spans="1:6" x14ac:dyDescent="0.25">
      <c r="A454">
        <v>0</v>
      </c>
      <c r="B454">
        <v>1</v>
      </c>
      <c r="C454" s="1" t="s">
        <v>460</v>
      </c>
      <c r="D454" t="s">
        <v>7</v>
      </c>
      <c r="E454">
        <v>30</v>
      </c>
      <c r="F454">
        <v>27.75</v>
      </c>
    </row>
    <row r="455" spans="1:6" x14ac:dyDescent="0.25">
      <c r="A455">
        <v>1</v>
      </c>
      <c r="B455">
        <v>1</v>
      </c>
      <c r="C455" s="1" t="s">
        <v>461</v>
      </c>
      <c r="D455" t="s">
        <v>7</v>
      </c>
      <c r="E455">
        <v>49</v>
      </c>
      <c r="F455">
        <v>89.104200000000006</v>
      </c>
    </row>
    <row r="456" spans="1:6" x14ac:dyDescent="0.25">
      <c r="A456">
        <v>0</v>
      </c>
      <c r="B456">
        <v>3</v>
      </c>
      <c r="C456" s="1" t="s">
        <v>462</v>
      </c>
      <c r="D456" t="s">
        <v>7</v>
      </c>
      <c r="E456">
        <v>49</v>
      </c>
      <c r="F456">
        <v>8.0500000000000007</v>
      </c>
    </row>
    <row r="457" spans="1:6" x14ac:dyDescent="0.25">
      <c r="A457">
        <v>1</v>
      </c>
      <c r="B457">
        <v>3</v>
      </c>
      <c r="C457" s="1" t="s">
        <v>463</v>
      </c>
      <c r="D457" t="s">
        <v>7</v>
      </c>
      <c r="E457">
        <v>29</v>
      </c>
      <c r="F457">
        <v>7.8958000000000004</v>
      </c>
    </row>
    <row r="458" spans="1:6" x14ac:dyDescent="0.25">
      <c r="A458">
        <v>0</v>
      </c>
      <c r="B458">
        <v>1</v>
      </c>
      <c r="C458" s="1" t="s">
        <v>464</v>
      </c>
      <c r="D458" t="s">
        <v>7</v>
      </c>
      <c r="E458">
        <v>65</v>
      </c>
      <c r="F458">
        <v>26.55</v>
      </c>
    </row>
    <row r="459" spans="1:6" x14ac:dyDescent="0.25">
      <c r="A459">
        <v>1</v>
      </c>
      <c r="B459">
        <v>1</v>
      </c>
      <c r="C459" s="1" t="s">
        <v>465</v>
      </c>
      <c r="D459" t="s">
        <v>9</v>
      </c>
      <c r="E459">
        <v>65</v>
      </c>
      <c r="F459">
        <v>51.862499999999997</v>
      </c>
    </row>
    <row r="460" spans="1:6" x14ac:dyDescent="0.25">
      <c r="A460">
        <v>1</v>
      </c>
      <c r="B460">
        <v>2</v>
      </c>
      <c r="C460" s="1" t="s">
        <v>466</v>
      </c>
      <c r="D460" t="s">
        <v>9</v>
      </c>
      <c r="E460">
        <v>50</v>
      </c>
      <c r="F460">
        <v>10.5</v>
      </c>
    </row>
    <row r="461" spans="1:6" x14ac:dyDescent="0.25">
      <c r="A461">
        <v>0</v>
      </c>
      <c r="B461">
        <v>3</v>
      </c>
      <c r="C461" s="1" t="s">
        <v>467</v>
      </c>
      <c r="D461" t="s">
        <v>7</v>
      </c>
      <c r="E461">
        <v>50</v>
      </c>
      <c r="F461">
        <v>7.75</v>
      </c>
    </row>
    <row r="462" spans="1:6" x14ac:dyDescent="0.25">
      <c r="A462">
        <v>1</v>
      </c>
      <c r="B462">
        <v>1</v>
      </c>
      <c r="C462" s="1" t="s">
        <v>468</v>
      </c>
      <c r="D462" t="s">
        <v>7</v>
      </c>
      <c r="E462">
        <v>48</v>
      </c>
      <c r="F462">
        <v>26.55</v>
      </c>
    </row>
    <row r="463" spans="1:6" x14ac:dyDescent="0.25">
      <c r="A463">
        <v>0</v>
      </c>
      <c r="B463">
        <v>3</v>
      </c>
      <c r="C463" s="1" t="s">
        <v>469</v>
      </c>
      <c r="D463" t="s">
        <v>7</v>
      </c>
      <c r="E463">
        <v>34</v>
      </c>
      <c r="F463">
        <v>8.0500000000000007</v>
      </c>
    </row>
    <row r="464" spans="1:6" x14ac:dyDescent="0.25">
      <c r="A464">
        <v>0</v>
      </c>
      <c r="B464">
        <v>1</v>
      </c>
      <c r="C464" s="1" t="s">
        <v>470</v>
      </c>
      <c r="D464" t="s">
        <v>7</v>
      </c>
      <c r="E464">
        <v>47</v>
      </c>
      <c r="F464">
        <v>38.5</v>
      </c>
    </row>
    <row r="465" spans="1:6" x14ac:dyDescent="0.25">
      <c r="A465">
        <v>0</v>
      </c>
      <c r="B465">
        <v>2</v>
      </c>
      <c r="C465" s="1" t="s">
        <v>471</v>
      </c>
      <c r="D465" t="s">
        <v>7</v>
      </c>
      <c r="E465">
        <v>48</v>
      </c>
      <c r="F465">
        <v>13</v>
      </c>
    </row>
    <row r="466" spans="1:6" x14ac:dyDescent="0.25">
      <c r="A466">
        <v>0</v>
      </c>
      <c r="B466">
        <v>3</v>
      </c>
      <c r="C466" s="1" t="s">
        <v>472</v>
      </c>
      <c r="D466" t="s">
        <v>7</v>
      </c>
      <c r="E466">
        <v>48</v>
      </c>
      <c r="F466">
        <v>8.0500000000000007</v>
      </c>
    </row>
    <row r="467" spans="1:6" x14ac:dyDescent="0.25">
      <c r="A467">
        <v>0</v>
      </c>
      <c r="B467">
        <v>3</v>
      </c>
      <c r="C467" s="1" t="s">
        <v>473</v>
      </c>
      <c r="D467" t="s">
        <v>7</v>
      </c>
      <c r="E467">
        <v>38</v>
      </c>
      <c r="F467">
        <v>7.05</v>
      </c>
    </row>
    <row r="468" spans="1:6" x14ac:dyDescent="0.25">
      <c r="A468">
        <v>0</v>
      </c>
      <c r="B468">
        <v>2</v>
      </c>
      <c r="C468" s="1" t="s">
        <v>474</v>
      </c>
      <c r="D468" t="s">
        <v>7</v>
      </c>
      <c r="E468">
        <v>38</v>
      </c>
      <c r="F468">
        <v>0</v>
      </c>
    </row>
    <row r="469" spans="1:6" x14ac:dyDescent="0.25">
      <c r="A469">
        <v>0</v>
      </c>
      <c r="B469">
        <v>1</v>
      </c>
      <c r="C469" s="1" t="s">
        <v>475</v>
      </c>
      <c r="D469" t="s">
        <v>7</v>
      </c>
      <c r="E469">
        <v>56</v>
      </c>
      <c r="F469">
        <v>26.55</v>
      </c>
    </row>
    <row r="470" spans="1:6" x14ac:dyDescent="0.25">
      <c r="A470">
        <v>0</v>
      </c>
      <c r="B470">
        <v>3</v>
      </c>
      <c r="C470" s="1" t="s">
        <v>476</v>
      </c>
      <c r="D470" t="s">
        <v>7</v>
      </c>
      <c r="E470">
        <v>56</v>
      </c>
      <c r="F470">
        <v>7.7249999999999996</v>
      </c>
    </row>
    <row r="471" spans="1:6" x14ac:dyDescent="0.25">
      <c r="A471">
        <v>1</v>
      </c>
      <c r="B471">
        <v>3</v>
      </c>
      <c r="C471" s="1" t="s">
        <v>477</v>
      </c>
      <c r="D471" t="s">
        <v>9</v>
      </c>
      <c r="E471">
        <v>1</v>
      </c>
      <c r="F471">
        <v>19.258299999999998</v>
      </c>
    </row>
    <row r="472" spans="1:6" x14ac:dyDescent="0.25">
      <c r="A472">
        <v>0</v>
      </c>
      <c r="B472">
        <v>3</v>
      </c>
      <c r="C472" s="1" t="s">
        <v>478</v>
      </c>
      <c r="D472" t="s">
        <v>7</v>
      </c>
      <c r="E472">
        <v>1</v>
      </c>
      <c r="F472">
        <v>7.25</v>
      </c>
    </row>
    <row r="473" spans="1:6" x14ac:dyDescent="0.25">
      <c r="A473">
        <v>0</v>
      </c>
      <c r="B473">
        <v>3</v>
      </c>
      <c r="C473" s="1" t="s">
        <v>479</v>
      </c>
      <c r="D473" t="s">
        <v>7</v>
      </c>
      <c r="E473">
        <v>38</v>
      </c>
      <c r="F473">
        <v>8.6624999999999996</v>
      </c>
    </row>
    <row r="474" spans="1:6" x14ac:dyDescent="0.25">
      <c r="A474">
        <v>1</v>
      </c>
      <c r="B474">
        <v>2</v>
      </c>
      <c r="C474" s="1" t="s">
        <v>480</v>
      </c>
      <c r="D474" t="s">
        <v>9</v>
      </c>
      <c r="E474">
        <v>33</v>
      </c>
      <c r="F474">
        <v>27.75</v>
      </c>
    </row>
    <row r="475" spans="1:6" x14ac:dyDescent="0.25">
      <c r="A475">
        <v>1</v>
      </c>
      <c r="B475">
        <v>2</v>
      </c>
      <c r="C475" s="1" t="s">
        <v>481</v>
      </c>
      <c r="D475" t="s">
        <v>9</v>
      </c>
      <c r="E475">
        <v>23</v>
      </c>
      <c r="F475">
        <v>13.791700000000001</v>
      </c>
    </row>
    <row r="476" spans="1:6" x14ac:dyDescent="0.25">
      <c r="A476">
        <v>0</v>
      </c>
      <c r="B476">
        <v>3</v>
      </c>
      <c r="C476" s="1" t="s">
        <v>482</v>
      </c>
      <c r="D476" t="s">
        <v>9</v>
      </c>
      <c r="E476">
        <v>22</v>
      </c>
      <c r="F476">
        <v>9.8375000000000004</v>
      </c>
    </row>
    <row r="477" spans="1:6" x14ac:dyDescent="0.25">
      <c r="A477">
        <v>0</v>
      </c>
      <c r="B477">
        <v>1</v>
      </c>
      <c r="C477" s="1" t="s">
        <v>483</v>
      </c>
      <c r="D477" t="s">
        <v>7</v>
      </c>
      <c r="E477">
        <v>22</v>
      </c>
      <c r="F477">
        <v>52</v>
      </c>
    </row>
    <row r="478" spans="1:6" x14ac:dyDescent="0.25">
      <c r="A478">
        <v>0</v>
      </c>
      <c r="B478">
        <v>2</v>
      </c>
      <c r="C478" s="1" t="s">
        <v>484</v>
      </c>
      <c r="D478" t="s">
        <v>7</v>
      </c>
      <c r="E478">
        <v>34</v>
      </c>
      <c r="F478">
        <v>21</v>
      </c>
    </row>
    <row r="479" spans="1:6" x14ac:dyDescent="0.25">
      <c r="A479">
        <v>0</v>
      </c>
      <c r="B479">
        <v>3</v>
      </c>
      <c r="C479" s="1" t="s">
        <v>485</v>
      </c>
      <c r="D479" t="s">
        <v>7</v>
      </c>
      <c r="E479">
        <v>29</v>
      </c>
      <c r="F479">
        <v>7.0457999999999998</v>
      </c>
    </row>
    <row r="480" spans="1:6" x14ac:dyDescent="0.25">
      <c r="A480">
        <v>0</v>
      </c>
      <c r="B480">
        <v>3</v>
      </c>
      <c r="C480" s="1" t="s">
        <v>486</v>
      </c>
      <c r="D480" t="s">
        <v>7</v>
      </c>
      <c r="E480">
        <v>22</v>
      </c>
      <c r="F480">
        <v>7.5208000000000004</v>
      </c>
    </row>
    <row r="481" spans="1:6" x14ac:dyDescent="0.25">
      <c r="A481">
        <v>1</v>
      </c>
      <c r="B481">
        <v>3</v>
      </c>
      <c r="C481" s="1" t="s">
        <v>487</v>
      </c>
      <c r="D481" t="s">
        <v>9</v>
      </c>
      <c r="E481">
        <v>2</v>
      </c>
      <c r="F481">
        <v>12.2875</v>
      </c>
    </row>
    <row r="482" spans="1:6" x14ac:dyDescent="0.25">
      <c r="A482">
        <v>0</v>
      </c>
      <c r="B482">
        <v>3</v>
      </c>
      <c r="C482" s="1" t="s">
        <v>488</v>
      </c>
      <c r="D482" t="s">
        <v>7</v>
      </c>
      <c r="E482">
        <v>9</v>
      </c>
      <c r="F482">
        <v>46.9</v>
      </c>
    </row>
    <row r="483" spans="1:6" x14ac:dyDescent="0.25">
      <c r="A483">
        <v>0</v>
      </c>
      <c r="B483">
        <v>2</v>
      </c>
      <c r="C483" s="1" t="s">
        <v>489</v>
      </c>
      <c r="D483" t="s">
        <v>7</v>
      </c>
      <c r="E483">
        <v>9</v>
      </c>
      <c r="F483">
        <v>0</v>
      </c>
    </row>
    <row r="484" spans="1:6" x14ac:dyDescent="0.25">
      <c r="A484">
        <v>0</v>
      </c>
      <c r="B484">
        <v>3</v>
      </c>
      <c r="C484" s="1" t="s">
        <v>490</v>
      </c>
      <c r="D484" t="s">
        <v>7</v>
      </c>
      <c r="E484">
        <v>50</v>
      </c>
      <c r="F484">
        <v>8.0500000000000007</v>
      </c>
    </row>
    <row r="485" spans="1:6" x14ac:dyDescent="0.25">
      <c r="A485">
        <v>1</v>
      </c>
      <c r="B485">
        <v>3</v>
      </c>
      <c r="C485" s="1" t="s">
        <v>491</v>
      </c>
      <c r="D485" t="s">
        <v>9</v>
      </c>
      <c r="E485">
        <v>63</v>
      </c>
      <c r="F485">
        <v>9.5875000000000004</v>
      </c>
    </row>
    <row r="486" spans="1:6" x14ac:dyDescent="0.25">
      <c r="A486">
        <v>1</v>
      </c>
      <c r="B486">
        <v>1</v>
      </c>
      <c r="C486" s="1" t="s">
        <v>492</v>
      </c>
      <c r="D486" t="s">
        <v>7</v>
      </c>
      <c r="E486">
        <v>25</v>
      </c>
      <c r="F486">
        <v>91.0792</v>
      </c>
    </row>
    <row r="487" spans="1:6" x14ac:dyDescent="0.25">
      <c r="A487">
        <v>0</v>
      </c>
      <c r="B487">
        <v>3</v>
      </c>
      <c r="C487" s="1" t="s">
        <v>493</v>
      </c>
      <c r="D487" t="s">
        <v>9</v>
      </c>
      <c r="E487">
        <v>25</v>
      </c>
      <c r="F487">
        <v>25.466699999999999</v>
      </c>
    </row>
    <row r="488" spans="1:6" x14ac:dyDescent="0.25">
      <c r="A488">
        <v>1</v>
      </c>
      <c r="B488">
        <v>1</v>
      </c>
      <c r="C488" s="1" t="s">
        <v>494</v>
      </c>
      <c r="D488" t="s">
        <v>9</v>
      </c>
      <c r="E488">
        <v>35</v>
      </c>
      <c r="F488">
        <v>90</v>
      </c>
    </row>
    <row r="489" spans="1:6" x14ac:dyDescent="0.25">
      <c r="A489">
        <v>0</v>
      </c>
      <c r="B489">
        <v>1</v>
      </c>
      <c r="C489" s="1" t="s">
        <v>495</v>
      </c>
      <c r="D489" t="s">
        <v>7</v>
      </c>
      <c r="E489">
        <v>58</v>
      </c>
      <c r="F489">
        <v>29.7</v>
      </c>
    </row>
    <row r="490" spans="1:6" x14ac:dyDescent="0.25">
      <c r="A490">
        <v>0</v>
      </c>
      <c r="B490">
        <v>3</v>
      </c>
      <c r="C490" s="1" t="s">
        <v>496</v>
      </c>
      <c r="D490" t="s">
        <v>7</v>
      </c>
      <c r="E490">
        <v>30</v>
      </c>
      <c r="F490">
        <v>8.0500000000000007</v>
      </c>
    </row>
    <row r="491" spans="1:6" x14ac:dyDescent="0.25">
      <c r="A491">
        <v>1</v>
      </c>
      <c r="B491">
        <v>3</v>
      </c>
      <c r="C491" s="1" t="s">
        <v>497</v>
      </c>
      <c r="D491" t="s">
        <v>7</v>
      </c>
      <c r="E491">
        <v>9</v>
      </c>
      <c r="F491">
        <v>15.9</v>
      </c>
    </row>
    <row r="492" spans="1:6" x14ac:dyDescent="0.25">
      <c r="A492">
        <v>0</v>
      </c>
      <c r="B492">
        <v>3</v>
      </c>
      <c r="C492" s="1" t="s">
        <v>498</v>
      </c>
      <c r="D492" t="s">
        <v>7</v>
      </c>
      <c r="E492">
        <v>9</v>
      </c>
      <c r="F492">
        <v>19.966699999999999</v>
      </c>
    </row>
    <row r="493" spans="1:6" x14ac:dyDescent="0.25">
      <c r="A493">
        <v>0</v>
      </c>
      <c r="B493">
        <v>3</v>
      </c>
      <c r="C493" s="1" t="s">
        <v>499</v>
      </c>
      <c r="D493" t="s">
        <v>7</v>
      </c>
      <c r="E493">
        <v>21</v>
      </c>
      <c r="F493">
        <v>7.25</v>
      </c>
    </row>
    <row r="494" spans="1:6" x14ac:dyDescent="0.25">
      <c r="A494">
        <v>0</v>
      </c>
      <c r="B494">
        <v>1</v>
      </c>
      <c r="C494" s="1" t="s">
        <v>500</v>
      </c>
      <c r="D494" t="s">
        <v>7</v>
      </c>
      <c r="E494">
        <v>55</v>
      </c>
      <c r="F494">
        <v>30.5</v>
      </c>
    </row>
    <row r="495" spans="1:6" x14ac:dyDescent="0.25">
      <c r="A495">
        <v>0</v>
      </c>
      <c r="B495">
        <v>1</v>
      </c>
      <c r="C495" s="1" t="s">
        <v>501</v>
      </c>
      <c r="D495" t="s">
        <v>7</v>
      </c>
      <c r="E495">
        <v>71</v>
      </c>
      <c r="F495">
        <v>49.504199999999997</v>
      </c>
    </row>
    <row r="496" spans="1:6" x14ac:dyDescent="0.25">
      <c r="A496">
        <v>0</v>
      </c>
      <c r="B496">
        <v>3</v>
      </c>
      <c r="C496" s="1" t="s">
        <v>502</v>
      </c>
      <c r="D496" t="s">
        <v>7</v>
      </c>
      <c r="E496">
        <v>21</v>
      </c>
      <c r="F496">
        <v>8.0500000000000007</v>
      </c>
    </row>
    <row r="497" spans="1:6" x14ac:dyDescent="0.25">
      <c r="A497">
        <v>0</v>
      </c>
      <c r="B497">
        <v>3</v>
      </c>
      <c r="C497" s="1" t="s">
        <v>503</v>
      </c>
      <c r="D497" t="s">
        <v>7</v>
      </c>
      <c r="E497">
        <v>21</v>
      </c>
      <c r="F497">
        <v>14.458299999999999</v>
      </c>
    </row>
    <row r="498" spans="1:6" x14ac:dyDescent="0.25">
      <c r="A498">
        <v>1</v>
      </c>
      <c r="B498">
        <v>1</v>
      </c>
      <c r="C498" s="1" t="s">
        <v>504</v>
      </c>
      <c r="D498" t="s">
        <v>9</v>
      </c>
      <c r="E498">
        <v>54</v>
      </c>
      <c r="F498">
        <v>78.2667</v>
      </c>
    </row>
    <row r="499" spans="1:6" x14ac:dyDescent="0.25">
      <c r="A499">
        <v>0</v>
      </c>
      <c r="B499">
        <v>3</v>
      </c>
      <c r="C499" s="1" t="s">
        <v>505</v>
      </c>
      <c r="D499" t="s">
        <v>7</v>
      </c>
      <c r="E499">
        <v>54</v>
      </c>
      <c r="F499">
        <v>15.1</v>
      </c>
    </row>
    <row r="500" spans="1:6" x14ac:dyDescent="0.25">
      <c r="A500">
        <v>0</v>
      </c>
      <c r="B500">
        <v>1</v>
      </c>
      <c r="C500" s="1" t="s">
        <v>506</v>
      </c>
      <c r="D500" t="s">
        <v>9</v>
      </c>
      <c r="E500">
        <v>25</v>
      </c>
      <c r="F500">
        <v>151.55000000000001</v>
      </c>
    </row>
    <row r="501" spans="1:6" x14ac:dyDescent="0.25">
      <c r="A501">
        <v>0</v>
      </c>
      <c r="B501">
        <v>3</v>
      </c>
      <c r="C501" s="1" t="s">
        <v>507</v>
      </c>
      <c r="D501" t="s">
        <v>7</v>
      </c>
      <c r="E501">
        <v>24</v>
      </c>
      <c r="F501">
        <v>7.7957999999999998</v>
      </c>
    </row>
    <row r="502" spans="1:6" x14ac:dyDescent="0.25">
      <c r="A502">
        <v>0</v>
      </c>
      <c r="B502">
        <v>3</v>
      </c>
      <c r="C502" s="1" t="s">
        <v>508</v>
      </c>
      <c r="D502" t="s">
        <v>7</v>
      </c>
      <c r="E502">
        <v>17</v>
      </c>
      <c r="F502">
        <v>8.6624999999999996</v>
      </c>
    </row>
    <row r="503" spans="1:6" x14ac:dyDescent="0.25">
      <c r="A503">
        <v>0</v>
      </c>
      <c r="B503">
        <v>3</v>
      </c>
      <c r="C503" s="1" t="s">
        <v>509</v>
      </c>
      <c r="D503" t="s">
        <v>9</v>
      </c>
      <c r="E503">
        <v>21</v>
      </c>
      <c r="F503">
        <v>7.75</v>
      </c>
    </row>
    <row r="504" spans="1:6" x14ac:dyDescent="0.25">
      <c r="A504">
        <v>0</v>
      </c>
      <c r="B504">
        <v>3</v>
      </c>
      <c r="C504" s="1" t="s">
        <v>510</v>
      </c>
      <c r="D504" t="s">
        <v>9</v>
      </c>
      <c r="E504">
        <v>21</v>
      </c>
      <c r="F504">
        <v>7.6292</v>
      </c>
    </row>
    <row r="505" spans="1:6" x14ac:dyDescent="0.25">
      <c r="A505">
        <v>0</v>
      </c>
      <c r="B505">
        <v>3</v>
      </c>
      <c r="C505" s="1" t="s">
        <v>511</v>
      </c>
      <c r="D505" t="s">
        <v>9</v>
      </c>
      <c r="E505">
        <v>37</v>
      </c>
      <c r="F505">
        <v>9.5875000000000004</v>
      </c>
    </row>
    <row r="506" spans="1:6" x14ac:dyDescent="0.25">
      <c r="A506">
        <v>1</v>
      </c>
      <c r="B506">
        <v>1</v>
      </c>
      <c r="C506" s="1" t="s">
        <v>512</v>
      </c>
      <c r="D506" t="s">
        <v>9</v>
      </c>
      <c r="E506">
        <v>16</v>
      </c>
      <c r="F506">
        <v>86.5</v>
      </c>
    </row>
    <row r="507" spans="1:6" x14ac:dyDescent="0.25">
      <c r="A507">
        <v>0</v>
      </c>
      <c r="B507">
        <v>1</v>
      </c>
      <c r="C507" s="1" t="s">
        <v>513</v>
      </c>
      <c r="D507" t="s">
        <v>7</v>
      </c>
      <c r="E507">
        <v>18</v>
      </c>
      <c r="F507">
        <v>108.9</v>
      </c>
    </row>
    <row r="508" spans="1:6" x14ac:dyDescent="0.25">
      <c r="A508">
        <v>1</v>
      </c>
      <c r="B508">
        <v>2</v>
      </c>
      <c r="C508" s="1" t="s">
        <v>514</v>
      </c>
      <c r="D508" t="s">
        <v>9</v>
      </c>
      <c r="E508">
        <v>33</v>
      </c>
      <c r="F508">
        <v>26</v>
      </c>
    </row>
    <row r="509" spans="1:6" x14ac:dyDescent="0.25">
      <c r="A509">
        <v>1</v>
      </c>
      <c r="B509">
        <v>1</v>
      </c>
      <c r="C509" s="1" t="s">
        <v>515</v>
      </c>
      <c r="D509" t="s">
        <v>7</v>
      </c>
      <c r="E509">
        <v>33</v>
      </c>
      <c r="F509">
        <v>26.55</v>
      </c>
    </row>
    <row r="510" spans="1:6" x14ac:dyDescent="0.25">
      <c r="A510">
        <v>0</v>
      </c>
      <c r="B510">
        <v>3</v>
      </c>
      <c r="C510" s="1" t="s">
        <v>516</v>
      </c>
      <c r="D510" t="s">
        <v>7</v>
      </c>
      <c r="E510">
        <v>28</v>
      </c>
      <c r="F510">
        <v>22.524999999999999</v>
      </c>
    </row>
    <row r="511" spans="1:6" x14ac:dyDescent="0.25">
      <c r="A511">
        <v>1</v>
      </c>
      <c r="B511">
        <v>3</v>
      </c>
      <c r="C511" s="1" t="s">
        <v>517</v>
      </c>
      <c r="D511" t="s">
        <v>7</v>
      </c>
      <c r="E511">
        <v>26</v>
      </c>
      <c r="F511">
        <v>56.495800000000003</v>
      </c>
    </row>
    <row r="512" spans="1:6" x14ac:dyDescent="0.25">
      <c r="A512">
        <v>1</v>
      </c>
      <c r="B512">
        <v>3</v>
      </c>
      <c r="C512" s="1" t="s">
        <v>518</v>
      </c>
      <c r="D512" t="s">
        <v>7</v>
      </c>
      <c r="E512">
        <v>29</v>
      </c>
      <c r="F512">
        <v>7.75</v>
      </c>
    </row>
    <row r="513" spans="1:6" x14ac:dyDescent="0.25">
      <c r="A513">
        <v>0</v>
      </c>
      <c r="B513">
        <v>3</v>
      </c>
      <c r="C513" s="1" t="s">
        <v>519</v>
      </c>
      <c r="D513" t="s">
        <v>7</v>
      </c>
      <c r="E513">
        <v>29</v>
      </c>
      <c r="F513">
        <v>8.0500000000000007</v>
      </c>
    </row>
    <row r="514" spans="1:6" x14ac:dyDescent="0.25">
      <c r="A514">
        <v>1</v>
      </c>
      <c r="B514">
        <v>1</v>
      </c>
      <c r="C514" s="1" t="s">
        <v>520</v>
      </c>
      <c r="D514" t="s">
        <v>7</v>
      </c>
      <c r="E514">
        <v>36</v>
      </c>
      <c r="F514">
        <v>26.287500000000001</v>
      </c>
    </row>
    <row r="515" spans="1:6" x14ac:dyDescent="0.25">
      <c r="A515">
        <v>1</v>
      </c>
      <c r="B515">
        <v>1</v>
      </c>
      <c r="C515" s="1" t="s">
        <v>521</v>
      </c>
      <c r="D515" t="s">
        <v>9</v>
      </c>
      <c r="E515">
        <v>54</v>
      </c>
      <c r="F515">
        <v>59.4</v>
      </c>
    </row>
    <row r="516" spans="1:6" x14ac:dyDescent="0.25">
      <c r="A516">
        <v>0</v>
      </c>
      <c r="B516">
        <v>3</v>
      </c>
      <c r="C516" s="1" t="s">
        <v>522</v>
      </c>
      <c r="D516" t="s">
        <v>7</v>
      </c>
      <c r="E516">
        <v>24</v>
      </c>
      <c r="F516">
        <v>7.4958</v>
      </c>
    </row>
    <row r="517" spans="1:6" x14ac:dyDescent="0.25">
      <c r="A517">
        <v>0</v>
      </c>
      <c r="B517">
        <v>1</v>
      </c>
      <c r="C517" s="1" t="s">
        <v>523</v>
      </c>
      <c r="D517" t="s">
        <v>7</v>
      </c>
      <c r="E517">
        <v>47</v>
      </c>
      <c r="F517">
        <v>34.020800000000001</v>
      </c>
    </row>
    <row r="518" spans="1:6" x14ac:dyDescent="0.25">
      <c r="A518">
        <v>1</v>
      </c>
      <c r="B518">
        <v>2</v>
      </c>
      <c r="C518" s="1" t="s">
        <v>524</v>
      </c>
      <c r="D518" t="s">
        <v>9</v>
      </c>
      <c r="E518">
        <v>34</v>
      </c>
      <c r="F518">
        <v>10.5</v>
      </c>
    </row>
    <row r="519" spans="1:6" x14ac:dyDescent="0.25">
      <c r="A519">
        <v>0</v>
      </c>
      <c r="B519">
        <v>3</v>
      </c>
      <c r="C519" s="1" t="s">
        <v>525</v>
      </c>
      <c r="D519" t="s">
        <v>7</v>
      </c>
      <c r="E519">
        <v>34</v>
      </c>
      <c r="F519">
        <v>24.15</v>
      </c>
    </row>
    <row r="520" spans="1:6" x14ac:dyDescent="0.25">
      <c r="A520">
        <v>1</v>
      </c>
      <c r="B520">
        <v>2</v>
      </c>
      <c r="C520" s="1" t="s">
        <v>526</v>
      </c>
      <c r="D520" t="s">
        <v>9</v>
      </c>
      <c r="E520">
        <v>36</v>
      </c>
      <c r="F520">
        <v>26</v>
      </c>
    </row>
    <row r="521" spans="1:6" x14ac:dyDescent="0.25">
      <c r="A521">
        <v>0</v>
      </c>
      <c r="B521">
        <v>3</v>
      </c>
      <c r="C521" s="1" t="s">
        <v>527</v>
      </c>
      <c r="D521" t="s">
        <v>7</v>
      </c>
      <c r="E521">
        <v>32</v>
      </c>
      <c r="F521">
        <v>7.8958000000000004</v>
      </c>
    </row>
    <row r="522" spans="1:6" x14ac:dyDescent="0.25">
      <c r="A522">
        <v>1</v>
      </c>
      <c r="B522">
        <v>1</v>
      </c>
      <c r="C522" s="1" t="s">
        <v>528</v>
      </c>
      <c r="D522" t="s">
        <v>9</v>
      </c>
      <c r="E522">
        <v>30</v>
      </c>
      <c r="F522">
        <v>93.5</v>
      </c>
    </row>
    <row r="523" spans="1:6" x14ac:dyDescent="0.25">
      <c r="A523">
        <v>0</v>
      </c>
      <c r="B523">
        <v>3</v>
      </c>
      <c r="C523" s="1" t="s">
        <v>529</v>
      </c>
      <c r="D523" t="s">
        <v>7</v>
      </c>
      <c r="E523">
        <v>22</v>
      </c>
      <c r="F523">
        <v>7.8958000000000004</v>
      </c>
    </row>
    <row r="524" spans="1:6" x14ac:dyDescent="0.25">
      <c r="A524">
        <v>0</v>
      </c>
      <c r="B524">
        <v>3</v>
      </c>
      <c r="C524" s="1" t="s">
        <v>530</v>
      </c>
      <c r="D524" t="s">
        <v>7</v>
      </c>
      <c r="E524">
        <v>22</v>
      </c>
      <c r="F524">
        <v>7.2249999999999996</v>
      </c>
    </row>
    <row r="525" spans="1:6" x14ac:dyDescent="0.25">
      <c r="A525">
        <v>1</v>
      </c>
      <c r="B525">
        <v>1</v>
      </c>
      <c r="C525" s="1" t="s">
        <v>531</v>
      </c>
      <c r="D525" t="s">
        <v>9</v>
      </c>
      <c r="E525">
        <v>44</v>
      </c>
      <c r="F525">
        <v>57.979199999999999</v>
      </c>
    </row>
    <row r="526" spans="1:6" x14ac:dyDescent="0.25">
      <c r="A526">
        <v>0</v>
      </c>
      <c r="B526">
        <v>3</v>
      </c>
      <c r="C526" s="1" t="s">
        <v>532</v>
      </c>
      <c r="D526" t="s">
        <v>7</v>
      </c>
      <c r="E526">
        <v>44</v>
      </c>
      <c r="F526">
        <v>7.2291999999999996</v>
      </c>
    </row>
    <row r="527" spans="1:6" x14ac:dyDescent="0.25">
      <c r="A527">
        <v>0</v>
      </c>
      <c r="B527">
        <v>3</v>
      </c>
      <c r="C527" s="1" t="s">
        <v>533</v>
      </c>
      <c r="D527" t="s">
        <v>7</v>
      </c>
      <c r="E527">
        <v>40</v>
      </c>
      <c r="F527">
        <v>7.75</v>
      </c>
    </row>
    <row r="528" spans="1:6" x14ac:dyDescent="0.25">
      <c r="A528">
        <v>1</v>
      </c>
      <c r="B528">
        <v>2</v>
      </c>
      <c r="C528" s="1" t="s">
        <v>534</v>
      </c>
      <c r="D528" t="s">
        <v>9</v>
      </c>
      <c r="E528">
        <v>50</v>
      </c>
      <c r="F528">
        <v>10.5</v>
      </c>
    </row>
    <row r="529" spans="1:6" x14ac:dyDescent="0.25">
      <c r="A529">
        <v>0</v>
      </c>
      <c r="B529">
        <v>1</v>
      </c>
      <c r="C529" s="1" t="s">
        <v>535</v>
      </c>
      <c r="D529" t="s">
        <v>7</v>
      </c>
      <c r="E529">
        <v>50</v>
      </c>
      <c r="F529">
        <v>221.7792</v>
      </c>
    </row>
    <row r="530" spans="1:6" x14ac:dyDescent="0.25">
      <c r="A530">
        <v>0</v>
      </c>
      <c r="B530">
        <v>3</v>
      </c>
      <c r="C530" s="1" t="s">
        <v>536</v>
      </c>
      <c r="D530" t="s">
        <v>7</v>
      </c>
      <c r="E530">
        <v>39</v>
      </c>
      <c r="F530">
        <v>7.9249999999999998</v>
      </c>
    </row>
    <row r="531" spans="1:6" x14ac:dyDescent="0.25">
      <c r="A531">
        <v>0</v>
      </c>
      <c r="B531">
        <v>2</v>
      </c>
      <c r="C531" s="1" t="s">
        <v>537</v>
      </c>
      <c r="D531" t="s">
        <v>7</v>
      </c>
      <c r="E531">
        <v>23</v>
      </c>
      <c r="F531">
        <v>11.5</v>
      </c>
    </row>
    <row r="532" spans="1:6" x14ac:dyDescent="0.25">
      <c r="A532">
        <v>1</v>
      </c>
      <c r="B532">
        <v>2</v>
      </c>
      <c r="C532" s="1" t="s">
        <v>538</v>
      </c>
      <c r="D532" t="s">
        <v>9</v>
      </c>
      <c r="E532">
        <v>2</v>
      </c>
      <c r="F532">
        <v>26</v>
      </c>
    </row>
    <row r="533" spans="1:6" x14ac:dyDescent="0.25">
      <c r="A533">
        <v>0</v>
      </c>
      <c r="B533">
        <v>3</v>
      </c>
      <c r="C533" s="1" t="s">
        <v>539</v>
      </c>
      <c r="D533" t="s">
        <v>7</v>
      </c>
      <c r="E533">
        <v>2</v>
      </c>
      <c r="F533">
        <v>7.2291999999999996</v>
      </c>
    </row>
    <row r="534" spans="1:6" x14ac:dyDescent="0.25">
      <c r="A534">
        <v>0</v>
      </c>
      <c r="B534">
        <v>3</v>
      </c>
      <c r="C534" s="1" t="s">
        <v>540</v>
      </c>
      <c r="D534" t="s">
        <v>7</v>
      </c>
      <c r="E534">
        <v>17</v>
      </c>
      <c r="F534">
        <v>7.2291999999999996</v>
      </c>
    </row>
    <row r="535" spans="1:6" x14ac:dyDescent="0.25">
      <c r="A535">
        <v>1</v>
      </c>
      <c r="B535">
        <v>3</v>
      </c>
      <c r="C535" s="1" t="s">
        <v>541</v>
      </c>
      <c r="D535" t="s">
        <v>9</v>
      </c>
      <c r="E535">
        <v>17</v>
      </c>
      <c r="F535">
        <v>22.3583</v>
      </c>
    </row>
    <row r="536" spans="1:6" x14ac:dyDescent="0.25">
      <c r="A536">
        <v>0</v>
      </c>
      <c r="B536">
        <v>3</v>
      </c>
      <c r="C536" s="1" t="s">
        <v>542</v>
      </c>
      <c r="D536" t="s">
        <v>9</v>
      </c>
      <c r="E536">
        <v>30</v>
      </c>
      <c r="F536">
        <v>8.6624999999999996</v>
      </c>
    </row>
    <row r="537" spans="1:6" x14ac:dyDescent="0.25">
      <c r="A537">
        <v>1</v>
      </c>
      <c r="B537">
        <v>2</v>
      </c>
      <c r="C537" s="1" t="s">
        <v>543</v>
      </c>
      <c r="D537" t="s">
        <v>9</v>
      </c>
      <c r="E537">
        <v>7</v>
      </c>
      <c r="F537">
        <v>26.25</v>
      </c>
    </row>
    <row r="538" spans="1:6" x14ac:dyDescent="0.25">
      <c r="A538">
        <v>0</v>
      </c>
      <c r="B538">
        <v>1</v>
      </c>
      <c r="C538" s="1" t="s">
        <v>544</v>
      </c>
      <c r="D538" t="s">
        <v>7</v>
      </c>
      <c r="E538">
        <v>45</v>
      </c>
      <c r="F538">
        <v>26.55</v>
      </c>
    </row>
    <row r="539" spans="1:6" x14ac:dyDescent="0.25">
      <c r="A539">
        <v>1</v>
      </c>
      <c r="B539">
        <v>1</v>
      </c>
      <c r="C539" s="1" t="s">
        <v>545</v>
      </c>
      <c r="D539" t="s">
        <v>9</v>
      </c>
      <c r="E539">
        <v>30</v>
      </c>
      <c r="F539">
        <v>106.425</v>
      </c>
    </row>
    <row r="540" spans="1:6" x14ac:dyDescent="0.25">
      <c r="A540">
        <v>0</v>
      </c>
      <c r="B540">
        <v>3</v>
      </c>
      <c r="C540" s="1" t="s">
        <v>546</v>
      </c>
      <c r="D540" t="s">
        <v>7</v>
      </c>
      <c r="E540">
        <v>30</v>
      </c>
      <c r="F540">
        <v>14.5</v>
      </c>
    </row>
    <row r="541" spans="1:6" x14ac:dyDescent="0.25">
      <c r="A541">
        <v>1</v>
      </c>
      <c r="B541">
        <v>1</v>
      </c>
      <c r="C541" s="1" t="s">
        <v>547</v>
      </c>
      <c r="D541" t="s">
        <v>9</v>
      </c>
      <c r="E541">
        <v>22</v>
      </c>
      <c r="F541">
        <v>49.5</v>
      </c>
    </row>
    <row r="542" spans="1:6" x14ac:dyDescent="0.25">
      <c r="A542">
        <v>1</v>
      </c>
      <c r="B542">
        <v>1</v>
      </c>
      <c r="C542" s="1" t="s">
        <v>548</v>
      </c>
      <c r="D542" t="s">
        <v>9</v>
      </c>
      <c r="E542">
        <v>36</v>
      </c>
      <c r="F542">
        <v>71</v>
      </c>
    </row>
    <row r="543" spans="1:6" x14ac:dyDescent="0.25">
      <c r="A543">
        <v>0</v>
      </c>
      <c r="B543">
        <v>3</v>
      </c>
      <c r="C543" s="1" t="s">
        <v>549</v>
      </c>
      <c r="D543" t="s">
        <v>9</v>
      </c>
      <c r="E543">
        <v>9</v>
      </c>
      <c r="F543">
        <v>31.274999999999999</v>
      </c>
    </row>
    <row r="544" spans="1:6" x14ac:dyDescent="0.25">
      <c r="A544">
        <v>0</v>
      </c>
      <c r="B544">
        <v>3</v>
      </c>
      <c r="C544" s="1" t="s">
        <v>550</v>
      </c>
      <c r="D544" t="s">
        <v>9</v>
      </c>
      <c r="E544">
        <v>11</v>
      </c>
      <c r="F544">
        <v>31.274999999999999</v>
      </c>
    </row>
    <row r="545" spans="1:6" x14ac:dyDescent="0.25">
      <c r="A545">
        <v>1</v>
      </c>
      <c r="B545">
        <v>2</v>
      </c>
      <c r="C545" s="1" t="s">
        <v>551</v>
      </c>
      <c r="D545" t="s">
        <v>7</v>
      </c>
      <c r="E545">
        <v>32</v>
      </c>
      <c r="F545">
        <v>26</v>
      </c>
    </row>
    <row r="546" spans="1:6" x14ac:dyDescent="0.25">
      <c r="A546">
        <v>0</v>
      </c>
      <c r="B546">
        <v>1</v>
      </c>
      <c r="C546" s="1" t="s">
        <v>552</v>
      </c>
      <c r="D546" t="s">
        <v>7</v>
      </c>
      <c r="E546">
        <v>50</v>
      </c>
      <c r="F546">
        <v>106.425</v>
      </c>
    </row>
    <row r="547" spans="1:6" x14ac:dyDescent="0.25">
      <c r="A547">
        <v>0</v>
      </c>
      <c r="B547">
        <v>1</v>
      </c>
      <c r="C547" s="1" t="s">
        <v>553</v>
      </c>
      <c r="D547" t="s">
        <v>7</v>
      </c>
      <c r="E547">
        <v>64</v>
      </c>
      <c r="F547">
        <v>26</v>
      </c>
    </row>
    <row r="548" spans="1:6" x14ac:dyDescent="0.25">
      <c r="A548">
        <v>1</v>
      </c>
      <c r="B548">
        <v>2</v>
      </c>
      <c r="C548" s="1" t="s">
        <v>554</v>
      </c>
      <c r="D548" t="s">
        <v>9</v>
      </c>
      <c r="E548">
        <v>19</v>
      </c>
      <c r="F548">
        <v>26</v>
      </c>
    </row>
    <row r="549" spans="1:6" x14ac:dyDescent="0.25">
      <c r="A549">
        <v>1</v>
      </c>
      <c r="B549">
        <v>2</v>
      </c>
      <c r="C549" s="1" t="s">
        <v>555</v>
      </c>
      <c r="D549" t="s">
        <v>7</v>
      </c>
      <c r="E549">
        <v>19</v>
      </c>
      <c r="F549">
        <v>13.862500000000001</v>
      </c>
    </row>
    <row r="550" spans="1:6" x14ac:dyDescent="0.25">
      <c r="A550">
        <v>0</v>
      </c>
      <c r="B550">
        <v>3</v>
      </c>
      <c r="C550" s="1" t="s">
        <v>556</v>
      </c>
      <c r="D550" t="s">
        <v>7</v>
      </c>
      <c r="E550">
        <v>33</v>
      </c>
      <c r="F550">
        <v>20.524999999999999</v>
      </c>
    </row>
    <row r="551" spans="1:6" x14ac:dyDescent="0.25">
      <c r="A551">
        <v>1</v>
      </c>
      <c r="B551">
        <v>2</v>
      </c>
      <c r="C551" s="1" t="s">
        <v>557</v>
      </c>
      <c r="D551" t="s">
        <v>7</v>
      </c>
      <c r="E551">
        <v>8</v>
      </c>
      <c r="F551">
        <v>36.75</v>
      </c>
    </row>
    <row r="552" spans="1:6" x14ac:dyDescent="0.25">
      <c r="A552">
        <v>1</v>
      </c>
      <c r="B552">
        <v>1</v>
      </c>
      <c r="C552" s="1" t="s">
        <v>558</v>
      </c>
      <c r="D552" t="s">
        <v>7</v>
      </c>
      <c r="E552">
        <v>17</v>
      </c>
      <c r="F552">
        <v>110.88330000000001</v>
      </c>
    </row>
    <row r="553" spans="1:6" x14ac:dyDescent="0.25">
      <c r="A553">
        <v>0</v>
      </c>
      <c r="B553">
        <v>2</v>
      </c>
      <c r="C553" s="1" t="s">
        <v>559</v>
      </c>
      <c r="D553" t="s">
        <v>7</v>
      </c>
      <c r="E553">
        <v>27</v>
      </c>
      <c r="F553">
        <v>26</v>
      </c>
    </row>
    <row r="554" spans="1:6" x14ac:dyDescent="0.25">
      <c r="A554">
        <v>0</v>
      </c>
      <c r="B554">
        <v>3</v>
      </c>
      <c r="C554" s="1" t="s">
        <v>560</v>
      </c>
      <c r="D554" t="s">
        <v>7</v>
      </c>
      <c r="E554">
        <v>27</v>
      </c>
      <c r="F554">
        <v>7.8292000000000002</v>
      </c>
    </row>
    <row r="555" spans="1:6" x14ac:dyDescent="0.25">
      <c r="A555">
        <v>1</v>
      </c>
      <c r="B555">
        <v>3</v>
      </c>
      <c r="C555" s="1" t="s">
        <v>561</v>
      </c>
      <c r="D555" t="s">
        <v>7</v>
      </c>
      <c r="E555">
        <v>22</v>
      </c>
      <c r="F555">
        <v>7.2249999999999996</v>
      </c>
    </row>
    <row r="556" spans="1:6" x14ac:dyDescent="0.25">
      <c r="A556">
        <v>1</v>
      </c>
      <c r="B556">
        <v>3</v>
      </c>
      <c r="C556" s="1" t="s">
        <v>562</v>
      </c>
      <c r="D556" t="s">
        <v>9</v>
      </c>
      <c r="E556">
        <v>22</v>
      </c>
      <c r="F556">
        <v>7.7750000000000004</v>
      </c>
    </row>
    <row r="557" spans="1:6" x14ac:dyDescent="0.25">
      <c r="A557">
        <v>0</v>
      </c>
      <c r="B557">
        <v>1</v>
      </c>
      <c r="C557" s="1" t="s">
        <v>563</v>
      </c>
      <c r="D557" t="s">
        <v>7</v>
      </c>
      <c r="E557">
        <v>62</v>
      </c>
      <c r="F557">
        <v>26.55</v>
      </c>
    </row>
    <row r="558" spans="1:6" x14ac:dyDescent="0.25">
      <c r="A558">
        <v>1</v>
      </c>
      <c r="B558">
        <v>1</v>
      </c>
      <c r="C558" s="1" t="s">
        <v>564</v>
      </c>
      <c r="D558" t="s">
        <v>9</v>
      </c>
      <c r="E558">
        <v>48</v>
      </c>
      <c r="F558">
        <v>39.6</v>
      </c>
    </row>
    <row r="559" spans="1:6" x14ac:dyDescent="0.25">
      <c r="A559">
        <v>0</v>
      </c>
      <c r="B559">
        <v>1</v>
      </c>
      <c r="C559" s="1" t="s">
        <v>565</v>
      </c>
      <c r="D559" t="s">
        <v>7</v>
      </c>
      <c r="E559">
        <v>48</v>
      </c>
      <c r="F559">
        <v>227.52500000000001</v>
      </c>
    </row>
    <row r="560" spans="1:6" x14ac:dyDescent="0.25">
      <c r="A560">
        <v>1</v>
      </c>
      <c r="B560">
        <v>1</v>
      </c>
      <c r="C560" s="1" t="s">
        <v>566</v>
      </c>
      <c r="D560" t="s">
        <v>9</v>
      </c>
      <c r="E560">
        <v>39</v>
      </c>
      <c r="F560">
        <v>79.650000000000006</v>
      </c>
    </row>
    <row r="561" spans="1:6" x14ac:dyDescent="0.25">
      <c r="A561">
        <v>1</v>
      </c>
      <c r="B561">
        <v>3</v>
      </c>
      <c r="C561" s="1" t="s">
        <v>567</v>
      </c>
      <c r="D561" t="s">
        <v>9</v>
      </c>
      <c r="E561">
        <v>36</v>
      </c>
      <c r="F561">
        <v>17.399999999999999</v>
      </c>
    </row>
    <row r="562" spans="1:6" x14ac:dyDescent="0.25">
      <c r="A562">
        <v>0</v>
      </c>
      <c r="B562">
        <v>3</v>
      </c>
      <c r="C562" s="1" t="s">
        <v>568</v>
      </c>
      <c r="D562" t="s">
        <v>7</v>
      </c>
      <c r="E562">
        <v>36</v>
      </c>
      <c r="F562">
        <v>7.75</v>
      </c>
    </row>
    <row r="563" spans="1:6" x14ac:dyDescent="0.25">
      <c r="A563">
        <v>0</v>
      </c>
      <c r="B563">
        <v>3</v>
      </c>
      <c r="C563" s="1" t="s">
        <v>569</v>
      </c>
      <c r="D563" t="s">
        <v>7</v>
      </c>
      <c r="E563">
        <v>40</v>
      </c>
      <c r="F563">
        <v>7.8958000000000004</v>
      </c>
    </row>
    <row r="564" spans="1:6" x14ac:dyDescent="0.25">
      <c r="A564">
        <v>0</v>
      </c>
      <c r="B564">
        <v>2</v>
      </c>
      <c r="C564" s="1" t="s">
        <v>570</v>
      </c>
      <c r="D564" t="s">
        <v>7</v>
      </c>
      <c r="E564">
        <v>28</v>
      </c>
      <c r="F564">
        <v>13.5</v>
      </c>
    </row>
    <row r="565" spans="1:6" x14ac:dyDescent="0.25">
      <c r="A565">
        <v>0</v>
      </c>
      <c r="B565">
        <v>3</v>
      </c>
      <c r="C565" s="1" t="s">
        <v>571</v>
      </c>
      <c r="D565" t="s">
        <v>7</v>
      </c>
      <c r="E565">
        <v>28</v>
      </c>
      <c r="F565">
        <v>8.0500000000000007</v>
      </c>
    </row>
    <row r="566" spans="1:6" x14ac:dyDescent="0.25">
      <c r="A566">
        <v>0</v>
      </c>
      <c r="B566">
        <v>3</v>
      </c>
      <c r="C566" s="1" t="s">
        <v>572</v>
      </c>
      <c r="D566" t="s">
        <v>9</v>
      </c>
      <c r="E566">
        <v>28</v>
      </c>
      <c r="F566">
        <v>8.0500000000000007</v>
      </c>
    </row>
    <row r="567" spans="1:6" x14ac:dyDescent="0.25">
      <c r="A567">
        <v>0</v>
      </c>
      <c r="B567">
        <v>3</v>
      </c>
      <c r="C567" s="1" t="s">
        <v>573</v>
      </c>
      <c r="D567" t="s">
        <v>7</v>
      </c>
      <c r="E567">
        <v>24</v>
      </c>
      <c r="F567">
        <v>24.15</v>
      </c>
    </row>
    <row r="568" spans="1:6" x14ac:dyDescent="0.25">
      <c r="A568">
        <v>0</v>
      </c>
      <c r="B568">
        <v>3</v>
      </c>
      <c r="C568" s="1" t="s">
        <v>574</v>
      </c>
      <c r="D568" t="s">
        <v>7</v>
      </c>
      <c r="E568">
        <v>19</v>
      </c>
      <c r="F568">
        <v>7.8958000000000004</v>
      </c>
    </row>
    <row r="569" spans="1:6" x14ac:dyDescent="0.25">
      <c r="A569">
        <v>0</v>
      </c>
      <c r="B569">
        <v>3</v>
      </c>
      <c r="C569" s="1" t="s">
        <v>575</v>
      </c>
      <c r="D569" t="s">
        <v>9</v>
      </c>
      <c r="E569">
        <v>29</v>
      </c>
      <c r="F569">
        <v>21.074999999999999</v>
      </c>
    </row>
    <row r="570" spans="1:6" x14ac:dyDescent="0.25">
      <c r="A570">
        <v>0</v>
      </c>
      <c r="B570">
        <v>3</v>
      </c>
      <c r="C570" s="1" t="s">
        <v>576</v>
      </c>
      <c r="D570" t="s">
        <v>7</v>
      </c>
      <c r="E570">
        <v>29</v>
      </c>
      <c r="F570">
        <v>7.2291999999999996</v>
      </c>
    </row>
    <row r="571" spans="1:6" x14ac:dyDescent="0.25">
      <c r="A571">
        <v>1</v>
      </c>
      <c r="B571">
        <v>3</v>
      </c>
      <c r="C571" s="1" t="s">
        <v>577</v>
      </c>
      <c r="D571" t="s">
        <v>7</v>
      </c>
      <c r="E571">
        <v>32</v>
      </c>
      <c r="F571">
        <v>7.8541999999999996</v>
      </c>
    </row>
    <row r="572" spans="1:6" x14ac:dyDescent="0.25">
      <c r="A572">
        <v>1</v>
      </c>
      <c r="B572">
        <v>2</v>
      </c>
      <c r="C572" s="1" t="s">
        <v>578</v>
      </c>
      <c r="D572" t="s">
        <v>7</v>
      </c>
      <c r="E572">
        <v>62</v>
      </c>
      <c r="F572">
        <v>10.5</v>
      </c>
    </row>
    <row r="573" spans="1:6" x14ac:dyDescent="0.25">
      <c r="A573">
        <v>1</v>
      </c>
      <c r="B573">
        <v>1</v>
      </c>
      <c r="C573" s="1" t="s">
        <v>579</v>
      </c>
      <c r="D573" t="s">
        <v>9</v>
      </c>
      <c r="E573">
        <v>53</v>
      </c>
      <c r="F573">
        <v>51.479199999999999</v>
      </c>
    </row>
    <row r="574" spans="1:6" x14ac:dyDescent="0.25">
      <c r="A574">
        <v>1</v>
      </c>
      <c r="B574">
        <v>1</v>
      </c>
      <c r="C574" s="1" t="s">
        <v>580</v>
      </c>
      <c r="D574" t="s">
        <v>7</v>
      </c>
      <c r="E574">
        <v>36</v>
      </c>
      <c r="F574">
        <v>26.387499999999999</v>
      </c>
    </row>
    <row r="575" spans="1:6" x14ac:dyDescent="0.25">
      <c r="A575">
        <v>1</v>
      </c>
      <c r="B575">
        <v>3</v>
      </c>
      <c r="C575" s="1" t="s">
        <v>581</v>
      </c>
      <c r="D575" t="s">
        <v>9</v>
      </c>
      <c r="E575">
        <v>36</v>
      </c>
      <c r="F575">
        <v>7.75</v>
      </c>
    </row>
    <row r="576" spans="1:6" x14ac:dyDescent="0.25">
      <c r="A576">
        <v>0</v>
      </c>
      <c r="B576">
        <v>3</v>
      </c>
      <c r="C576" s="1" t="s">
        <v>582</v>
      </c>
      <c r="D576" t="s">
        <v>7</v>
      </c>
      <c r="E576">
        <v>16</v>
      </c>
      <c r="F576">
        <v>8.0500000000000007</v>
      </c>
    </row>
    <row r="577" spans="1:6" x14ac:dyDescent="0.25">
      <c r="A577">
        <v>0</v>
      </c>
      <c r="B577">
        <v>3</v>
      </c>
      <c r="C577" s="1" t="s">
        <v>583</v>
      </c>
      <c r="D577" t="s">
        <v>7</v>
      </c>
      <c r="E577">
        <v>19</v>
      </c>
      <c r="F577">
        <v>14.5</v>
      </c>
    </row>
    <row r="578" spans="1:6" x14ac:dyDescent="0.25">
      <c r="A578">
        <v>1</v>
      </c>
      <c r="B578">
        <v>2</v>
      </c>
      <c r="C578" s="1" t="s">
        <v>584</v>
      </c>
      <c r="D578" t="s">
        <v>9</v>
      </c>
      <c r="E578">
        <v>34</v>
      </c>
      <c r="F578">
        <v>13</v>
      </c>
    </row>
    <row r="579" spans="1:6" x14ac:dyDescent="0.25">
      <c r="A579">
        <v>1</v>
      </c>
      <c r="B579">
        <v>1</v>
      </c>
      <c r="C579" s="1" t="s">
        <v>585</v>
      </c>
      <c r="D579" t="s">
        <v>9</v>
      </c>
      <c r="E579">
        <v>39</v>
      </c>
      <c r="F579">
        <v>55.9</v>
      </c>
    </row>
    <row r="580" spans="1:6" x14ac:dyDescent="0.25">
      <c r="A580">
        <v>0</v>
      </c>
      <c r="B580">
        <v>3</v>
      </c>
      <c r="C580" s="1" t="s">
        <v>586</v>
      </c>
      <c r="D580" t="s">
        <v>9</v>
      </c>
      <c r="E580">
        <v>39</v>
      </c>
      <c r="F580">
        <v>14.458299999999999</v>
      </c>
    </row>
    <row r="581" spans="1:6" x14ac:dyDescent="0.25">
      <c r="A581">
        <v>1</v>
      </c>
      <c r="B581">
        <v>3</v>
      </c>
      <c r="C581" s="1" t="s">
        <v>587</v>
      </c>
      <c r="D581" t="s">
        <v>7</v>
      </c>
      <c r="E581">
        <v>32</v>
      </c>
      <c r="F581">
        <v>7.9249999999999998</v>
      </c>
    </row>
    <row r="582" spans="1:6" x14ac:dyDescent="0.25">
      <c r="A582">
        <v>1</v>
      </c>
      <c r="B582">
        <v>2</v>
      </c>
      <c r="C582" s="1" t="s">
        <v>588</v>
      </c>
      <c r="D582" t="s">
        <v>9</v>
      </c>
      <c r="E582">
        <v>25</v>
      </c>
      <c r="F582">
        <v>30</v>
      </c>
    </row>
    <row r="583" spans="1:6" x14ac:dyDescent="0.25">
      <c r="A583">
        <v>1</v>
      </c>
      <c r="B583">
        <v>1</v>
      </c>
      <c r="C583" s="1" t="s">
        <v>589</v>
      </c>
      <c r="D583" t="s">
        <v>9</v>
      </c>
      <c r="E583">
        <v>39</v>
      </c>
      <c r="F583">
        <v>110.88330000000001</v>
      </c>
    </row>
    <row r="584" spans="1:6" x14ac:dyDescent="0.25">
      <c r="A584">
        <v>0</v>
      </c>
      <c r="B584">
        <v>2</v>
      </c>
      <c r="C584" s="1" t="s">
        <v>590</v>
      </c>
      <c r="D584" t="s">
        <v>7</v>
      </c>
      <c r="E584">
        <v>54</v>
      </c>
      <c r="F584">
        <v>26</v>
      </c>
    </row>
    <row r="585" spans="1:6" x14ac:dyDescent="0.25">
      <c r="A585">
        <v>0</v>
      </c>
      <c r="B585">
        <v>1</v>
      </c>
      <c r="C585" s="1" t="s">
        <v>591</v>
      </c>
      <c r="D585" t="s">
        <v>7</v>
      </c>
      <c r="E585">
        <v>36</v>
      </c>
      <c r="F585">
        <v>40.125</v>
      </c>
    </row>
    <row r="586" spans="1:6" x14ac:dyDescent="0.25">
      <c r="A586">
        <v>0</v>
      </c>
      <c r="B586">
        <v>3</v>
      </c>
      <c r="C586" s="1" t="s">
        <v>592</v>
      </c>
      <c r="D586" t="s">
        <v>7</v>
      </c>
      <c r="E586">
        <v>36</v>
      </c>
      <c r="F586">
        <v>8.7125000000000004</v>
      </c>
    </row>
    <row r="587" spans="1:6" x14ac:dyDescent="0.25">
      <c r="A587">
        <v>1</v>
      </c>
      <c r="B587">
        <v>1</v>
      </c>
      <c r="C587" s="1" t="s">
        <v>593</v>
      </c>
      <c r="D587" t="s">
        <v>9</v>
      </c>
      <c r="E587">
        <v>18</v>
      </c>
      <c r="F587">
        <v>79.650000000000006</v>
      </c>
    </row>
    <row r="588" spans="1:6" x14ac:dyDescent="0.25">
      <c r="A588">
        <v>0</v>
      </c>
      <c r="B588">
        <v>2</v>
      </c>
      <c r="C588" s="1" t="s">
        <v>594</v>
      </c>
      <c r="D588" t="s">
        <v>7</v>
      </c>
      <c r="E588">
        <v>47</v>
      </c>
      <c r="F588">
        <v>15</v>
      </c>
    </row>
    <row r="589" spans="1:6" x14ac:dyDescent="0.25">
      <c r="A589">
        <v>1</v>
      </c>
      <c r="B589">
        <v>1</v>
      </c>
      <c r="C589" s="1" t="s">
        <v>595</v>
      </c>
      <c r="D589" t="s">
        <v>7</v>
      </c>
      <c r="E589">
        <v>60</v>
      </c>
      <c r="F589">
        <v>79.2</v>
      </c>
    </row>
    <row r="590" spans="1:6" x14ac:dyDescent="0.25">
      <c r="A590">
        <v>0</v>
      </c>
      <c r="B590">
        <v>3</v>
      </c>
      <c r="C590" s="1" t="s">
        <v>596</v>
      </c>
      <c r="D590" t="s">
        <v>7</v>
      </c>
      <c r="E590">
        <v>22</v>
      </c>
      <c r="F590">
        <v>8.0500000000000007</v>
      </c>
    </row>
    <row r="591" spans="1:6" x14ac:dyDescent="0.25">
      <c r="A591">
        <v>0</v>
      </c>
      <c r="B591">
        <v>3</v>
      </c>
      <c r="C591" s="1" t="s">
        <v>597</v>
      </c>
      <c r="D591" t="s">
        <v>7</v>
      </c>
      <c r="E591">
        <v>22</v>
      </c>
      <c r="F591">
        <v>8.0500000000000007</v>
      </c>
    </row>
    <row r="592" spans="1:6" x14ac:dyDescent="0.25">
      <c r="A592">
        <v>0</v>
      </c>
      <c r="B592">
        <v>3</v>
      </c>
      <c r="C592" s="1" t="s">
        <v>598</v>
      </c>
      <c r="D592" t="s">
        <v>7</v>
      </c>
      <c r="E592">
        <v>35</v>
      </c>
      <c r="F592">
        <v>7.125</v>
      </c>
    </row>
    <row r="593" spans="1:6" x14ac:dyDescent="0.25">
      <c r="A593">
        <v>1</v>
      </c>
      <c r="B593">
        <v>1</v>
      </c>
      <c r="C593" s="1" t="s">
        <v>599</v>
      </c>
      <c r="D593" t="s">
        <v>9</v>
      </c>
      <c r="E593">
        <v>52</v>
      </c>
      <c r="F593">
        <v>78.2667</v>
      </c>
    </row>
    <row r="594" spans="1:6" x14ac:dyDescent="0.25">
      <c r="A594">
        <v>0</v>
      </c>
      <c r="B594">
        <v>3</v>
      </c>
      <c r="C594" s="1" t="s">
        <v>600</v>
      </c>
      <c r="D594" t="s">
        <v>7</v>
      </c>
      <c r="E594">
        <v>47</v>
      </c>
      <c r="F594">
        <v>7.25</v>
      </c>
    </row>
    <row r="595" spans="1:6" x14ac:dyDescent="0.25">
      <c r="A595">
        <v>0</v>
      </c>
      <c r="B595">
        <v>3</v>
      </c>
      <c r="C595" s="1" t="s">
        <v>601</v>
      </c>
      <c r="D595" t="s">
        <v>9</v>
      </c>
      <c r="E595">
        <v>47</v>
      </c>
      <c r="F595">
        <v>7.75</v>
      </c>
    </row>
    <row r="596" spans="1:6" x14ac:dyDescent="0.25">
      <c r="A596">
        <v>0</v>
      </c>
      <c r="B596">
        <v>2</v>
      </c>
      <c r="C596" s="1" t="s">
        <v>602</v>
      </c>
      <c r="D596" t="s">
        <v>7</v>
      </c>
      <c r="E596">
        <v>37</v>
      </c>
      <c r="F596">
        <v>26</v>
      </c>
    </row>
    <row r="597" spans="1:6" x14ac:dyDescent="0.25">
      <c r="A597">
        <v>0</v>
      </c>
      <c r="B597">
        <v>3</v>
      </c>
      <c r="C597" s="1" t="s">
        <v>603</v>
      </c>
      <c r="D597" t="s">
        <v>7</v>
      </c>
      <c r="E597">
        <v>36</v>
      </c>
      <c r="F597">
        <v>24.15</v>
      </c>
    </row>
    <row r="598" spans="1:6" x14ac:dyDescent="0.25">
      <c r="A598">
        <v>1</v>
      </c>
      <c r="B598">
        <v>2</v>
      </c>
      <c r="C598" s="1" t="s">
        <v>604</v>
      </c>
      <c r="D598" t="s">
        <v>9</v>
      </c>
      <c r="E598">
        <v>36</v>
      </c>
      <c r="F598">
        <v>33</v>
      </c>
    </row>
    <row r="599" spans="1:6" x14ac:dyDescent="0.25">
      <c r="A599">
        <v>0</v>
      </c>
      <c r="B599">
        <v>3</v>
      </c>
      <c r="C599" s="1" t="s">
        <v>605</v>
      </c>
      <c r="D599" t="s">
        <v>7</v>
      </c>
      <c r="E599">
        <v>49</v>
      </c>
      <c r="F599">
        <v>0</v>
      </c>
    </row>
    <row r="600" spans="1:6" x14ac:dyDescent="0.25">
      <c r="A600">
        <v>0</v>
      </c>
      <c r="B600">
        <v>3</v>
      </c>
      <c r="C600" s="1" t="s">
        <v>606</v>
      </c>
      <c r="D600" t="s">
        <v>7</v>
      </c>
      <c r="E600">
        <v>49</v>
      </c>
      <c r="F600">
        <v>7.2249999999999996</v>
      </c>
    </row>
    <row r="601" spans="1:6" x14ac:dyDescent="0.25">
      <c r="A601">
        <v>1</v>
      </c>
      <c r="B601">
        <v>1</v>
      </c>
      <c r="C601" s="1" t="s">
        <v>607</v>
      </c>
      <c r="D601" t="s">
        <v>7</v>
      </c>
      <c r="E601">
        <v>49</v>
      </c>
      <c r="F601">
        <v>56.929200000000002</v>
      </c>
    </row>
    <row r="602" spans="1:6" x14ac:dyDescent="0.25">
      <c r="A602">
        <v>1</v>
      </c>
      <c r="B602">
        <v>2</v>
      </c>
      <c r="C602" s="1" t="s">
        <v>608</v>
      </c>
      <c r="D602" t="s">
        <v>9</v>
      </c>
      <c r="E602">
        <v>24</v>
      </c>
      <c r="F602">
        <v>27</v>
      </c>
    </row>
    <row r="603" spans="1:6" x14ac:dyDescent="0.25">
      <c r="A603">
        <v>0</v>
      </c>
      <c r="B603">
        <v>3</v>
      </c>
      <c r="C603" s="1" t="s">
        <v>609</v>
      </c>
      <c r="D603" t="s">
        <v>7</v>
      </c>
      <c r="E603">
        <v>24</v>
      </c>
      <c r="F603">
        <v>7.8958000000000004</v>
      </c>
    </row>
    <row r="604" spans="1:6" x14ac:dyDescent="0.25">
      <c r="A604">
        <v>0</v>
      </c>
      <c r="B604">
        <v>1</v>
      </c>
      <c r="C604" s="1" t="s">
        <v>610</v>
      </c>
      <c r="D604" t="s">
        <v>7</v>
      </c>
      <c r="E604">
        <v>24</v>
      </c>
      <c r="F604">
        <v>42.4</v>
      </c>
    </row>
    <row r="605" spans="1:6" x14ac:dyDescent="0.25">
      <c r="A605">
        <v>0</v>
      </c>
      <c r="B605">
        <v>3</v>
      </c>
      <c r="C605" s="1" t="s">
        <v>611</v>
      </c>
      <c r="D605" t="s">
        <v>7</v>
      </c>
      <c r="E605">
        <v>44</v>
      </c>
      <c r="F605">
        <v>8.0500000000000007</v>
      </c>
    </row>
    <row r="606" spans="1:6" x14ac:dyDescent="0.25">
      <c r="A606">
        <v>1</v>
      </c>
      <c r="B606">
        <v>1</v>
      </c>
      <c r="C606" s="1" t="s">
        <v>612</v>
      </c>
      <c r="D606" t="s">
        <v>7</v>
      </c>
      <c r="E606">
        <v>35</v>
      </c>
      <c r="F606">
        <v>26.55</v>
      </c>
    </row>
    <row r="607" spans="1:6" x14ac:dyDescent="0.25">
      <c r="A607">
        <v>0</v>
      </c>
      <c r="B607">
        <v>3</v>
      </c>
      <c r="C607" s="1" t="s">
        <v>613</v>
      </c>
      <c r="D607" t="s">
        <v>7</v>
      </c>
      <c r="E607">
        <v>36</v>
      </c>
      <c r="F607">
        <v>15.55</v>
      </c>
    </row>
    <row r="608" spans="1:6" x14ac:dyDescent="0.25">
      <c r="A608">
        <v>0</v>
      </c>
      <c r="B608">
        <v>3</v>
      </c>
      <c r="C608" s="1" t="s">
        <v>614</v>
      </c>
      <c r="D608" t="s">
        <v>7</v>
      </c>
      <c r="E608">
        <v>30</v>
      </c>
      <c r="F608">
        <v>7.8958000000000004</v>
      </c>
    </row>
    <row r="609" spans="1:6" x14ac:dyDescent="0.25">
      <c r="A609">
        <v>1</v>
      </c>
      <c r="B609">
        <v>1</v>
      </c>
      <c r="C609" s="1" t="s">
        <v>615</v>
      </c>
      <c r="D609" t="s">
        <v>7</v>
      </c>
      <c r="E609">
        <v>27</v>
      </c>
      <c r="F609">
        <v>30.5</v>
      </c>
    </row>
    <row r="610" spans="1:6" x14ac:dyDescent="0.25">
      <c r="A610">
        <v>1</v>
      </c>
      <c r="B610">
        <v>2</v>
      </c>
      <c r="C610" s="1" t="s">
        <v>616</v>
      </c>
      <c r="D610" t="s">
        <v>9</v>
      </c>
      <c r="E610">
        <v>22</v>
      </c>
      <c r="F610">
        <v>41.5792</v>
      </c>
    </row>
    <row r="611" spans="1:6" x14ac:dyDescent="0.25">
      <c r="A611">
        <v>1</v>
      </c>
      <c r="B611">
        <v>1</v>
      </c>
      <c r="C611" s="1" t="s">
        <v>617</v>
      </c>
      <c r="D611" t="s">
        <v>9</v>
      </c>
      <c r="E611">
        <v>40</v>
      </c>
      <c r="F611">
        <v>153.46250000000001</v>
      </c>
    </row>
    <row r="612" spans="1:6" x14ac:dyDescent="0.25">
      <c r="A612">
        <v>0</v>
      </c>
      <c r="B612">
        <v>3</v>
      </c>
      <c r="C612" s="1" t="s">
        <v>618</v>
      </c>
      <c r="D612" t="s">
        <v>9</v>
      </c>
      <c r="E612">
        <v>39</v>
      </c>
      <c r="F612">
        <v>31.274999999999999</v>
      </c>
    </row>
    <row r="613" spans="1:6" x14ac:dyDescent="0.25">
      <c r="A613">
        <v>0</v>
      </c>
      <c r="B613">
        <v>3</v>
      </c>
      <c r="C613" s="1" t="s">
        <v>619</v>
      </c>
      <c r="D613" t="s">
        <v>7</v>
      </c>
      <c r="E613">
        <v>39</v>
      </c>
      <c r="F613">
        <v>7.05</v>
      </c>
    </row>
    <row r="614" spans="1:6" x14ac:dyDescent="0.25">
      <c r="A614">
        <v>1</v>
      </c>
      <c r="B614">
        <v>3</v>
      </c>
      <c r="C614" s="1" t="s">
        <v>620</v>
      </c>
      <c r="D614" t="s">
        <v>9</v>
      </c>
      <c r="E614">
        <v>39</v>
      </c>
      <c r="F614">
        <v>15.5</v>
      </c>
    </row>
    <row r="615" spans="1:6" x14ac:dyDescent="0.25">
      <c r="A615">
        <v>0</v>
      </c>
      <c r="B615">
        <v>3</v>
      </c>
      <c r="C615" s="1" t="s">
        <v>621</v>
      </c>
      <c r="D615" t="s">
        <v>7</v>
      </c>
      <c r="E615">
        <v>39</v>
      </c>
      <c r="F615">
        <v>7.75</v>
      </c>
    </row>
    <row r="616" spans="1:6" x14ac:dyDescent="0.25">
      <c r="A616">
        <v>0</v>
      </c>
      <c r="B616">
        <v>3</v>
      </c>
      <c r="C616" s="1" t="s">
        <v>622</v>
      </c>
      <c r="D616" t="s">
        <v>7</v>
      </c>
      <c r="E616">
        <v>35</v>
      </c>
      <c r="F616">
        <v>8.0500000000000007</v>
      </c>
    </row>
    <row r="617" spans="1:6" x14ac:dyDescent="0.25">
      <c r="A617">
        <v>1</v>
      </c>
      <c r="B617">
        <v>2</v>
      </c>
      <c r="C617" s="1" t="s">
        <v>623</v>
      </c>
      <c r="D617" t="s">
        <v>9</v>
      </c>
      <c r="E617">
        <v>24</v>
      </c>
      <c r="F617">
        <v>65</v>
      </c>
    </row>
    <row r="618" spans="1:6" x14ac:dyDescent="0.25">
      <c r="A618">
        <v>0</v>
      </c>
      <c r="B618">
        <v>3</v>
      </c>
      <c r="C618" s="1" t="s">
        <v>624</v>
      </c>
      <c r="D618" t="s">
        <v>7</v>
      </c>
      <c r="E618">
        <v>34</v>
      </c>
      <c r="F618">
        <v>14.4</v>
      </c>
    </row>
    <row r="619" spans="1:6" x14ac:dyDescent="0.25">
      <c r="A619">
        <v>0</v>
      </c>
      <c r="B619">
        <v>3</v>
      </c>
      <c r="C619" s="1" t="s">
        <v>625</v>
      </c>
      <c r="D619" t="s">
        <v>9</v>
      </c>
      <c r="E619">
        <v>26</v>
      </c>
      <c r="F619">
        <v>16.100000000000001</v>
      </c>
    </row>
    <row r="620" spans="1:6" x14ac:dyDescent="0.25">
      <c r="A620">
        <v>1</v>
      </c>
      <c r="B620">
        <v>2</v>
      </c>
      <c r="C620" s="1" t="s">
        <v>626</v>
      </c>
      <c r="D620" t="s">
        <v>9</v>
      </c>
      <c r="E620">
        <v>4</v>
      </c>
      <c r="F620">
        <v>39</v>
      </c>
    </row>
    <row r="621" spans="1:6" x14ac:dyDescent="0.25">
      <c r="A621">
        <v>0</v>
      </c>
      <c r="B621">
        <v>2</v>
      </c>
      <c r="C621" s="1" t="s">
        <v>627</v>
      </c>
      <c r="D621" t="s">
        <v>7</v>
      </c>
      <c r="E621">
        <v>26</v>
      </c>
      <c r="F621">
        <v>10.5</v>
      </c>
    </row>
    <row r="622" spans="1:6" x14ac:dyDescent="0.25">
      <c r="A622">
        <v>0</v>
      </c>
      <c r="B622">
        <v>3</v>
      </c>
      <c r="C622" s="1" t="s">
        <v>628</v>
      </c>
      <c r="D622" t="s">
        <v>7</v>
      </c>
      <c r="E622">
        <v>27</v>
      </c>
      <c r="F622">
        <v>14.4542</v>
      </c>
    </row>
    <row r="623" spans="1:6" x14ac:dyDescent="0.25">
      <c r="A623">
        <v>1</v>
      </c>
      <c r="B623">
        <v>1</v>
      </c>
      <c r="C623" s="1" t="s">
        <v>629</v>
      </c>
      <c r="D623" t="s">
        <v>7</v>
      </c>
      <c r="E623">
        <v>42</v>
      </c>
      <c r="F623">
        <v>52.554200000000002</v>
      </c>
    </row>
    <row r="624" spans="1:6" x14ac:dyDescent="0.25">
      <c r="A624">
        <v>1</v>
      </c>
      <c r="B624">
        <v>3</v>
      </c>
      <c r="C624" s="1" t="s">
        <v>630</v>
      </c>
      <c r="D624" t="s">
        <v>7</v>
      </c>
      <c r="E624">
        <v>20</v>
      </c>
      <c r="F624">
        <v>15.7417</v>
      </c>
    </row>
    <row r="625" spans="1:6" x14ac:dyDescent="0.25">
      <c r="A625">
        <v>0</v>
      </c>
      <c r="B625">
        <v>3</v>
      </c>
      <c r="C625" s="1" t="s">
        <v>631</v>
      </c>
      <c r="D625" t="s">
        <v>7</v>
      </c>
      <c r="E625">
        <v>21</v>
      </c>
      <c r="F625">
        <v>7.8541999999999996</v>
      </c>
    </row>
    <row r="626" spans="1:6" x14ac:dyDescent="0.25">
      <c r="A626">
        <v>0</v>
      </c>
      <c r="B626">
        <v>3</v>
      </c>
      <c r="C626" s="1" t="s">
        <v>632</v>
      </c>
      <c r="D626" t="s">
        <v>7</v>
      </c>
      <c r="E626">
        <v>21</v>
      </c>
      <c r="F626">
        <v>16.100000000000001</v>
      </c>
    </row>
    <row r="627" spans="1:6" x14ac:dyDescent="0.25">
      <c r="A627">
        <v>0</v>
      </c>
      <c r="B627">
        <v>1</v>
      </c>
      <c r="C627" s="1" t="s">
        <v>633</v>
      </c>
      <c r="D627" t="s">
        <v>7</v>
      </c>
      <c r="E627">
        <v>61</v>
      </c>
      <c r="F627">
        <v>32.320799999999998</v>
      </c>
    </row>
    <row r="628" spans="1:6" x14ac:dyDescent="0.25">
      <c r="A628">
        <v>0</v>
      </c>
      <c r="B628">
        <v>2</v>
      </c>
      <c r="C628" s="1" t="s">
        <v>634</v>
      </c>
      <c r="D628" t="s">
        <v>7</v>
      </c>
      <c r="E628">
        <v>57</v>
      </c>
      <c r="F628">
        <v>12.35</v>
      </c>
    </row>
    <row r="629" spans="1:6" x14ac:dyDescent="0.25">
      <c r="A629">
        <v>1</v>
      </c>
      <c r="B629">
        <v>1</v>
      </c>
      <c r="C629" s="1" t="s">
        <v>635</v>
      </c>
      <c r="D629" t="s">
        <v>9</v>
      </c>
      <c r="E629">
        <v>21</v>
      </c>
      <c r="F629">
        <v>77.958299999999994</v>
      </c>
    </row>
    <row r="630" spans="1:6" x14ac:dyDescent="0.25">
      <c r="A630">
        <v>0</v>
      </c>
      <c r="B630">
        <v>3</v>
      </c>
      <c r="C630" s="1" t="s">
        <v>636</v>
      </c>
      <c r="D630" t="s">
        <v>7</v>
      </c>
      <c r="E630">
        <v>26</v>
      </c>
      <c r="F630">
        <v>7.8958000000000004</v>
      </c>
    </row>
    <row r="631" spans="1:6" x14ac:dyDescent="0.25">
      <c r="A631">
        <v>0</v>
      </c>
      <c r="B631">
        <v>3</v>
      </c>
      <c r="C631" s="1" t="s">
        <v>637</v>
      </c>
      <c r="D631" t="s">
        <v>7</v>
      </c>
      <c r="E631">
        <v>26</v>
      </c>
      <c r="F631">
        <v>7.7332999999999998</v>
      </c>
    </row>
    <row r="632" spans="1:6" x14ac:dyDescent="0.25">
      <c r="A632">
        <v>1</v>
      </c>
      <c r="B632">
        <v>1</v>
      </c>
      <c r="C632" s="1" t="s">
        <v>638</v>
      </c>
      <c r="D632" t="s">
        <v>7</v>
      </c>
      <c r="E632">
        <v>80</v>
      </c>
      <c r="F632">
        <v>30</v>
      </c>
    </row>
    <row r="633" spans="1:6" x14ac:dyDescent="0.25">
      <c r="A633">
        <v>0</v>
      </c>
      <c r="B633">
        <v>3</v>
      </c>
      <c r="C633" s="1" t="s">
        <v>639</v>
      </c>
      <c r="D633" t="s">
        <v>7</v>
      </c>
      <c r="E633">
        <v>51</v>
      </c>
      <c r="F633">
        <v>7.0541999999999998</v>
      </c>
    </row>
    <row r="634" spans="1:6" x14ac:dyDescent="0.25">
      <c r="A634">
        <v>1</v>
      </c>
      <c r="B634">
        <v>1</v>
      </c>
      <c r="C634" s="1" t="s">
        <v>640</v>
      </c>
      <c r="D634" t="s">
        <v>7</v>
      </c>
      <c r="E634">
        <v>32</v>
      </c>
      <c r="F634">
        <v>30.5</v>
      </c>
    </row>
    <row r="635" spans="1:6" x14ac:dyDescent="0.25">
      <c r="A635">
        <v>0</v>
      </c>
      <c r="B635">
        <v>1</v>
      </c>
      <c r="C635" s="1" t="s">
        <v>641</v>
      </c>
      <c r="D635" t="s">
        <v>7</v>
      </c>
      <c r="E635">
        <v>32</v>
      </c>
      <c r="F635">
        <v>0</v>
      </c>
    </row>
    <row r="636" spans="1:6" x14ac:dyDescent="0.25">
      <c r="A636">
        <v>0</v>
      </c>
      <c r="B636">
        <v>3</v>
      </c>
      <c r="C636" s="1" t="s">
        <v>642</v>
      </c>
      <c r="D636" t="s">
        <v>9</v>
      </c>
      <c r="E636">
        <v>9</v>
      </c>
      <c r="F636">
        <v>27.9</v>
      </c>
    </row>
    <row r="637" spans="1:6" x14ac:dyDescent="0.25">
      <c r="A637">
        <v>1</v>
      </c>
      <c r="B637">
        <v>2</v>
      </c>
      <c r="C637" s="1" t="s">
        <v>643</v>
      </c>
      <c r="D637" t="s">
        <v>9</v>
      </c>
      <c r="E637">
        <v>28</v>
      </c>
      <c r="F637">
        <v>13</v>
      </c>
    </row>
    <row r="638" spans="1:6" x14ac:dyDescent="0.25">
      <c r="A638">
        <v>0</v>
      </c>
      <c r="B638">
        <v>3</v>
      </c>
      <c r="C638" s="1" t="s">
        <v>644</v>
      </c>
      <c r="D638" t="s">
        <v>7</v>
      </c>
      <c r="E638">
        <v>32</v>
      </c>
      <c r="F638">
        <v>7.9249999999999998</v>
      </c>
    </row>
    <row r="639" spans="1:6" x14ac:dyDescent="0.25">
      <c r="A639">
        <v>0</v>
      </c>
      <c r="B639">
        <v>2</v>
      </c>
      <c r="C639" s="1" t="s">
        <v>645</v>
      </c>
      <c r="D639" t="s">
        <v>7</v>
      </c>
      <c r="E639">
        <v>31</v>
      </c>
      <c r="F639">
        <v>26.25</v>
      </c>
    </row>
    <row r="640" spans="1:6" x14ac:dyDescent="0.25">
      <c r="A640">
        <v>0</v>
      </c>
      <c r="B640">
        <v>3</v>
      </c>
      <c r="C640" s="1" t="s">
        <v>646</v>
      </c>
      <c r="D640" t="s">
        <v>9</v>
      </c>
      <c r="E640">
        <v>41</v>
      </c>
      <c r="F640">
        <v>39.6875</v>
      </c>
    </row>
    <row r="641" spans="1:6" x14ac:dyDescent="0.25">
      <c r="A641">
        <v>0</v>
      </c>
      <c r="B641">
        <v>3</v>
      </c>
      <c r="C641" s="1" t="s">
        <v>647</v>
      </c>
      <c r="D641" t="s">
        <v>7</v>
      </c>
      <c r="E641">
        <v>41</v>
      </c>
      <c r="F641">
        <v>16.100000000000001</v>
      </c>
    </row>
    <row r="642" spans="1:6" x14ac:dyDescent="0.25">
      <c r="A642">
        <v>0</v>
      </c>
      <c r="B642">
        <v>3</v>
      </c>
      <c r="C642" s="1" t="s">
        <v>648</v>
      </c>
      <c r="D642" t="s">
        <v>7</v>
      </c>
      <c r="E642">
        <v>20</v>
      </c>
      <c r="F642">
        <v>7.8541999999999996</v>
      </c>
    </row>
    <row r="643" spans="1:6" x14ac:dyDescent="0.25">
      <c r="A643">
        <v>1</v>
      </c>
      <c r="B643">
        <v>1</v>
      </c>
      <c r="C643" s="1" t="s">
        <v>649</v>
      </c>
      <c r="D643" t="s">
        <v>9</v>
      </c>
      <c r="E643">
        <v>24</v>
      </c>
      <c r="F643">
        <v>69.3</v>
      </c>
    </row>
    <row r="644" spans="1:6" x14ac:dyDescent="0.25">
      <c r="A644">
        <v>0</v>
      </c>
      <c r="B644">
        <v>3</v>
      </c>
      <c r="C644" s="1" t="s">
        <v>650</v>
      </c>
      <c r="D644" t="s">
        <v>9</v>
      </c>
      <c r="E644">
        <v>2</v>
      </c>
      <c r="F644">
        <v>27.9</v>
      </c>
    </row>
    <row r="645" spans="1:6" x14ac:dyDescent="0.25">
      <c r="A645">
        <v>1</v>
      </c>
      <c r="B645">
        <v>3</v>
      </c>
      <c r="C645" s="1" t="s">
        <v>651</v>
      </c>
      <c r="D645" t="s">
        <v>7</v>
      </c>
      <c r="E645">
        <v>2</v>
      </c>
      <c r="F645">
        <v>56.495800000000003</v>
      </c>
    </row>
    <row r="646" spans="1:6" x14ac:dyDescent="0.25">
      <c r="A646">
        <v>1</v>
      </c>
      <c r="B646">
        <v>3</v>
      </c>
      <c r="C646" s="1" t="s">
        <v>652</v>
      </c>
      <c r="D646" t="s">
        <v>9</v>
      </c>
      <c r="E646">
        <v>1</v>
      </c>
      <c r="F646">
        <v>19.258299999999998</v>
      </c>
    </row>
    <row r="647" spans="1:6" x14ac:dyDescent="0.25">
      <c r="A647">
        <v>1</v>
      </c>
      <c r="B647">
        <v>1</v>
      </c>
      <c r="C647" s="1" t="s">
        <v>653</v>
      </c>
      <c r="D647" t="s">
        <v>7</v>
      </c>
      <c r="E647">
        <v>48</v>
      </c>
      <c r="F647">
        <v>76.729200000000006</v>
      </c>
    </row>
    <row r="648" spans="1:6" x14ac:dyDescent="0.25">
      <c r="A648">
        <v>0</v>
      </c>
      <c r="B648">
        <v>3</v>
      </c>
      <c r="C648" s="1" t="s">
        <v>654</v>
      </c>
      <c r="D648" t="s">
        <v>7</v>
      </c>
      <c r="E648">
        <v>19</v>
      </c>
      <c r="F648">
        <v>7.8958000000000004</v>
      </c>
    </row>
    <row r="649" spans="1:6" x14ac:dyDescent="0.25">
      <c r="A649">
        <v>1</v>
      </c>
      <c r="B649">
        <v>1</v>
      </c>
      <c r="C649" s="1" t="s">
        <v>655</v>
      </c>
      <c r="D649" t="s">
        <v>7</v>
      </c>
      <c r="E649">
        <v>56</v>
      </c>
      <c r="F649">
        <v>35.5</v>
      </c>
    </row>
    <row r="650" spans="1:6" x14ac:dyDescent="0.25">
      <c r="A650">
        <v>0</v>
      </c>
      <c r="B650">
        <v>3</v>
      </c>
      <c r="C650" s="1" t="s">
        <v>656</v>
      </c>
      <c r="D650" t="s">
        <v>7</v>
      </c>
      <c r="E650">
        <v>56</v>
      </c>
      <c r="F650">
        <v>7.55</v>
      </c>
    </row>
    <row r="651" spans="1:6" x14ac:dyDescent="0.25">
      <c r="A651">
        <v>1</v>
      </c>
      <c r="B651">
        <v>3</v>
      </c>
      <c r="C651" s="1" t="s">
        <v>657</v>
      </c>
      <c r="D651" t="s">
        <v>9</v>
      </c>
      <c r="E651">
        <v>23</v>
      </c>
      <c r="F651">
        <v>7.55</v>
      </c>
    </row>
    <row r="652" spans="1:6" x14ac:dyDescent="0.25">
      <c r="A652">
        <v>0</v>
      </c>
      <c r="B652">
        <v>3</v>
      </c>
      <c r="C652" s="1" t="s">
        <v>658</v>
      </c>
      <c r="D652" t="s">
        <v>7</v>
      </c>
      <c r="E652">
        <v>23</v>
      </c>
      <c r="F652">
        <v>7.8958000000000004</v>
      </c>
    </row>
    <row r="653" spans="1:6" x14ac:dyDescent="0.25">
      <c r="A653">
        <v>1</v>
      </c>
      <c r="B653">
        <v>2</v>
      </c>
      <c r="C653" s="1" t="s">
        <v>659</v>
      </c>
      <c r="D653" t="s">
        <v>9</v>
      </c>
      <c r="E653">
        <v>18</v>
      </c>
      <c r="F653">
        <v>23</v>
      </c>
    </row>
    <row r="654" spans="1:6" x14ac:dyDescent="0.25">
      <c r="A654">
        <v>0</v>
      </c>
      <c r="B654">
        <v>3</v>
      </c>
      <c r="C654" s="1" t="s">
        <v>660</v>
      </c>
      <c r="D654" t="s">
        <v>7</v>
      </c>
      <c r="E654">
        <v>21</v>
      </c>
      <c r="F654">
        <v>8.4332999999999991</v>
      </c>
    </row>
    <row r="655" spans="1:6" x14ac:dyDescent="0.25">
      <c r="A655">
        <v>1</v>
      </c>
      <c r="B655">
        <v>3</v>
      </c>
      <c r="C655" s="1" t="s">
        <v>661</v>
      </c>
      <c r="D655" t="s">
        <v>9</v>
      </c>
      <c r="E655">
        <v>21</v>
      </c>
      <c r="F655">
        <v>7.8292000000000002</v>
      </c>
    </row>
    <row r="656" spans="1:6" x14ac:dyDescent="0.25">
      <c r="A656">
        <v>0</v>
      </c>
      <c r="B656">
        <v>3</v>
      </c>
      <c r="C656" s="1" t="s">
        <v>662</v>
      </c>
      <c r="D656" t="s">
        <v>9</v>
      </c>
      <c r="E656">
        <v>18</v>
      </c>
      <c r="F656">
        <v>6.75</v>
      </c>
    </row>
    <row r="657" spans="1:6" x14ac:dyDescent="0.25">
      <c r="A657">
        <v>0</v>
      </c>
      <c r="B657">
        <v>2</v>
      </c>
      <c r="C657" s="1" t="s">
        <v>663</v>
      </c>
      <c r="D657" t="s">
        <v>7</v>
      </c>
      <c r="E657">
        <v>24</v>
      </c>
      <c r="F657">
        <v>73.5</v>
      </c>
    </row>
    <row r="658" spans="1:6" x14ac:dyDescent="0.25">
      <c r="A658">
        <v>0</v>
      </c>
      <c r="B658">
        <v>3</v>
      </c>
      <c r="C658" s="1" t="s">
        <v>664</v>
      </c>
      <c r="D658" t="s">
        <v>7</v>
      </c>
      <c r="E658">
        <v>24</v>
      </c>
      <c r="F658">
        <v>7.8958000000000004</v>
      </c>
    </row>
    <row r="659" spans="1:6" x14ac:dyDescent="0.25">
      <c r="A659">
        <v>0</v>
      </c>
      <c r="B659">
        <v>3</v>
      </c>
      <c r="C659" s="1" t="s">
        <v>665</v>
      </c>
      <c r="D659" t="s">
        <v>9</v>
      </c>
      <c r="E659">
        <v>32</v>
      </c>
      <c r="F659">
        <v>15.5</v>
      </c>
    </row>
    <row r="660" spans="1:6" x14ac:dyDescent="0.25">
      <c r="A660">
        <v>0</v>
      </c>
      <c r="B660">
        <v>2</v>
      </c>
      <c r="C660" s="1" t="s">
        <v>666</v>
      </c>
      <c r="D660" t="s">
        <v>7</v>
      </c>
      <c r="E660">
        <v>23</v>
      </c>
      <c r="F660">
        <v>13</v>
      </c>
    </row>
    <row r="661" spans="1:6" x14ac:dyDescent="0.25">
      <c r="A661">
        <v>0</v>
      </c>
      <c r="B661">
        <v>1</v>
      </c>
      <c r="C661" s="1" t="s">
        <v>667</v>
      </c>
      <c r="D661" t="s">
        <v>7</v>
      </c>
      <c r="E661">
        <v>58</v>
      </c>
      <c r="F661">
        <v>113.27500000000001</v>
      </c>
    </row>
    <row r="662" spans="1:6" x14ac:dyDescent="0.25">
      <c r="A662">
        <v>1</v>
      </c>
      <c r="B662">
        <v>1</v>
      </c>
      <c r="C662" s="1" t="s">
        <v>668</v>
      </c>
      <c r="D662" t="s">
        <v>7</v>
      </c>
      <c r="E662">
        <v>50</v>
      </c>
      <c r="F662">
        <v>133.65</v>
      </c>
    </row>
    <row r="663" spans="1:6" x14ac:dyDescent="0.25">
      <c r="A663">
        <v>0</v>
      </c>
      <c r="B663">
        <v>3</v>
      </c>
      <c r="C663" s="1" t="s">
        <v>669</v>
      </c>
      <c r="D663" t="s">
        <v>7</v>
      </c>
      <c r="E663">
        <v>40</v>
      </c>
      <c r="F663">
        <v>7.2249999999999996</v>
      </c>
    </row>
    <row r="664" spans="1:6" x14ac:dyDescent="0.25">
      <c r="A664">
        <v>0</v>
      </c>
      <c r="B664">
        <v>1</v>
      </c>
      <c r="C664" s="1" t="s">
        <v>670</v>
      </c>
      <c r="D664" t="s">
        <v>7</v>
      </c>
      <c r="E664">
        <v>47</v>
      </c>
      <c r="F664">
        <v>25.587499999999999</v>
      </c>
    </row>
    <row r="665" spans="1:6" x14ac:dyDescent="0.25">
      <c r="A665">
        <v>0</v>
      </c>
      <c r="B665">
        <v>3</v>
      </c>
      <c r="C665" s="1" t="s">
        <v>671</v>
      </c>
      <c r="D665" t="s">
        <v>7</v>
      </c>
      <c r="E665">
        <v>36</v>
      </c>
      <c r="F665">
        <v>7.4958</v>
      </c>
    </row>
    <row r="666" spans="1:6" x14ac:dyDescent="0.25">
      <c r="A666">
        <v>1</v>
      </c>
      <c r="B666">
        <v>3</v>
      </c>
      <c r="C666" s="1" t="s">
        <v>672</v>
      </c>
      <c r="D666" t="s">
        <v>7</v>
      </c>
      <c r="E666">
        <v>20</v>
      </c>
      <c r="F666">
        <v>7.9249999999999998</v>
      </c>
    </row>
    <row r="667" spans="1:6" x14ac:dyDescent="0.25">
      <c r="A667">
        <v>0</v>
      </c>
      <c r="B667">
        <v>2</v>
      </c>
      <c r="C667" s="1" t="s">
        <v>673</v>
      </c>
      <c r="D667" t="s">
        <v>7</v>
      </c>
      <c r="E667">
        <v>32</v>
      </c>
      <c r="F667">
        <v>73.5</v>
      </c>
    </row>
    <row r="668" spans="1:6" x14ac:dyDescent="0.25">
      <c r="A668">
        <v>0</v>
      </c>
      <c r="B668">
        <v>2</v>
      </c>
      <c r="C668" s="1" t="s">
        <v>674</v>
      </c>
      <c r="D668" t="s">
        <v>7</v>
      </c>
      <c r="E668">
        <v>25</v>
      </c>
      <c r="F668">
        <v>13</v>
      </c>
    </row>
    <row r="669" spans="1:6" x14ac:dyDescent="0.25">
      <c r="A669">
        <v>0</v>
      </c>
      <c r="B669">
        <v>3</v>
      </c>
      <c r="C669" s="1" t="s">
        <v>675</v>
      </c>
      <c r="D669" t="s">
        <v>7</v>
      </c>
      <c r="E669">
        <v>25</v>
      </c>
      <c r="F669">
        <v>7.7750000000000004</v>
      </c>
    </row>
    <row r="670" spans="1:6" x14ac:dyDescent="0.25">
      <c r="A670">
        <v>0</v>
      </c>
      <c r="B670">
        <v>3</v>
      </c>
      <c r="C670" s="1" t="s">
        <v>676</v>
      </c>
      <c r="D670" t="s">
        <v>7</v>
      </c>
      <c r="E670">
        <v>43</v>
      </c>
      <c r="F670">
        <v>8.0500000000000007</v>
      </c>
    </row>
    <row r="671" spans="1:6" x14ac:dyDescent="0.25">
      <c r="A671">
        <v>1</v>
      </c>
      <c r="B671">
        <v>1</v>
      </c>
      <c r="C671" s="1" t="s">
        <v>677</v>
      </c>
      <c r="D671" t="s">
        <v>9</v>
      </c>
      <c r="E671">
        <v>43</v>
      </c>
      <c r="F671">
        <v>52</v>
      </c>
    </row>
    <row r="672" spans="1:6" x14ac:dyDescent="0.25">
      <c r="A672">
        <v>1</v>
      </c>
      <c r="B672">
        <v>2</v>
      </c>
      <c r="C672" s="1" t="s">
        <v>678</v>
      </c>
      <c r="D672" t="s">
        <v>9</v>
      </c>
      <c r="E672">
        <v>40</v>
      </c>
      <c r="F672">
        <v>39</v>
      </c>
    </row>
    <row r="673" spans="1:6" x14ac:dyDescent="0.25">
      <c r="A673">
        <v>0</v>
      </c>
      <c r="B673">
        <v>1</v>
      </c>
      <c r="C673" s="1" t="s">
        <v>679</v>
      </c>
      <c r="D673" t="s">
        <v>7</v>
      </c>
      <c r="E673">
        <v>31</v>
      </c>
      <c r="F673">
        <v>52</v>
      </c>
    </row>
    <row r="674" spans="1:6" x14ac:dyDescent="0.25">
      <c r="A674">
        <v>0</v>
      </c>
      <c r="B674">
        <v>2</v>
      </c>
      <c r="C674" s="1" t="s">
        <v>680</v>
      </c>
      <c r="D674" t="s">
        <v>7</v>
      </c>
      <c r="E674">
        <v>70</v>
      </c>
      <c r="F674">
        <v>10.5</v>
      </c>
    </row>
    <row r="675" spans="1:6" x14ac:dyDescent="0.25">
      <c r="A675">
        <v>1</v>
      </c>
      <c r="B675">
        <v>2</v>
      </c>
      <c r="C675" s="1" t="s">
        <v>681</v>
      </c>
      <c r="D675" t="s">
        <v>7</v>
      </c>
      <c r="E675">
        <v>31</v>
      </c>
      <c r="F675">
        <v>13</v>
      </c>
    </row>
    <row r="676" spans="1:6" x14ac:dyDescent="0.25">
      <c r="A676">
        <v>0</v>
      </c>
      <c r="B676">
        <v>2</v>
      </c>
      <c r="C676" s="1" t="s">
        <v>682</v>
      </c>
      <c r="D676" t="s">
        <v>7</v>
      </c>
      <c r="E676">
        <v>31</v>
      </c>
      <c r="F676">
        <v>0</v>
      </c>
    </row>
    <row r="677" spans="1:6" x14ac:dyDescent="0.25">
      <c r="A677">
        <v>0</v>
      </c>
      <c r="B677">
        <v>3</v>
      </c>
      <c r="C677" s="1" t="s">
        <v>683</v>
      </c>
      <c r="D677" t="s">
        <v>7</v>
      </c>
      <c r="E677">
        <v>18</v>
      </c>
      <c r="F677">
        <v>7.7750000000000004</v>
      </c>
    </row>
    <row r="678" spans="1:6" x14ac:dyDescent="0.25">
      <c r="A678">
        <v>0</v>
      </c>
      <c r="B678">
        <v>3</v>
      </c>
      <c r="C678" s="1" t="s">
        <v>684</v>
      </c>
      <c r="D678" t="s">
        <v>7</v>
      </c>
      <c r="E678">
        <v>24</v>
      </c>
      <c r="F678">
        <v>8.0500000000000007</v>
      </c>
    </row>
    <row r="679" spans="1:6" x14ac:dyDescent="0.25">
      <c r="A679">
        <v>1</v>
      </c>
      <c r="B679">
        <v>3</v>
      </c>
      <c r="C679" s="1" t="s">
        <v>685</v>
      </c>
      <c r="D679" t="s">
        <v>9</v>
      </c>
      <c r="E679">
        <v>18</v>
      </c>
      <c r="F679">
        <v>9.8416999999999994</v>
      </c>
    </row>
    <row r="680" spans="1:6" x14ac:dyDescent="0.25">
      <c r="A680">
        <v>0</v>
      </c>
      <c r="B680">
        <v>3</v>
      </c>
      <c r="C680" s="1" t="s">
        <v>686</v>
      </c>
      <c r="D680" t="s">
        <v>9</v>
      </c>
      <c r="E680">
        <v>43</v>
      </c>
      <c r="F680">
        <v>46.9</v>
      </c>
    </row>
    <row r="681" spans="1:6" x14ac:dyDescent="0.25">
      <c r="A681">
        <v>1</v>
      </c>
      <c r="B681">
        <v>1</v>
      </c>
      <c r="C681" s="1" t="s">
        <v>687</v>
      </c>
      <c r="D681" t="s">
        <v>7</v>
      </c>
      <c r="E681">
        <v>36</v>
      </c>
      <c r="F681">
        <v>512.32920000000001</v>
      </c>
    </row>
    <row r="682" spans="1:6" x14ac:dyDescent="0.25">
      <c r="A682">
        <v>0</v>
      </c>
      <c r="B682">
        <v>3</v>
      </c>
      <c r="C682" s="1" t="s">
        <v>688</v>
      </c>
      <c r="D682" t="s">
        <v>9</v>
      </c>
      <c r="E682">
        <v>36</v>
      </c>
      <c r="F682">
        <v>8.1374999999999993</v>
      </c>
    </row>
    <row r="683" spans="1:6" x14ac:dyDescent="0.25">
      <c r="A683">
        <v>1</v>
      </c>
      <c r="B683">
        <v>1</v>
      </c>
      <c r="C683" s="1" t="s">
        <v>689</v>
      </c>
      <c r="D683" t="s">
        <v>7</v>
      </c>
      <c r="E683">
        <v>27</v>
      </c>
      <c r="F683">
        <v>76.729200000000006</v>
      </c>
    </row>
    <row r="684" spans="1:6" x14ac:dyDescent="0.25">
      <c r="A684">
        <v>0</v>
      </c>
      <c r="B684">
        <v>3</v>
      </c>
      <c r="C684" s="1" t="s">
        <v>690</v>
      </c>
      <c r="D684" t="s">
        <v>7</v>
      </c>
      <c r="E684">
        <v>20</v>
      </c>
      <c r="F684">
        <v>9.2249999999999996</v>
      </c>
    </row>
    <row r="685" spans="1:6" x14ac:dyDescent="0.25">
      <c r="A685">
        <v>0</v>
      </c>
      <c r="B685">
        <v>3</v>
      </c>
      <c r="C685" s="1" t="s">
        <v>691</v>
      </c>
      <c r="D685" t="s">
        <v>7</v>
      </c>
      <c r="E685">
        <v>14</v>
      </c>
      <c r="F685">
        <v>46.9</v>
      </c>
    </row>
    <row r="686" spans="1:6" x14ac:dyDescent="0.25">
      <c r="A686">
        <v>0</v>
      </c>
      <c r="B686">
        <v>2</v>
      </c>
      <c r="C686" s="1" t="s">
        <v>692</v>
      </c>
      <c r="D686" t="s">
        <v>7</v>
      </c>
      <c r="E686">
        <v>60</v>
      </c>
      <c r="F686">
        <v>39</v>
      </c>
    </row>
    <row r="687" spans="1:6" x14ac:dyDescent="0.25">
      <c r="A687">
        <v>0</v>
      </c>
      <c r="B687">
        <v>2</v>
      </c>
      <c r="C687" s="1" t="s">
        <v>693</v>
      </c>
      <c r="D687" t="s">
        <v>7</v>
      </c>
      <c r="E687">
        <v>25</v>
      </c>
      <c r="F687">
        <v>41.5792</v>
      </c>
    </row>
    <row r="688" spans="1:6" x14ac:dyDescent="0.25">
      <c r="A688">
        <v>0</v>
      </c>
      <c r="B688">
        <v>3</v>
      </c>
      <c r="C688" s="1" t="s">
        <v>694</v>
      </c>
      <c r="D688" t="s">
        <v>7</v>
      </c>
      <c r="E688">
        <v>14</v>
      </c>
      <c r="F688">
        <v>39.6875</v>
      </c>
    </row>
    <row r="689" spans="1:6" x14ac:dyDescent="0.25">
      <c r="A689">
        <v>0</v>
      </c>
      <c r="B689">
        <v>3</v>
      </c>
      <c r="C689" s="1" t="s">
        <v>695</v>
      </c>
      <c r="D689" t="s">
        <v>7</v>
      </c>
      <c r="E689">
        <v>19</v>
      </c>
      <c r="F689">
        <v>10.1708</v>
      </c>
    </row>
    <row r="690" spans="1:6" x14ac:dyDescent="0.25">
      <c r="A690">
        <v>0</v>
      </c>
      <c r="B690">
        <v>3</v>
      </c>
      <c r="C690" s="1" t="s">
        <v>696</v>
      </c>
      <c r="D690" t="s">
        <v>7</v>
      </c>
      <c r="E690">
        <v>18</v>
      </c>
      <c r="F690">
        <v>7.7957999999999998</v>
      </c>
    </row>
    <row r="691" spans="1:6" x14ac:dyDescent="0.25">
      <c r="A691">
        <v>1</v>
      </c>
      <c r="B691">
        <v>1</v>
      </c>
      <c r="C691" s="1" t="s">
        <v>697</v>
      </c>
      <c r="D691" t="s">
        <v>9</v>
      </c>
      <c r="E691">
        <v>15</v>
      </c>
      <c r="F691">
        <v>211.33750000000001</v>
      </c>
    </row>
    <row r="692" spans="1:6" x14ac:dyDescent="0.25">
      <c r="A692">
        <v>1</v>
      </c>
      <c r="B692">
        <v>1</v>
      </c>
      <c r="C692" s="1" t="s">
        <v>698</v>
      </c>
      <c r="D692" t="s">
        <v>7</v>
      </c>
      <c r="E692">
        <v>31</v>
      </c>
      <c r="F692">
        <v>57</v>
      </c>
    </row>
    <row r="693" spans="1:6" x14ac:dyDescent="0.25">
      <c r="A693">
        <v>1</v>
      </c>
      <c r="B693">
        <v>3</v>
      </c>
      <c r="C693" s="1" t="s">
        <v>699</v>
      </c>
      <c r="D693" t="s">
        <v>9</v>
      </c>
      <c r="E693">
        <v>4</v>
      </c>
      <c r="F693">
        <v>13.416700000000001</v>
      </c>
    </row>
    <row r="694" spans="1:6" x14ac:dyDescent="0.25">
      <c r="A694">
        <v>1</v>
      </c>
      <c r="B694">
        <v>3</v>
      </c>
      <c r="C694" s="1" t="s">
        <v>700</v>
      </c>
      <c r="D694" t="s">
        <v>7</v>
      </c>
      <c r="E694">
        <v>4</v>
      </c>
      <c r="F694">
        <v>56.495800000000003</v>
      </c>
    </row>
    <row r="695" spans="1:6" x14ac:dyDescent="0.25">
      <c r="A695">
        <v>0</v>
      </c>
      <c r="B695">
        <v>3</v>
      </c>
      <c r="C695" s="1" t="s">
        <v>701</v>
      </c>
      <c r="D695" t="s">
        <v>7</v>
      </c>
      <c r="E695">
        <v>25</v>
      </c>
      <c r="F695">
        <v>7.2249999999999996</v>
      </c>
    </row>
    <row r="696" spans="1:6" x14ac:dyDescent="0.25">
      <c r="A696">
        <v>0</v>
      </c>
      <c r="B696">
        <v>1</v>
      </c>
      <c r="C696" s="1" t="s">
        <v>702</v>
      </c>
      <c r="D696" t="s">
        <v>7</v>
      </c>
      <c r="E696">
        <v>60</v>
      </c>
      <c r="F696">
        <v>26.55</v>
      </c>
    </row>
    <row r="697" spans="1:6" x14ac:dyDescent="0.25">
      <c r="A697">
        <v>0</v>
      </c>
      <c r="B697">
        <v>2</v>
      </c>
      <c r="C697" s="1" t="s">
        <v>703</v>
      </c>
      <c r="D697" t="s">
        <v>7</v>
      </c>
      <c r="E697">
        <v>52</v>
      </c>
      <c r="F697">
        <v>13.5</v>
      </c>
    </row>
    <row r="698" spans="1:6" x14ac:dyDescent="0.25">
      <c r="A698">
        <v>0</v>
      </c>
      <c r="B698">
        <v>3</v>
      </c>
      <c r="C698" s="1" t="s">
        <v>704</v>
      </c>
      <c r="D698" t="s">
        <v>7</v>
      </c>
      <c r="E698">
        <v>44</v>
      </c>
      <c r="F698">
        <v>8.0500000000000007</v>
      </c>
    </row>
    <row r="699" spans="1:6" x14ac:dyDescent="0.25">
      <c r="A699">
        <v>1</v>
      </c>
      <c r="B699">
        <v>3</v>
      </c>
      <c r="C699" s="1" t="s">
        <v>705</v>
      </c>
      <c r="D699" t="s">
        <v>9</v>
      </c>
      <c r="E699">
        <v>44</v>
      </c>
      <c r="F699">
        <v>7.7332999999999998</v>
      </c>
    </row>
    <row r="700" spans="1:6" x14ac:dyDescent="0.25">
      <c r="A700">
        <v>0</v>
      </c>
      <c r="B700">
        <v>1</v>
      </c>
      <c r="C700" s="1" t="s">
        <v>706</v>
      </c>
      <c r="D700" t="s">
        <v>7</v>
      </c>
      <c r="E700">
        <v>49</v>
      </c>
      <c r="F700">
        <v>110.88330000000001</v>
      </c>
    </row>
    <row r="701" spans="1:6" x14ac:dyDescent="0.25">
      <c r="A701">
        <v>0</v>
      </c>
      <c r="B701">
        <v>3</v>
      </c>
      <c r="C701" s="1" t="s">
        <v>707</v>
      </c>
      <c r="D701" t="s">
        <v>7</v>
      </c>
      <c r="E701">
        <v>42</v>
      </c>
      <c r="F701">
        <v>7.65</v>
      </c>
    </row>
    <row r="702" spans="1:6" x14ac:dyDescent="0.25">
      <c r="A702">
        <v>1</v>
      </c>
      <c r="B702">
        <v>1</v>
      </c>
      <c r="C702" s="1" t="s">
        <v>708</v>
      </c>
      <c r="D702" t="s">
        <v>9</v>
      </c>
      <c r="E702">
        <v>18</v>
      </c>
      <c r="F702">
        <v>227.52500000000001</v>
      </c>
    </row>
    <row r="703" spans="1:6" x14ac:dyDescent="0.25">
      <c r="A703">
        <v>1</v>
      </c>
      <c r="B703">
        <v>1</v>
      </c>
      <c r="C703" s="1" t="s">
        <v>709</v>
      </c>
      <c r="D703" t="s">
        <v>7</v>
      </c>
      <c r="E703">
        <v>35</v>
      </c>
      <c r="F703">
        <v>26.287500000000001</v>
      </c>
    </row>
    <row r="704" spans="1:6" x14ac:dyDescent="0.25">
      <c r="A704">
        <v>0</v>
      </c>
      <c r="B704">
        <v>3</v>
      </c>
      <c r="C704" s="1" t="s">
        <v>710</v>
      </c>
      <c r="D704" t="s">
        <v>9</v>
      </c>
      <c r="E704">
        <v>18</v>
      </c>
      <c r="F704">
        <v>14.4542</v>
      </c>
    </row>
    <row r="705" spans="1:6" x14ac:dyDescent="0.25">
      <c r="A705">
        <v>0</v>
      </c>
      <c r="B705">
        <v>3</v>
      </c>
      <c r="C705" s="1" t="s">
        <v>711</v>
      </c>
      <c r="D705" t="s">
        <v>7</v>
      </c>
      <c r="E705">
        <v>25</v>
      </c>
      <c r="F705">
        <v>7.7416999999999998</v>
      </c>
    </row>
    <row r="706" spans="1:6" x14ac:dyDescent="0.25">
      <c r="A706">
        <v>0</v>
      </c>
      <c r="B706">
        <v>3</v>
      </c>
      <c r="C706" s="1" t="s">
        <v>712</v>
      </c>
      <c r="D706" t="s">
        <v>7</v>
      </c>
      <c r="E706">
        <v>26</v>
      </c>
      <c r="F706">
        <v>7.8541999999999996</v>
      </c>
    </row>
    <row r="707" spans="1:6" x14ac:dyDescent="0.25">
      <c r="A707">
        <v>0</v>
      </c>
      <c r="B707">
        <v>2</v>
      </c>
      <c r="C707" s="1" t="s">
        <v>713</v>
      </c>
      <c r="D707" t="s">
        <v>7</v>
      </c>
      <c r="E707">
        <v>39</v>
      </c>
      <c r="F707">
        <v>26</v>
      </c>
    </row>
    <row r="708" spans="1:6" x14ac:dyDescent="0.25">
      <c r="A708">
        <v>1</v>
      </c>
      <c r="B708">
        <v>2</v>
      </c>
      <c r="C708" s="1" t="s">
        <v>714</v>
      </c>
      <c r="D708" t="s">
        <v>9</v>
      </c>
      <c r="E708">
        <v>45</v>
      </c>
      <c r="F708">
        <v>13.5</v>
      </c>
    </row>
    <row r="709" spans="1:6" x14ac:dyDescent="0.25">
      <c r="A709">
        <v>1</v>
      </c>
      <c r="B709">
        <v>1</v>
      </c>
      <c r="C709" s="1" t="s">
        <v>715</v>
      </c>
      <c r="D709" t="s">
        <v>7</v>
      </c>
      <c r="E709">
        <v>42</v>
      </c>
      <c r="F709">
        <v>26.287500000000001</v>
      </c>
    </row>
    <row r="710" spans="1:6" x14ac:dyDescent="0.25">
      <c r="A710">
        <v>1</v>
      </c>
      <c r="B710">
        <v>1</v>
      </c>
      <c r="C710" s="1" t="s">
        <v>716</v>
      </c>
      <c r="D710" t="s">
        <v>9</v>
      </c>
      <c r="E710">
        <v>22</v>
      </c>
      <c r="F710">
        <v>151.55000000000001</v>
      </c>
    </row>
    <row r="711" spans="1:6" x14ac:dyDescent="0.25">
      <c r="A711">
        <v>1</v>
      </c>
      <c r="B711">
        <v>3</v>
      </c>
      <c r="C711" s="1" t="s">
        <v>717</v>
      </c>
      <c r="D711" t="s">
        <v>7</v>
      </c>
      <c r="E711">
        <v>22</v>
      </c>
      <c r="F711">
        <v>15.245799999999999</v>
      </c>
    </row>
    <row r="712" spans="1:6" x14ac:dyDescent="0.25">
      <c r="A712">
        <v>1</v>
      </c>
      <c r="B712">
        <v>1</v>
      </c>
      <c r="C712" s="1" t="s">
        <v>718</v>
      </c>
      <c r="D712" t="s">
        <v>9</v>
      </c>
      <c r="E712">
        <v>24</v>
      </c>
      <c r="F712">
        <v>49.504199999999997</v>
      </c>
    </row>
    <row r="713" spans="1:6" x14ac:dyDescent="0.25">
      <c r="A713">
        <v>0</v>
      </c>
      <c r="B713">
        <v>1</v>
      </c>
      <c r="C713" s="1" t="s">
        <v>719</v>
      </c>
      <c r="D713" t="s">
        <v>7</v>
      </c>
      <c r="E713">
        <v>24</v>
      </c>
      <c r="F713">
        <v>26.55</v>
      </c>
    </row>
    <row r="714" spans="1:6" x14ac:dyDescent="0.25">
      <c r="A714">
        <v>1</v>
      </c>
      <c r="B714">
        <v>1</v>
      </c>
      <c r="C714" s="1" t="s">
        <v>720</v>
      </c>
      <c r="D714" t="s">
        <v>7</v>
      </c>
      <c r="E714">
        <v>48</v>
      </c>
      <c r="F714">
        <v>52</v>
      </c>
    </row>
    <row r="715" spans="1:6" x14ac:dyDescent="0.25">
      <c r="A715">
        <v>0</v>
      </c>
      <c r="B715">
        <v>3</v>
      </c>
      <c r="C715" s="1" t="s">
        <v>721</v>
      </c>
      <c r="D715" t="s">
        <v>7</v>
      </c>
      <c r="E715">
        <v>29</v>
      </c>
      <c r="F715">
        <v>9.4832999999999998</v>
      </c>
    </row>
    <row r="716" spans="1:6" x14ac:dyDescent="0.25">
      <c r="A716">
        <v>0</v>
      </c>
      <c r="B716">
        <v>2</v>
      </c>
      <c r="C716" s="1" t="s">
        <v>722</v>
      </c>
      <c r="D716" t="s">
        <v>7</v>
      </c>
      <c r="E716">
        <v>52</v>
      </c>
      <c r="F716">
        <v>13</v>
      </c>
    </row>
    <row r="717" spans="1:6" x14ac:dyDescent="0.25">
      <c r="A717">
        <v>0</v>
      </c>
      <c r="B717">
        <v>3</v>
      </c>
      <c r="C717" s="1" t="s">
        <v>723</v>
      </c>
      <c r="D717" t="s">
        <v>7</v>
      </c>
      <c r="E717">
        <v>19</v>
      </c>
      <c r="F717">
        <v>7.65</v>
      </c>
    </row>
    <row r="718" spans="1:6" x14ac:dyDescent="0.25">
      <c r="A718">
        <v>1</v>
      </c>
      <c r="B718">
        <v>1</v>
      </c>
      <c r="C718" s="1" t="s">
        <v>724</v>
      </c>
      <c r="D718" t="s">
        <v>9</v>
      </c>
      <c r="E718">
        <v>38</v>
      </c>
      <c r="F718">
        <v>227.52500000000001</v>
      </c>
    </row>
    <row r="719" spans="1:6" x14ac:dyDescent="0.25">
      <c r="A719">
        <v>1</v>
      </c>
      <c r="B719">
        <v>2</v>
      </c>
      <c r="C719" s="1" t="s">
        <v>725</v>
      </c>
      <c r="D719" t="s">
        <v>9</v>
      </c>
      <c r="E719">
        <v>27</v>
      </c>
      <c r="F719">
        <v>10.5</v>
      </c>
    </row>
    <row r="720" spans="1:6" x14ac:dyDescent="0.25">
      <c r="A720">
        <v>0</v>
      </c>
      <c r="B720">
        <v>3</v>
      </c>
      <c r="C720" s="1" t="s">
        <v>726</v>
      </c>
      <c r="D720" t="s">
        <v>7</v>
      </c>
      <c r="E720">
        <v>27</v>
      </c>
      <c r="F720">
        <v>15.5</v>
      </c>
    </row>
    <row r="721" spans="1:6" x14ac:dyDescent="0.25">
      <c r="A721">
        <v>0</v>
      </c>
      <c r="B721">
        <v>3</v>
      </c>
      <c r="C721" s="1" t="s">
        <v>727</v>
      </c>
      <c r="D721" t="s">
        <v>7</v>
      </c>
      <c r="E721">
        <v>33</v>
      </c>
      <c r="F721">
        <v>7.7750000000000004</v>
      </c>
    </row>
    <row r="722" spans="1:6" x14ac:dyDescent="0.25">
      <c r="A722">
        <v>1</v>
      </c>
      <c r="B722">
        <v>2</v>
      </c>
      <c r="C722" s="1" t="s">
        <v>728</v>
      </c>
      <c r="D722" t="s">
        <v>9</v>
      </c>
      <c r="E722">
        <v>6</v>
      </c>
      <c r="F722">
        <v>33</v>
      </c>
    </row>
    <row r="723" spans="1:6" x14ac:dyDescent="0.25">
      <c r="A723">
        <v>0</v>
      </c>
      <c r="B723">
        <v>3</v>
      </c>
      <c r="C723" s="1" t="s">
        <v>729</v>
      </c>
      <c r="D723" t="s">
        <v>7</v>
      </c>
      <c r="E723">
        <v>17</v>
      </c>
      <c r="F723">
        <v>7.0541999999999998</v>
      </c>
    </row>
    <row r="724" spans="1:6" x14ac:dyDescent="0.25">
      <c r="A724">
        <v>0</v>
      </c>
      <c r="B724">
        <v>2</v>
      </c>
      <c r="C724" s="1" t="s">
        <v>730</v>
      </c>
      <c r="D724" t="s">
        <v>7</v>
      </c>
      <c r="E724">
        <v>34</v>
      </c>
      <c r="F724">
        <v>13</v>
      </c>
    </row>
    <row r="725" spans="1:6" x14ac:dyDescent="0.25">
      <c r="A725">
        <v>0</v>
      </c>
      <c r="B725">
        <v>2</v>
      </c>
      <c r="C725" s="1" t="s">
        <v>731</v>
      </c>
      <c r="D725" t="s">
        <v>7</v>
      </c>
      <c r="E725">
        <v>50</v>
      </c>
      <c r="F725">
        <v>13</v>
      </c>
    </row>
    <row r="726" spans="1:6" x14ac:dyDescent="0.25">
      <c r="A726">
        <v>1</v>
      </c>
      <c r="B726">
        <v>1</v>
      </c>
      <c r="C726" s="1" t="s">
        <v>732</v>
      </c>
      <c r="D726" t="s">
        <v>7</v>
      </c>
      <c r="E726">
        <v>27</v>
      </c>
      <c r="F726">
        <v>53.1</v>
      </c>
    </row>
    <row r="727" spans="1:6" x14ac:dyDescent="0.25">
      <c r="A727">
        <v>0</v>
      </c>
      <c r="B727">
        <v>3</v>
      </c>
      <c r="C727" s="1" t="s">
        <v>733</v>
      </c>
      <c r="D727" t="s">
        <v>7</v>
      </c>
      <c r="E727">
        <v>20</v>
      </c>
      <c r="F727">
        <v>8.6624999999999996</v>
      </c>
    </row>
    <row r="728" spans="1:6" x14ac:dyDescent="0.25">
      <c r="A728">
        <v>1</v>
      </c>
      <c r="B728">
        <v>2</v>
      </c>
      <c r="C728" s="1" t="s">
        <v>734</v>
      </c>
      <c r="D728" t="s">
        <v>9</v>
      </c>
      <c r="E728">
        <v>30</v>
      </c>
      <c r="F728">
        <v>21</v>
      </c>
    </row>
    <row r="729" spans="1:6" x14ac:dyDescent="0.25">
      <c r="A729">
        <v>1</v>
      </c>
      <c r="B729">
        <v>3</v>
      </c>
      <c r="C729" s="1" t="s">
        <v>735</v>
      </c>
      <c r="D729" t="s">
        <v>9</v>
      </c>
      <c r="E729">
        <v>30</v>
      </c>
      <c r="F729">
        <v>7.7374999999999998</v>
      </c>
    </row>
    <row r="730" spans="1:6" x14ac:dyDescent="0.25">
      <c r="A730">
        <v>0</v>
      </c>
      <c r="B730">
        <v>2</v>
      </c>
      <c r="C730" s="1" t="s">
        <v>736</v>
      </c>
      <c r="D730" t="s">
        <v>7</v>
      </c>
      <c r="E730">
        <v>25</v>
      </c>
      <c r="F730">
        <v>26</v>
      </c>
    </row>
    <row r="731" spans="1:6" x14ac:dyDescent="0.25">
      <c r="A731">
        <v>0</v>
      </c>
      <c r="B731">
        <v>3</v>
      </c>
      <c r="C731" s="1" t="s">
        <v>737</v>
      </c>
      <c r="D731" t="s">
        <v>9</v>
      </c>
      <c r="E731">
        <v>25</v>
      </c>
      <c r="F731">
        <v>7.9249999999999998</v>
      </c>
    </row>
    <row r="732" spans="1:6" x14ac:dyDescent="0.25">
      <c r="A732">
        <v>1</v>
      </c>
      <c r="B732">
        <v>1</v>
      </c>
      <c r="C732" s="1" t="s">
        <v>738</v>
      </c>
      <c r="D732" t="s">
        <v>9</v>
      </c>
      <c r="E732">
        <v>29</v>
      </c>
      <c r="F732">
        <v>211.33750000000001</v>
      </c>
    </row>
    <row r="733" spans="1:6" x14ac:dyDescent="0.25">
      <c r="A733">
        <v>0</v>
      </c>
      <c r="B733">
        <v>3</v>
      </c>
      <c r="C733" s="1" t="s">
        <v>739</v>
      </c>
      <c r="D733" t="s">
        <v>7</v>
      </c>
      <c r="E733">
        <v>11</v>
      </c>
      <c r="F733">
        <v>18.787500000000001</v>
      </c>
    </row>
    <row r="734" spans="1:6" x14ac:dyDescent="0.25">
      <c r="A734">
        <v>0</v>
      </c>
      <c r="B734">
        <v>2</v>
      </c>
      <c r="C734" s="1" t="s">
        <v>740</v>
      </c>
      <c r="D734" t="s">
        <v>7</v>
      </c>
      <c r="E734">
        <v>11</v>
      </c>
      <c r="F734">
        <v>0</v>
      </c>
    </row>
    <row r="735" spans="1:6" x14ac:dyDescent="0.25">
      <c r="A735">
        <v>0</v>
      </c>
      <c r="B735">
        <v>2</v>
      </c>
      <c r="C735" s="1" t="s">
        <v>741</v>
      </c>
      <c r="D735" t="s">
        <v>7</v>
      </c>
      <c r="E735">
        <v>23</v>
      </c>
      <c r="F735">
        <v>13</v>
      </c>
    </row>
    <row r="736" spans="1:6" x14ac:dyDescent="0.25">
      <c r="A736">
        <v>0</v>
      </c>
      <c r="B736">
        <v>2</v>
      </c>
      <c r="C736" s="1" t="s">
        <v>742</v>
      </c>
      <c r="D736" t="s">
        <v>7</v>
      </c>
      <c r="E736">
        <v>23</v>
      </c>
      <c r="F736">
        <v>13</v>
      </c>
    </row>
    <row r="737" spans="1:6" x14ac:dyDescent="0.25">
      <c r="A737">
        <v>0</v>
      </c>
      <c r="B737">
        <v>3</v>
      </c>
      <c r="C737" s="1" t="s">
        <v>743</v>
      </c>
      <c r="D737" t="s">
        <v>7</v>
      </c>
      <c r="E737">
        <v>28</v>
      </c>
      <c r="F737">
        <v>16.100000000000001</v>
      </c>
    </row>
    <row r="738" spans="1:6" x14ac:dyDescent="0.25">
      <c r="A738">
        <v>0</v>
      </c>
      <c r="B738">
        <v>3</v>
      </c>
      <c r="C738" s="1" t="s">
        <v>744</v>
      </c>
      <c r="D738" t="s">
        <v>9</v>
      </c>
      <c r="E738">
        <v>48</v>
      </c>
      <c r="F738">
        <v>34.375</v>
      </c>
    </row>
    <row r="739" spans="1:6" x14ac:dyDescent="0.25">
      <c r="A739">
        <v>1</v>
      </c>
      <c r="B739">
        <v>1</v>
      </c>
      <c r="C739" s="1" t="s">
        <v>745</v>
      </c>
      <c r="D739" t="s">
        <v>7</v>
      </c>
      <c r="E739">
        <v>35</v>
      </c>
      <c r="F739">
        <v>512.32920000000001</v>
      </c>
    </row>
    <row r="740" spans="1:6" x14ac:dyDescent="0.25">
      <c r="A740">
        <v>0</v>
      </c>
      <c r="B740">
        <v>3</v>
      </c>
      <c r="C740" s="1" t="s">
        <v>746</v>
      </c>
      <c r="D740" t="s">
        <v>7</v>
      </c>
      <c r="E740">
        <v>35</v>
      </c>
      <c r="F740">
        <v>7.8958000000000004</v>
      </c>
    </row>
    <row r="741" spans="1:6" x14ac:dyDescent="0.25">
      <c r="A741">
        <v>0</v>
      </c>
      <c r="B741">
        <v>3</v>
      </c>
      <c r="C741" s="1" t="s">
        <v>747</v>
      </c>
      <c r="D741" t="s">
        <v>7</v>
      </c>
      <c r="E741">
        <v>35</v>
      </c>
      <c r="F741">
        <v>7.8958000000000004</v>
      </c>
    </row>
    <row r="742" spans="1:6" x14ac:dyDescent="0.25">
      <c r="A742">
        <v>1</v>
      </c>
      <c r="B742">
        <v>1</v>
      </c>
      <c r="C742" s="1" t="s">
        <v>748</v>
      </c>
      <c r="D742" t="s">
        <v>7</v>
      </c>
      <c r="E742">
        <v>35</v>
      </c>
      <c r="F742">
        <v>30</v>
      </c>
    </row>
    <row r="743" spans="1:6" x14ac:dyDescent="0.25">
      <c r="A743">
        <v>0</v>
      </c>
      <c r="B743">
        <v>1</v>
      </c>
      <c r="C743" s="1" t="s">
        <v>749</v>
      </c>
      <c r="D743" t="s">
        <v>7</v>
      </c>
      <c r="E743">
        <v>36</v>
      </c>
      <c r="F743">
        <v>78.849999999999994</v>
      </c>
    </row>
    <row r="744" spans="1:6" x14ac:dyDescent="0.25">
      <c r="A744">
        <v>1</v>
      </c>
      <c r="B744">
        <v>1</v>
      </c>
      <c r="C744" s="1" t="s">
        <v>750</v>
      </c>
      <c r="D744" t="s">
        <v>9</v>
      </c>
      <c r="E744">
        <v>21</v>
      </c>
      <c r="F744">
        <v>262.375</v>
      </c>
    </row>
    <row r="745" spans="1:6" x14ac:dyDescent="0.25">
      <c r="A745">
        <v>0</v>
      </c>
      <c r="B745">
        <v>3</v>
      </c>
      <c r="C745" s="1" t="s">
        <v>751</v>
      </c>
      <c r="D745" t="s">
        <v>7</v>
      </c>
      <c r="E745">
        <v>24</v>
      </c>
      <c r="F745">
        <v>16.100000000000001</v>
      </c>
    </row>
    <row r="746" spans="1:6" x14ac:dyDescent="0.25">
      <c r="A746">
        <v>1</v>
      </c>
      <c r="B746">
        <v>3</v>
      </c>
      <c r="C746" s="1" t="s">
        <v>752</v>
      </c>
      <c r="D746" t="s">
        <v>7</v>
      </c>
      <c r="E746">
        <v>31</v>
      </c>
      <c r="F746">
        <v>7.9249999999999998</v>
      </c>
    </row>
    <row r="747" spans="1:6" x14ac:dyDescent="0.25">
      <c r="A747">
        <v>0</v>
      </c>
      <c r="B747">
        <v>1</v>
      </c>
      <c r="C747" s="1" t="s">
        <v>753</v>
      </c>
      <c r="D747" t="s">
        <v>7</v>
      </c>
      <c r="E747">
        <v>70</v>
      </c>
      <c r="F747">
        <v>71</v>
      </c>
    </row>
    <row r="748" spans="1:6" x14ac:dyDescent="0.25">
      <c r="A748">
        <v>0</v>
      </c>
      <c r="B748">
        <v>3</v>
      </c>
      <c r="C748" s="1" t="s">
        <v>754</v>
      </c>
      <c r="D748" t="s">
        <v>7</v>
      </c>
      <c r="E748">
        <v>16</v>
      </c>
      <c r="F748">
        <v>20.25</v>
      </c>
    </row>
    <row r="749" spans="1:6" x14ac:dyDescent="0.25">
      <c r="A749">
        <v>1</v>
      </c>
      <c r="B749">
        <v>2</v>
      </c>
      <c r="C749" s="1" t="s">
        <v>755</v>
      </c>
      <c r="D749" t="s">
        <v>9</v>
      </c>
      <c r="E749">
        <v>30</v>
      </c>
      <c r="F749">
        <v>13</v>
      </c>
    </row>
    <row r="750" spans="1:6" x14ac:dyDescent="0.25">
      <c r="A750">
        <v>0</v>
      </c>
      <c r="B750">
        <v>1</v>
      </c>
      <c r="C750" s="1" t="s">
        <v>756</v>
      </c>
      <c r="D750" t="s">
        <v>7</v>
      </c>
      <c r="E750">
        <v>19</v>
      </c>
      <c r="F750">
        <v>53.1</v>
      </c>
    </row>
    <row r="751" spans="1:6" x14ac:dyDescent="0.25">
      <c r="A751">
        <v>0</v>
      </c>
      <c r="B751">
        <v>3</v>
      </c>
      <c r="C751" s="1" t="s">
        <v>757</v>
      </c>
      <c r="D751" t="s">
        <v>7</v>
      </c>
      <c r="E751">
        <v>31</v>
      </c>
      <c r="F751">
        <v>7.75</v>
      </c>
    </row>
    <row r="752" spans="1:6" x14ac:dyDescent="0.25">
      <c r="A752">
        <v>1</v>
      </c>
      <c r="B752">
        <v>2</v>
      </c>
      <c r="C752" s="1" t="s">
        <v>758</v>
      </c>
      <c r="D752" t="s">
        <v>9</v>
      </c>
      <c r="E752">
        <v>4</v>
      </c>
      <c r="F752">
        <v>23</v>
      </c>
    </row>
    <row r="753" spans="1:6" x14ac:dyDescent="0.25">
      <c r="A753">
        <v>1</v>
      </c>
      <c r="B753">
        <v>3</v>
      </c>
      <c r="C753" s="1" t="s">
        <v>759</v>
      </c>
      <c r="D753" t="s">
        <v>7</v>
      </c>
      <c r="E753">
        <v>6</v>
      </c>
      <c r="F753">
        <v>12.475</v>
      </c>
    </row>
    <row r="754" spans="1:6" x14ac:dyDescent="0.25">
      <c r="A754">
        <v>0</v>
      </c>
      <c r="B754">
        <v>3</v>
      </c>
      <c r="C754" s="1" t="s">
        <v>760</v>
      </c>
      <c r="D754" t="s">
        <v>7</v>
      </c>
      <c r="E754">
        <v>33</v>
      </c>
      <c r="F754">
        <v>9.5</v>
      </c>
    </row>
    <row r="755" spans="1:6" x14ac:dyDescent="0.25">
      <c r="A755">
        <v>0</v>
      </c>
      <c r="B755">
        <v>3</v>
      </c>
      <c r="C755" s="1" t="s">
        <v>761</v>
      </c>
      <c r="D755" t="s">
        <v>7</v>
      </c>
      <c r="E755">
        <v>23</v>
      </c>
      <c r="F755">
        <v>7.8958000000000004</v>
      </c>
    </row>
    <row r="756" spans="1:6" x14ac:dyDescent="0.25">
      <c r="A756">
        <v>1</v>
      </c>
      <c r="B756">
        <v>2</v>
      </c>
      <c r="C756" s="1" t="s">
        <v>762</v>
      </c>
      <c r="D756" t="s">
        <v>9</v>
      </c>
      <c r="E756">
        <v>48</v>
      </c>
      <c r="F756">
        <v>65</v>
      </c>
    </row>
    <row r="757" spans="1:6" x14ac:dyDescent="0.25">
      <c r="A757">
        <v>1</v>
      </c>
      <c r="B757">
        <v>2</v>
      </c>
      <c r="C757" s="1" t="s">
        <v>763</v>
      </c>
      <c r="D757" t="s">
        <v>7</v>
      </c>
      <c r="E757">
        <v>1</v>
      </c>
      <c r="F757">
        <v>14.5</v>
      </c>
    </row>
    <row r="758" spans="1:6" x14ac:dyDescent="0.25">
      <c r="A758">
        <v>0</v>
      </c>
      <c r="B758">
        <v>3</v>
      </c>
      <c r="C758" s="1" t="s">
        <v>764</v>
      </c>
      <c r="D758" t="s">
        <v>7</v>
      </c>
      <c r="E758">
        <v>28</v>
      </c>
      <c r="F758">
        <v>7.7957999999999998</v>
      </c>
    </row>
    <row r="759" spans="1:6" x14ac:dyDescent="0.25">
      <c r="A759">
        <v>0</v>
      </c>
      <c r="B759">
        <v>2</v>
      </c>
      <c r="C759" s="1" t="s">
        <v>765</v>
      </c>
      <c r="D759" t="s">
        <v>7</v>
      </c>
      <c r="E759">
        <v>18</v>
      </c>
      <c r="F759">
        <v>11.5</v>
      </c>
    </row>
    <row r="760" spans="1:6" x14ac:dyDescent="0.25">
      <c r="A760">
        <v>0</v>
      </c>
      <c r="B760">
        <v>3</v>
      </c>
      <c r="C760" s="1" t="s">
        <v>766</v>
      </c>
      <c r="D760" t="s">
        <v>7</v>
      </c>
      <c r="E760">
        <v>34</v>
      </c>
      <c r="F760">
        <v>8.0500000000000007</v>
      </c>
    </row>
    <row r="761" spans="1:6" x14ac:dyDescent="0.25">
      <c r="A761">
        <v>1</v>
      </c>
      <c r="B761">
        <v>1</v>
      </c>
      <c r="C761" s="1" t="s">
        <v>767</v>
      </c>
      <c r="D761" t="s">
        <v>9</v>
      </c>
      <c r="E761">
        <v>33</v>
      </c>
      <c r="F761">
        <v>86.5</v>
      </c>
    </row>
    <row r="762" spans="1:6" x14ac:dyDescent="0.25">
      <c r="A762">
        <v>0</v>
      </c>
      <c r="B762">
        <v>3</v>
      </c>
      <c r="C762" s="1" t="s">
        <v>768</v>
      </c>
      <c r="D762" t="s">
        <v>7</v>
      </c>
      <c r="E762">
        <v>33</v>
      </c>
      <c r="F762">
        <v>14.5</v>
      </c>
    </row>
    <row r="763" spans="1:6" x14ac:dyDescent="0.25">
      <c r="A763">
        <v>0</v>
      </c>
      <c r="B763">
        <v>3</v>
      </c>
      <c r="C763" s="1" t="s">
        <v>769</v>
      </c>
      <c r="D763" t="s">
        <v>7</v>
      </c>
      <c r="E763">
        <v>41</v>
      </c>
      <c r="F763">
        <v>7.125</v>
      </c>
    </row>
    <row r="764" spans="1:6" x14ac:dyDescent="0.25">
      <c r="A764">
        <v>1</v>
      </c>
      <c r="B764">
        <v>3</v>
      </c>
      <c r="C764" s="1" t="s">
        <v>770</v>
      </c>
      <c r="D764" t="s">
        <v>7</v>
      </c>
      <c r="E764">
        <v>20</v>
      </c>
      <c r="F764">
        <v>7.2291999999999996</v>
      </c>
    </row>
    <row r="765" spans="1:6" x14ac:dyDescent="0.25">
      <c r="A765">
        <v>1</v>
      </c>
      <c r="B765">
        <v>1</v>
      </c>
      <c r="C765" s="1" t="s">
        <v>771</v>
      </c>
      <c r="D765" t="s">
        <v>9</v>
      </c>
      <c r="E765">
        <v>36</v>
      </c>
      <c r="F765">
        <v>120</v>
      </c>
    </row>
    <row r="766" spans="1:6" x14ac:dyDescent="0.25">
      <c r="A766">
        <v>0</v>
      </c>
      <c r="B766">
        <v>3</v>
      </c>
      <c r="C766" s="1" t="s">
        <v>772</v>
      </c>
      <c r="D766" t="s">
        <v>7</v>
      </c>
      <c r="E766">
        <v>16</v>
      </c>
      <c r="F766">
        <v>7.7750000000000004</v>
      </c>
    </row>
    <row r="767" spans="1:6" x14ac:dyDescent="0.25">
      <c r="A767">
        <v>1</v>
      </c>
      <c r="B767">
        <v>1</v>
      </c>
      <c r="C767" s="1" t="s">
        <v>773</v>
      </c>
      <c r="D767" t="s">
        <v>9</v>
      </c>
      <c r="E767">
        <v>51</v>
      </c>
      <c r="F767">
        <v>77.958299999999994</v>
      </c>
    </row>
    <row r="768" spans="1:6" x14ac:dyDescent="0.25">
      <c r="A768">
        <v>0</v>
      </c>
      <c r="B768">
        <v>1</v>
      </c>
      <c r="C768" s="1" t="s">
        <v>774</v>
      </c>
      <c r="D768" t="s">
        <v>7</v>
      </c>
      <c r="E768">
        <v>51</v>
      </c>
      <c r="F768">
        <v>39.6</v>
      </c>
    </row>
    <row r="769" spans="1:6" x14ac:dyDescent="0.25">
      <c r="A769">
        <v>0</v>
      </c>
      <c r="B769">
        <v>3</v>
      </c>
      <c r="C769" s="1" t="s">
        <v>775</v>
      </c>
      <c r="D769" t="s">
        <v>9</v>
      </c>
      <c r="E769">
        <v>30</v>
      </c>
      <c r="F769">
        <v>7.75</v>
      </c>
    </row>
    <row r="770" spans="1:6" x14ac:dyDescent="0.25">
      <c r="A770">
        <v>0</v>
      </c>
      <c r="B770">
        <v>3</v>
      </c>
      <c r="C770" s="1" t="s">
        <v>776</v>
      </c>
      <c r="D770" t="s">
        <v>7</v>
      </c>
      <c r="E770">
        <v>30</v>
      </c>
      <c r="F770">
        <v>24.15</v>
      </c>
    </row>
    <row r="771" spans="1:6" x14ac:dyDescent="0.25">
      <c r="A771">
        <v>0</v>
      </c>
      <c r="B771">
        <v>3</v>
      </c>
      <c r="C771" s="1" t="s">
        <v>777</v>
      </c>
      <c r="D771" t="s">
        <v>7</v>
      </c>
      <c r="E771">
        <v>32</v>
      </c>
      <c r="F771">
        <v>8.3625000000000007</v>
      </c>
    </row>
    <row r="772" spans="1:6" x14ac:dyDescent="0.25">
      <c r="A772">
        <v>0</v>
      </c>
      <c r="B772">
        <v>3</v>
      </c>
      <c r="C772" s="1" t="s">
        <v>778</v>
      </c>
      <c r="D772" t="s">
        <v>7</v>
      </c>
      <c r="E772">
        <v>24</v>
      </c>
      <c r="F772">
        <v>9.5</v>
      </c>
    </row>
    <row r="773" spans="1:6" x14ac:dyDescent="0.25">
      <c r="A773">
        <v>0</v>
      </c>
      <c r="B773">
        <v>3</v>
      </c>
      <c r="C773" s="1" t="s">
        <v>779</v>
      </c>
      <c r="D773" t="s">
        <v>7</v>
      </c>
      <c r="E773">
        <v>48</v>
      </c>
      <c r="F773">
        <v>7.8541999999999996</v>
      </c>
    </row>
    <row r="774" spans="1:6" x14ac:dyDescent="0.25">
      <c r="A774">
        <v>0</v>
      </c>
      <c r="B774">
        <v>2</v>
      </c>
      <c r="C774" s="1" t="s">
        <v>780</v>
      </c>
      <c r="D774" t="s">
        <v>9</v>
      </c>
      <c r="E774">
        <v>57</v>
      </c>
      <c r="F774">
        <v>10.5</v>
      </c>
    </row>
    <row r="775" spans="1:6" x14ac:dyDescent="0.25">
      <c r="A775">
        <v>0</v>
      </c>
      <c r="B775">
        <v>3</v>
      </c>
      <c r="C775" s="1" t="s">
        <v>781</v>
      </c>
      <c r="D775" t="s">
        <v>7</v>
      </c>
      <c r="E775">
        <v>57</v>
      </c>
      <c r="F775">
        <v>7.2249999999999996</v>
      </c>
    </row>
    <row r="776" spans="1:6" x14ac:dyDescent="0.25">
      <c r="A776">
        <v>1</v>
      </c>
      <c r="B776">
        <v>2</v>
      </c>
      <c r="C776" s="1" t="s">
        <v>782</v>
      </c>
      <c r="D776" t="s">
        <v>9</v>
      </c>
      <c r="E776">
        <v>54</v>
      </c>
      <c r="F776">
        <v>23</v>
      </c>
    </row>
    <row r="777" spans="1:6" x14ac:dyDescent="0.25">
      <c r="A777">
        <v>0</v>
      </c>
      <c r="B777">
        <v>3</v>
      </c>
      <c r="C777" s="1" t="s">
        <v>783</v>
      </c>
      <c r="D777" t="s">
        <v>7</v>
      </c>
      <c r="E777">
        <v>18</v>
      </c>
      <c r="F777">
        <v>7.75</v>
      </c>
    </row>
    <row r="778" spans="1:6" x14ac:dyDescent="0.25">
      <c r="A778">
        <v>0</v>
      </c>
      <c r="B778">
        <v>3</v>
      </c>
      <c r="C778" s="1" t="s">
        <v>784</v>
      </c>
      <c r="D778" t="s">
        <v>7</v>
      </c>
      <c r="E778">
        <v>18</v>
      </c>
      <c r="F778">
        <v>7.75</v>
      </c>
    </row>
    <row r="779" spans="1:6" x14ac:dyDescent="0.25">
      <c r="A779">
        <v>1</v>
      </c>
      <c r="B779">
        <v>3</v>
      </c>
      <c r="C779" s="1" t="s">
        <v>785</v>
      </c>
      <c r="D779" t="s">
        <v>9</v>
      </c>
      <c r="E779">
        <v>5</v>
      </c>
      <c r="F779">
        <v>12.475</v>
      </c>
    </row>
    <row r="780" spans="1:6" x14ac:dyDescent="0.25">
      <c r="A780">
        <v>0</v>
      </c>
      <c r="B780">
        <v>3</v>
      </c>
      <c r="C780" s="1" t="s">
        <v>786</v>
      </c>
      <c r="D780" t="s">
        <v>7</v>
      </c>
      <c r="E780">
        <v>5</v>
      </c>
      <c r="F780">
        <v>7.7374999999999998</v>
      </c>
    </row>
    <row r="781" spans="1:6" x14ac:dyDescent="0.25">
      <c r="A781">
        <v>1</v>
      </c>
      <c r="B781">
        <v>1</v>
      </c>
      <c r="C781" s="1" t="s">
        <v>787</v>
      </c>
      <c r="D781" t="s">
        <v>9</v>
      </c>
      <c r="E781">
        <v>43</v>
      </c>
      <c r="F781">
        <v>211.33750000000001</v>
      </c>
    </row>
    <row r="782" spans="1:6" x14ac:dyDescent="0.25">
      <c r="A782">
        <v>1</v>
      </c>
      <c r="B782">
        <v>3</v>
      </c>
      <c r="C782" s="1" t="s">
        <v>788</v>
      </c>
      <c r="D782" t="s">
        <v>9</v>
      </c>
      <c r="E782">
        <v>13</v>
      </c>
      <c r="F782">
        <v>7.2291999999999996</v>
      </c>
    </row>
    <row r="783" spans="1:6" x14ac:dyDescent="0.25">
      <c r="A783">
        <v>1</v>
      </c>
      <c r="B783">
        <v>1</v>
      </c>
      <c r="C783" s="1" t="s">
        <v>789</v>
      </c>
      <c r="D783" t="s">
        <v>9</v>
      </c>
      <c r="E783">
        <v>17</v>
      </c>
      <c r="F783">
        <v>57</v>
      </c>
    </row>
    <row r="784" spans="1:6" x14ac:dyDescent="0.25">
      <c r="A784">
        <v>0</v>
      </c>
      <c r="B784">
        <v>1</v>
      </c>
      <c r="C784" s="1" t="s">
        <v>790</v>
      </c>
      <c r="D784" t="s">
        <v>7</v>
      </c>
      <c r="E784">
        <v>29</v>
      </c>
      <c r="F784">
        <v>30</v>
      </c>
    </row>
    <row r="785" spans="1:6" x14ac:dyDescent="0.25">
      <c r="A785">
        <v>0</v>
      </c>
      <c r="B785">
        <v>3</v>
      </c>
      <c r="C785" s="1" t="s">
        <v>791</v>
      </c>
      <c r="D785" t="s">
        <v>7</v>
      </c>
      <c r="E785">
        <v>29</v>
      </c>
      <c r="F785">
        <v>23.45</v>
      </c>
    </row>
    <row r="786" spans="1:6" x14ac:dyDescent="0.25">
      <c r="A786">
        <v>0</v>
      </c>
      <c r="B786">
        <v>3</v>
      </c>
      <c r="C786" s="1" t="s">
        <v>792</v>
      </c>
      <c r="D786" t="s">
        <v>7</v>
      </c>
      <c r="E786">
        <v>25</v>
      </c>
      <c r="F786">
        <v>7.05</v>
      </c>
    </row>
    <row r="787" spans="1:6" x14ac:dyDescent="0.25">
      <c r="A787">
        <v>0</v>
      </c>
      <c r="B787">
        <v>3</v>
      </c>
      <c r="C787" s="1" t="s">
        <v>793</v>
      </c>
      <c r="D787" t="s">
        <v>7</v>
      </c>
      <c r="E787">
        <v>25</v>
      </c>
      <c r="F787">
        <v>7.25</v>
      </c>
    </row>
    <row r="788" spans="1:6" x14ac:dyDescent="0.25">
      <c r="A788">
        <v>1</v>
      </c>
      <c r="B788">
        <v>3</v>
      </c>
      <c r="C788" s="1" t="s">
        <v>794</v>
      </c>
      <c r="D788" t="s">
        <v>9</v>
      </c>
      <c r="E788">
        <v>18</v>
      </c>
      <c r="F788">
        <v>7.4958</v>
      </c>
    </row>
    <row r="789" spans="1:6" x14ac:dyDescent="0.25">
      <c r="A789">
        <v>0</v>
      </c>
      <c r="B789">
        <v>3</v>
      </c>
      <c r="C789" s="1" t="s">
        <v>795</v>
      </c>
      <c r="D789" t="s">
        <v>7</v>
      </c>
      <c r="E789">
        <v>8</v>
      </c>
      <c r="F789">
        <v>29.125</v>
      </c>
    </row>
    <row r="790" spans="1:6" x14ac:dyDescent="0.25">
      <c r="A790">
        <v>1</v>
      </c>
      <c r="B790">
        <v>3</v>
      </c>
      <c r="C790" s="1" t="s">
        <v>796</v>
      </c>
      <c r="D790" t="s">
        <v>7</v>
      </c>
      <c r="E790">
        <v>1</v>
      </c>
      <c r="F790">
        <v>20.574999999999999</v>
      </c>
    </row>
    <row r="791" spans="1:6" x14ac:dyDescent="0.25">
      <c r="A791">
        <v>0</v>
      </c>
      <c r="B791">
        <v>1</v>
      </c>
      <c r="C791" s="1" t="s">
        <v>797</v>
      </c>
      <c r="D791" t="s">
        <v>7</v>
      </c>
      <c r="E791">
        <v>46</v>
      </c>
      <c r="F791">
        <v>79.2</v>
      </c>
    </row>
    <row r="792" spans="1:6" x14ac:dyDescent="0.25">
      <c r="A792">
        <v>0</v>
      </c>
      <c r="B792">
        <v>3</v>
      </c>
      <c r="C792" s="1" t="s">
        <v>798</v>
      </c>
      <c r="D792" t="s">
        <v>7</v>
      </c>
      <c r="E792">
        <v>46</v>
      </c>
      <c r="F792">
        <v>7.75</v>
      </c>
    </row>
    <row r="793" spans="1:6" x14ac:dyDescent="0.25">
      <c r="A793">
        <v>0</v>
      </c>
      <c r="B793">
        <v>2</v>
      </c>
      <c r="C793" s="1" t="s">
        <v>799</v>
      </c>
      <c r="D793" t="s">
        <v>7</v>
      </c>
      <c r="E793">
        <v>16</v>
      </c>
      <c r="F793">
        <v>26</v>
      </c>
    </row>
    <row r="794" spans="1:6" x14ac:dyDescent="0.25">
      <c r="A794">
        <v>0</v>
      </c>
      <c r="B794">
        <v>3</v>
      </c>
      <c r="C794" s="1" t="s">
        <v>800</v>
      </c>
      <c r="D794" t="s">
        <v>9</v>
      </c>
      <c r="E794">
        <v>16</v>
      </c>
      <c r="F794">
        <v>69.55</v>
      </c>
    </row>
    <row r="795" spans="1:6" x14ac:dyDescent="0.25">
      <c r="A795">
        <v>0</v>
      </c>
      <c r="B795">
        <v>1</v>
      </c>
      <c r="C795" s="1" t="s">
        <v>801</v>
      </c>
      <c r="D795" t="s">
        <v>7</v>
      </c>
      <c r="E795">
        <v>16</v>
      </c>
      <c r="F795">
        <v>30.695799999999998</v>
      </c>
    </row>
    <row r="796" spans="1:6" x14ac:dyDescent="0.25">
      <c r="A796">
        <v>0</v>
      </c>
      <c r="B796">
        <v>3</v>
      </c>
      <c r="C796" s="1" t="s">
        <v>802</v>
      </c>
      <c r="D796" t="s">
        <v>7</v>
      </c>
      <c r="E796">
        <v>25</v>
      </c>
      <c r="F796">
        <v>7.8958000000000004</v>
      </c>
    </row>
    <row r="797" spans="1:6" x14ac:dyDescent="0.25">
      <c r="A797">
        <v>0</v>
      </c>
      <c r="B797">
        <v>2</v>
      </c>
      <c r="C797" s="1" t="s">
        <v>803</v>
      </c>
      <c r="D797" t="s">
        <v>7</v>
      </c>
      <c r="E797">
        <v>39</v>
      </c>
      <c r="F797">
        <v>13</v>
      </c>
    </row>
    <row r="798" spans="1:6" x14ac:dyDescent="0.25">
      <c r="A798">
        <v>1</v>
      </c>
      <c r="B798">
        <v>1</v>
      </c>
      <c r="C798" s="1" t="s">
        <v>804</v>
      </c>
      <c r="D798" t="s">
        <v>9</v>
      </c>
      <c r="E798">
        <v>49</v>
      </c>
      <c r="F798">
        <v>25.929200000000002</v>
      </c>
    </row>
    <row r="799" spans="1:6" x14ac:dyDescent="0.25">
      <c r="A799">
        <v>1</v>
      </c>
      <c r="B799">
        <v>3</v>
      </c>
      <c r="C799" s="1" t="s">
        <v>805</v>
      </c>
      <c r="D799" t="s">
        <v>9</v>
      </c>
      <c r="E799">
        <v>31</v>
      </c>
      <c r="F799">
        <v>8.6832999999999991</v>
      </c>
    </row>
    <row r="800" spans="1:6" x14ac:dyDescent="0.25">
      <c r="A800">
        <v>0</v>
      </c>
      <c r="B800">
        <v>3</v>
      </c>
      <c r="C800" s="1" t="s">
        <v>806</v>
      </c>
      <c r="D800" t="s">
        <v>7</v>
      </c>
      <c r="E800">
        <v>30</v>
      </c>
      <c r="F800">
        <v>7.2291999999999996</v>
      </c>
    </row>
    <row r="801" spans="1:6" x14ac:dyDescent="0.25">
      <c r="A801">
        <v>0</v>
      </c>
      <c r="B801">
        <v>3</v>
      </c>
      <c r="C801" s="1" t="s">
        <v>807</v>
      </c>
      <c r="D801" t="s">
        <v>9</v>
      </c>
      <c r="E801">
        <v>30</v>
      </c>
      <c r="F801">
        <v>24.15</v>
      </c>
    </row>
    <row r="802" spans="1:6" x14ac:dyDescent="0.25">
      <c r="A802">
        <v>0</v>
      </c>
      <c r="B802">
        <v>2</v>
      </c>
      <c r="C802" s="1" t="s">
        <v>808</v>
      </c>
      <c r="D802" t="s">
        <v>7</v>
      </c>
      <c r="E802">
        <v>34</v>
      </c>
      <c r="F802">
        <v>13</v>
      </c>
    </row>
    <row r="803" spans="1:6" x14ac:dyDescent="0.25">
      <c r="A803">
        <v>1</v>
      </c>
      <c r="B803">
        <v>2</v>
      </c>
      <c r="C803" s="1" t="s">
        <v>809</v>
      </c>
      <c r="D803" t="s">
        <v>9</v>
      </c>
      <c r="E803">
        <v>31</v>
      </c>
      <c r="F803">
        <v>26.25</v>
      </c>
    </row>
    <row r="804" spans="1:6" x14ac:dyDescent="0.25">
      <c r="A804">
        <v>1</v>
      </c>
      <c r="B804">
        <v>1</v>
      </c>
      <c r="C804" s="1" t="s">
        <v>810</v>
      </c>
      <c r="D804" t="s">
        <v>7</v>
      </c>
      <c r="E804">
        <v>11</v>
      </c>
      <c r="F804">
        <v>120</v>
      </c>
    </row>
    <row r="805" spans="1:6" x14ac:dyDescent="0.25">
      <c r="A805">
        <v>1</v>
      </c>
      <c r="B805">
        <v>3</v>
      </c>
      <c r="C805" s="1" t="s">
        <v>811</v>
      </c>
      <c r="D805" t="s">
        <v>7</v>
      </c>
      <c r="E805">
        <v>0</v>
      </c>
      <c r="F805">
        <v>8.5167000000000002</v>
      </c>
    </row>
    <row r="806" spans="1:6" x14ac:dyDescent="0.25">
      <c r="A806">
        <v>1</v>
      </c>
      <c r="B806">
        <v>3</v>
      </c>
      <c r="C806" s="1" t="s">
        <v>812</v>
      </c>
      <c r="D806" t="s">
        <v>7</v>
      </c>
      <c r="E806">
        <v>27</v>
      </c>
      <c r="F806">
        <v>6.9749999999999996</v>
      </c>
    </row>
    <row r="807" spans="1:6" x14ac:dyDescent="0.25">
      <c r="A807">
        <v>0</v>
      </c>
      <c r="B807">
        <v>3</v>
      </c>
      <c r="C807" s="1" t="s">
        <v>813</v>
      </c>
      <c r="D807" t="s">
        <v>7</v>
      </c>
      <c r="E807">
        <v>31</v>
      </c>
      <c r="F807">
        <v>7.7750000000000004</v>
      </c>
    </row>
    <row r="808" spans="1:6" x14ac:dyDescent="0.25">
      <c r="A808">
        <v>0</v>
      </c>
      <c r="B808">
        <v>1</v>
      </c>
      <c r="C808" s="1" t="s">
        <v>814</v>
      </c>
      <c r="D808" t="s">
        <v>7</v>
      </c>
      <c r="E808">
        <v>39</v>
      </c>
      <c r="F808">
        <v>0</v>
      </c>
    </row>
    <row r="809" spans="1:6" x14ac:dyDescent="0.25">
      <c r="A809">
        <v>0</v>
      </c>
      <c r="B809">
        <v>3</v>
      </c>
      <c r="C809" s="1" t="s">
        <v>815</v>
      </c>
      <c r="D809" t="s">
        <v>9</v>
      </c>
      <c r="E809">
        <v>18</v>
      </c>
      <c r="F809">
        <v>7.7750000000000004</v>
      </c>
    </row>
    <row r="810" spans="1:6" x14ac:dyDescent="0.25">
      <c r="A810">
        <v>0</v>
      </c>
      <c r="B810">
        <v>2</v>
      </c>
      <c r="C810" s="1" t="s">
        <v>816</v>
      </c>
      <c r="D810" t="s">
        <v>7</v>
      </c>
      <c r="E810">
        <v>39</v>
      </c>
      <c r="F810">
        <v>13</v>
      </c>
    </row>
    <row r="811" spans="1:6" x14ac:dyDescent="0.25">
      <c r="A811">
        <v>1</v>
      </c>
      <c r="B811">
        <v>1</v>
      </c>
      <c r="C811" s="1" t="s">
        <v>817</v>
      </c>
      <c r="D811" t="s">
        <v>9</v>
      </c>
      <c r="E811">
        <v>33</v>
      </c>
      <c r="F811">
        <v>53.1</v>
      </c>
    </row>
    <row r="812" spans="1:6" x14ac:dyDescent="0.25">
      <c r="A812">
        <v>0</v>
      </c>
      <c r="B812">
        <v>3</v>
      </c>
      <c r="C812" s="1" t="s">
        <v>818</v>
      </c>
      <c r="D812" t="s">
        <v>7</v>
      </c>
      <c r="E812">
        <v>26</v>
      </c>
      <c r="F812">
        <v>7.8875000000000002</v>
      </c>
    </row>
    <row r="813" spans="1:6" x14ac:dyDescent="0.25">
      <c r="A813">
        <v>0</v>
      </c>
      <c r="B813">
        <v>3</v>
      </c>
      <c r="C813" s="1" t="s">
        <v>819</v>
      </c>
      <c r="D813" t="s">
        <v>7</v>
      </c>
      <c r="E813">
        <v>39</v>
      </c>
      <c r="F813">
        <v>24.15</v>
      </c>
    </row>
    <row r="814" spans="1:6" x14ac:dyDescent="0.25">
      <c r="A814">
        <v>0</v>
      </c>
      <c r="B814">
        <v>2</v>
      </c>
      <c r="C814" s="1" t="s">
        <v>820</v>
      </c>
      <c r="D814" t="s">
        <v>7</v>
      </c>
      <c r="E814">
        <v>35</v>
      </c>
      <c r="F814">
        <v>10.5</v>
      </c>
    </row>
    <row r="815" spans="1:6" x14ac:dyDescent="0.25">
      <c r="A815">
        <v>0</v>
      </c>
      <c r="B815">
        <v>3</v>
      </c>
      <c r="C815" s="1" t="s">
        <v>821</v>
      </c>
      <c r="D815" t="s">
        <v>9</v>
      </c>
      <c r="E815">
        <v>6</v>
      </c>
      <c r="F815">
        <v>31.274999999999999</v>
      </c>
    </row>
    <row r="816" spans="1:6" x14ac:dyDescent="0.25">
      <c r="A816">
        <v>0</v>
      </c>
      <c r="B816">
        <v>3</v>
      </c>
      <c r="C816" s="1" t="s">
        <v>822</v>
      </c>
      <c r="D816" t="s">
        <v>7</v>
      </c>
      <c r="E816">
        <v>30</v>
      </c>
      <c r="F816">
        <v>8.0500000000000007</v>
      </c>
    </row>
    <row r="817" spans="1:6" x14ac:dyDescent="0.25">
      <c r="A817">
        <v>0</v>
      </c>
      <c r="B817">
        <v>1</v>
      </c>
      <c r="C817" s="1" t="s">
        <v>823</v>
      </c>
      <c r="D817" t="s">
        <v>7</v>
      </c>
      <c r="E817">
        <v>30</v>
      </c>
      <c r="F817">
        <v>0</v>
      </c>
    </row>
    <row r="818" spans="1:6" x14ac:dyDescent="0.25">
      <c r="A818">
        <v>0</v>
      </c>
      <c r="B818">
        <v>3</v>
      </c>
      <c r="C818" s="1" t="s">
        <v>824</v>
      </c>
      <c r="D818" t="s">
        <v>9</v>
      </c>
      <c r="E818">
        <v>23</v>
      </c>
      <c r="F818">
        <v>7.9249999999999998</v>
      </c>
    </row>
    <row r="819" spans="1:6" x14ac:dyDescent="0.25">
      <c r="A819">
        <v>0</v>
      </c>
      <c r="B819">
        <v>2</v>
      </c>
      <c r="C819" s="1" t="s">
        <v>825</v>
      </c>
      <c r="D819" t="s">
        <v>7</v>
      </c>
      <c r="E819">
        <v>31</v>
      </c>
      <c r="F819">
        <v>37.004199999999997</v>
      </c>
    </row>
    <row r="820" spans="1:6" x14ac:dyDescent="0.25">
      <c r="A820">
        <v>0</v>
      </c>
      <c r="B820">
        <v>3</v>
      </c>
      <c r="C820" s="1" t="s">
        <v>826</v>
      </c>
      <c r="D820" t="s">
        <v>7</v>
      </c>
      <c r="E820">
        <v>43</v>
      </c>
      <c r="F820">
        <v>6.45</v>
      </c>
    </row>
    <row r="821" spans="1:6" x14ac:dyDescent="0.25">
      <c r="A821">
        <v>0</v>
      </c>
      <c r="B821">
        <v>3</v>
      </c>
      <c r="C821" s="1" t="s">
        <v>827</v>
      </c>
      <c r="D821" t="s">
        <v>7</v>
      </c>
      <c r="E821">
        <v>10</v>
      </c>
      <c r="F821">
        <v>27.9</v>
      </c>
    </row>
    <row r="822" spans="1:6" x14ac:dyDescent="0.25">
      <c r="A822">
        <v>1</v>
      </c>
      <c r="B822">
        <v>1</v>
      </c>
      <c r="C822" s="1" t="s">
        <v>828</v>
      </c>
      <c r="D822" t="s">
        <v>9</v>
      </c>
      <c r="E822">
        <v>52</v>
      </c>
      <c r="F822">
        <v>93.5</v>
      </c>
    </row>
    <row r="823" spans="1:6" x14ac:dyDescent="0.25">
      <c r="A823">
        <v>1</v>
      </c>
      <c r="B823">
        <v>3</v>
      </c>
      <c r="C823" s="1" t="s">
        <v>829</v>
      </c>
      <c r="D823" t="s">
        <v>7</v>
      </c>
      <c r="E823">
        <v>27</v>
      </c>
      <c r="F823">
        <v>8.6624999999999996</v>
      </c>
    </row>
    <row r="824" spans="1:6" x14ac:dyDescent="0.25">
      <c r="A824">
        <v>0</v>
      </c>
      <c r="B824">
        <v>1</v>
      </c>
      <c r="C824" s="1" t="s">
        <v>830</v>
      </c>
      <c r="D824" t="s">
        <v>7</v>
      </c>
      <c r="E824">
        <v>38</v>
      </c>
      <c r="F824">
        <v>0</v>
      </c>
    </row>
    <row r="825" spans="1:6" x14ac:dyDescent="0.25">
      <c r="A825">
        <v>1</v>
      </c>
      <c r="B825">
        <v>3</v>
      </c>
      <c r="C825" s="1" t="s">
        <v>831</v>
      </c>
      <c r="D825" t="s">
        <v>9</v>
      </c>
      <c r="E825">
        <v>27</v>
      </c>
      <c r="F825">
        <v>12.475</v>
      </c>
    </row>
    <row r="826" spans="1:6" x14ac:dyDescent="0.25">
      <c r="A826">
        <v>0</v>
      </c>
      <c r="B826">
        <v>3</v>
      </c>
      <c r="C826" s="1" t="s">
        <v>832</v>
      </c>
      <c r="D826" t="s">
        <v>7</v>
      </c>
      <c r="E826">
        <v>2</v>
      </c>
      <c r="F826">
        <v>39.6875</v>
      </c>
    </row>
    <row r="827" spans="1:6" x14ac:dyDescent="0.25">
      <c r="A827">
        <v>0</v>
      </c>
      <c r="B827">
        <v>3</v>
      </c>
      <c r="C827" s="1" t="s">
        <v>833</v>
      </c>
      <c r="D827" t="s">
        <v>7</v>
      </c>
      <c r="E827">
        <v>2</v>
      </c>
      <c r="F827">
        <v>6.95</v>
      </c>
    </row>
    <row r="828" spans="1:6" x14ac:dyDescent="0.25">
      <c r="A828">
        <v>0</v>
      </c>
      <c r="B828">
        <v>3</v>
      </c>
      <c r="C828" s="1" t="s">
        <v>834</v>
      </c>
      <c r="D828" t="s">
        <v>7</v>
      </c>
      <c r="E828">
        <v>2</v>
      </c>
      <c r="F828">
        <v>56.495800000000003</v>
      </c>
    </row>
    <row r="829" spans="1:6" x14ac:dyDescent="0.25">
      <c r="A829">
        <v>1</v>
      </c>
      <c r="B829">
        <v>2</v>
      </c>
      <c r="C829" s="1" t="s">
        <v>835</v>
      </c>
      <c r="D829" t="s">
        <v>7</v>
      </c>
      <c r="E829">
        <v>1</v>
      </c>
      <c r="F829">
        <v>37.004199999999997</v>
      </c>
    </row>
    <row r="830" spans="1:6" x14ac:dyDescent="0.25">
      <c r="A830">
        <v>1</v>
      </c>
      <c r="B830">
        <v>3</v>
      </c>
      <c r="C830" s="1" t="s">
        <v>836</v>
      </c>
      <c r="D830" t="s">
        <v>7</v>
      </c>
      <c r="E830">
        <v>1</v>
      </c>
      <c r="F830">
        <v>7.75</v>
      </c>
    </row>
    <row r="831" spans="1:6" x14ac:dyDescent="0.25">
      <c r="A831">
        <v>1</v>
      </c>
      <c r="B831">
        <v>1</v>
      </c>
      <c r="C831" s="1" t="s">
        <v>837</v>
      </c>
      <c r="D831" t="s">
        <v>9</v>
      </c>
      <c r="E831">
        <v>62</v>
      </c>
      <c r="F831">
        <v>80</v>
      </c>
    </row>
    <row r="832" spans="1:6" x14ac:dyDescent="0.25">
      <c r="A832">
        <v>1</v>
      </c>
      <c r="B832">
        <v>3</v>
      </c>
      <c r="C832" s="1" t="s">
        <v>838</v>
      </c>
      <c r="D832" t="s">
        <v>9</v>
      </c>
      <c r="E832">
        <v>15</v>
      </c>
      <c r="F832">
        <v>14.4542</v>
      </c>
    </row>
    <row r="833" spans="1:6" x14ac:dyDescent="0.25">
      <c r="A833">
        <v>1</v>
      </c>
      <c r="B833">
        <v>2</v>
      </c>
      <c r="C833" s="1" t="s">
        <v>839</v>
      </c>
      <c r="D833" t="s">
        <v>7</v>
      </c>
      <c r="E833">
        <v>1</v>
      </c>
      <c r="F833">
        <v>18.75</v>
      </c>
    </row>
    <row r="834" spans="1:6" x14ac:dyDescent="0.25">
      <c r="A834">
        <v>0</v>
      </c>
      <c r="B834">
        <v>3</v>
      </c>
      <c r="C834" s="1" t="s">
        <v>840</v>
      </c>
      <c r="D834" t="s">
        <v>7</v>
      </c>
      <c r="E834">
        <v>1</v>
      </c>
      <c r="F834">
        <v>7.2291999999999996</v>
      </c>
    </row>
    <row r="835" spans="1:6" x14ac:dyDescent="0.25">
      <c r="A835">
        <v>0</v>
      </c>
      <c r="B835">
        <v>3</v>
      </c>
      <c r="C835" s="1" t="s">
        <v>841</v>
      </c>
      <c r="D835" t="s">
        <v>7</v>
      </c>
      <c r="E835">
        <v>23</v>
      </c>
      <c r="F835">
        <v>7.8541999999999996</v>
      </c>
    </row>
    <row r="836" spans="1:6" x14ac:dyDescent="0.25">
      <c r="A836">
        <v>0</v>
      </c>
      <c r="B836">
        <v>3</v>
      </c>
      <c r="C836" s="1" t="s">
        <v>842</v>
      </c>
      <c r="D836" t="s">
        <v>7</v>
      </c>
      <c r="E836">
        <v>18</v>
      </c>
      <c r="F836">
        <v>8.3000000000000007</v>
      </c>
    </row>
    <row r="837" spans="1:6" x14ac:dyDescent="0.25">
      <c r="A837">
        <v>1</v>
      </c>
      <c r="B837">
        <v>1</v>
      </c>
      <c r="C837" s="1" t="s">
        <v>843</v>
      </c>
      <c r="D837" t="s">
        <v>9</v>
      </c>
      <c r="E837">
        <v>39</v>
      </c>
      <c r="F837">
        <v>83.158299999999997</v>
      </c>
    </row>
    <row r="838" spans="1:6" x14ac:dyDescent="0.25">
      <c r="A838">
        <v>0</v>
      </c>
      <c r="B838">
        <v>3</v>
      </c>
      <c r="C838" s="1" t="s">
        <v>844</v>
      </c>
      <c r="D838" t="s">
        <v>7</v>
      </c>
      <c r="E838">
        <v>21</v>
      </c>
      <c r="F838">
        <v>8.6624999999999996</v>
      </c>
    </row>
    <row r="839" spans="1:6" x14ac:dyDescent="0.25">
      <c r="A839">
        <v>0</v>
      </c>
      <c r="B839">
        <v>3</v>
      </c>
      <c r="C839" s="1" t="s">
        <v>845</v>
      </c>
      <c r="D839" t="s">
        <v>7</v>
      </c>
      <c r="E839">
        <v>21</v>
      </c>
      <c r="F839">
        <v>8.0500000000000007</v>
      </c>
    </row>
    <row r="840" spans="1:6" x14ac:dyDescent="0.25">
      <c r="A840">
        <v>1</v>
      </c>
      <c r="B840">
        <v>3</v>
      </c>
      <c r="C840" s="1" t="s">
        <v>846</v>
      </c>
      <c r="D840" t="s">
        <v>7</v>
      </c>
      <c r="E840">
        <v>32</v>
      </c>
      <c r="F840">
        <v>56.495800000000003</v>
      </c>
    </row>
    <row r="841" spans="1:6" x14ac:dyDescent="0.25">
      <c r="A841">
        <v>1</v>
      </c>
      <c r="B841">
        <v>1</v>
      </c>
      <c r="C841" s="1" t="s">
        <v>847</v>
      </c>
      <c r="D841" t="s">
        <v>7</v>
      </c>
      <c r="E841">
        <v>32</v>
      </c>
      <c r="F841">
        <v>29.7</v>
      </c>
    </row>
    <row r="842" spans="1:6" x14ac:dyDescent="0.25">
      <c r="A842">
        <v>0</v>
      </c>
      <c r="B842">
        <v>3</v>
      </c>
      <c r="C842" s="1" t="s">
        <v>848</v>
      </c>
      <c r="D842" t="s">
        <v>7</v>
      </c>
      <c r="E842">
        <v>20</v>
      </c>
      <c r="F842">
        <v>7.9249999999999998</v>
      </c>
    </row>
    <row r="843" spans="1:6" x14ac:dyDescent="0.25">
      <c r="A843">
        <v>0</v>
      </c>
      <c r="B843">
        <v>2</v>
      </c>
      <c r="C843" s="1" t="s">
        <v>849</v>
      </c>
      <c r="D843" t="s">
        <v>7</v>
      </c>
      <c r="E843">
        <v>16</v>
      </c>
      <c r="F843">
        <v>10.5</v>
      </c>
    </row>
    <row r="844" spans="1:6" x14ac:dyDescent="0.25">
      <c r="A844">
        <v>1</v>
      </c>
      <c r="B844">
        <v>1</v>
      </c>
      <c r="C844" s="1" t="s">
        <v>850</v>
      </c>
      <c r="D844" t="s">
        <v>9</v>
      </c>
      <c r="E844">
        <v>30</v>
      </c>
      <c r="F844">
        <v>31</v>
      </c>
    </row>
    <row r="845" spans="1:6" x14ac:dyDescent="0.25">
      <c r="A845">
        <v>0</v>
      </c>
      <c r="B845">
        <v>3</v>
      </c>
      <c r="C845" s="1" t="s">
        <v>851</v>
      </c>
      <c r="D845" t="s">
        <v>7</v>
      </c>
      <c r="E845">
        <v>34</v>
      </c>
      <c r="F845">
        <v>6.4375</v>
      </c>
    </row>
    <row r="846" spans="1:6" x14ac:dyDescent="0.25">
      <c r="A846">
        <v>0</v>
      </c>
      <c r="B846">
        <v>3</v>
      </c>
      <c r="C846" s="1" t="s">
        <v>852</v>
      </c>
      <c r="D846" t="s">
        <v>7</v>
      </c>
      <c r="E846">
        <v>17</v>
      </c>
      <c r="F846">
        <v>8.6624999999999996</v>
      </c>
    </row>
    <row r="847" spans="1:6" x14ac:dyDescent="0.25">
      <c r="A847">
        <v>0</v>
      </c>
      <c r="B847">
        <v>3</v>
      </c>
      <c r="C847" s="1" t="s">
        <v>853</v>
      </c>
      <c r="D847" t="s">
        <v>7</v>
      </c>
      <c r="E847">
        <v>42</v>
      </c>
      <c r="F847">
        <v>7.55</v>
      </c>
    </row>
    <row r="848" spans="1:6" x14ac:dyDescent="0.25">
      <c r="A848">
        <v>0</v>
      </c>
      <c r="B848">
        <v>3</v>
      </c>
      <c r="C848" s="1" t="s">
        <v>854</v>
      </c>
      <c r="D848" t="s">
        <v>7</v>
      </c>
      <c r="E848">
        <v>42</v>
      </c>
      <c r="F848">
        <v>69.55</v>
      </c>
    </row>
    <row r="849" spans="1:6" x14ac:dyDescent="0.25">
      <c r="A849">
        <v>0</v>
      </c>
      <c r="B849">
        <v>3</v>
      </c>
      <c r="C849" s="1" t="s">
        <v>855</v>
      </c>
      <c r="D849" t="s">
        <v>7</v>
      </c>
      <c r="E849">
        <v>35</v>
      </c>
      <c r="F849">
        <v>7.8958000000000004</v>
      </c>
    </row>
    <row r="850" spans="1:6" x14ac:dyDescent="0.25">
      <c r="A850">
        <v>0</v>
      </c>
      <c r="B850">
        <v>2</v>
      </c>
      <c r="C850" s="1" t="s">
        <v>856</v>
      </c>
      <c r="D850" t="s">
        <v>7</v>
      </c>
      <c r="E850">
        <v>28</v>
      </c>
      <c r="F850">
        <v>33</v>
      </c>
    </row>
    <row r="851" spans="1:6" x14ac:dyDescent="0.25">
      <c r="A851">
        <v>1</v>
      </c>
      <c r="B851">
        <v>1</v>
      </c>
      <c r="C851" s="1" t="s">
        <v>857</v>
      </c>
      <c r="D851" t="s">
        <v>9</v>
      </c>
      <c r="E851">
        <v>28</v>
      </c>
      <c r="F851">
        <v>89.104200000000006</v>
      </c>
    </row>
    <row r="852" spans="1:6" x14ac:dyDescent="0.25">
      <c r="A852">
        <v>0</v>
      </c>
      <c r="B852">
        <v>3</v>
      </c>
      <c r="C852" s="1" t="s">
        <v>858</v>
      </c>
      <c r="D852" t="s">
        <v>7</v>
      </c>
      <c r="E852">
        <v>4</v>
      </c>
      <c r="F852">
        <v>31.274999999999999</v>
      </c>
    </row>
    <row r="853" spans="1:6" x14ac:dyDescent="0.25">
      <c r="A853">
        <v>0</v>
      </c>
      <c r="B853">
        <v>3</v>
      </c>
      <c r="C853" s="1" t="s">
        <v>859</v>
      </c>
      <c r="D853" t="s">
        <v>7</v>
      </c>
      <c r="E853">
        <v>74</v>
      </c>
      <c r="F853">
        <v>7.7750000000000004</v>
      </c>
    </row>
    <row r="854" spans="1:6" x14ac:dyDescent="0.25">
      <c r="A854">
        <v>0</v>
      </c>
      <c r="B854">
        <v>3</v>
      </c>
      <c r="C854" s="1" t="s">
        <v>860</v>
      </c>
      <c r="D854" t="s">
        <v>9</v>
      </c>
      <c r="E854">
        <v>9</v>
      </c>
      <c r="F854">
        <v>15.245799999999999</v>
      </c>
    </row>
    <row r="855" spans="1:6" x14ac:dyDescent="0.25">
      <c r="A855">
        <v>1</v>
      </c>
      <c r="B855">
        <v>1</v>
      </c>
      <c r="C855" s="1" t="s">
        <v>861</v>
      </c>
      <c r="D855" t="s">
        <v>9</v>
      </c>
      <c r="E855">
        <v>16</v>
      </c>
      <c r="F855">
        <v>39.4</v>
      </c>
    </row>
    <row r="856" spans="1:6" x14ac:dyDescent="0.25">
      <c r="A856">
        <v>0</v>
      </c>
      <c r="B856">
        <v>2</v>
      </c>
      <c r="C856" s="1" t="s">
        <v>862</v>
      </c>
      <c r="D856" t="s">
        <v>9</v>
      </c>
      <c r="E856">
        <v>44</v>
      </c>
      <c r="F856">
        <v>26</v>
      </c>
    </row>
    <row r="857" spans="1:6" x14ac:dyDescent="0.25">
      <c r="A857">
        <v>1</v>
      </c>
      <c r="B857">
        <v>3</v>
      </c>
      <c r="C857" s="1" t="s">
        <v>863</v>
      </c>
      <c r="D857" t="s">
        <v>9</v>
      </c>
      <c r="E857">
        <v>18</v>
      </c>
      <c r="F857">
        <v>9.35</v>
      </c>
    </row>
    <row r="858" spans="1:6" x14ac:dyDescent="0.25">
      <c r="A858">
        <v>1</v>
      </c>
      <c r="B858">
        <v>1</v>
      </c>
      <c r="C858" s="1" t="s">
        <v>864</v>
      </c>
      <c r="D858" t="s">
        <v>9</v>
      </c>
      <c r="E858">
        <v>45</v>
      </c>
      <c r="F858">
        <v>164.86670000000001</v>
      </c>
    </row>
    <row r="859" spans="1:6" x14ac:dyDescent="0.25">
      <c r="A859">
        <v>1</v>
      </c>
      <c r="B859">
        <v>1</v>
      </c>
      <c r="C859" s="1" t="s">
        <v>865</v>
      </c>
      <c r="D859" t="s">
        <v>7</v>
      </c>
      <c r="E859">
        <v>51</v>
      </c>
      <c r="F859">
        <v>26.55</v>
      </c>
    </row>
    <row r="860" spans="1:6" x14ac:dyDescent="0.25">
      <c r="A860">
        <v>1</v>
      </c>
      <c r="B860">
        <v>3</v>
      </c>
      <c r="C860" s="1" t="s">
        <v>866</v>
      </c>
      <c r="D860" t="s">
        <v>9</v>
      </c>
      <c r="E860">
        <v>24</v>
      </c>
      <c r="F860">
        <v>19.258299999999998</v>
      </c>
    </row>
    <row r="861" spans="1:6" x14ac:dyDescent="0.25">
      <c r="A861">
        <v>0</v>
      </c>
      <c r="B861">
        <v>3</v>
      </c>
      <c r="C861" s="1" t="s">
        <v>867</v>
      </c>
      <c r="D861" t="s">
        <v>7</v>
      </c>
      <c r="E861">
        <v>24</v>
      </c>
      <c r="F861">
        <v>7.2291999999999996</v>
      </c>
    </row>
    <row r="862" spans="1:6" x14ac:dyDescent="0.25">
      <c r="A862">
        <v>0</v>
      </c>
      <c r="B862">
        <v>3</v>
      </c>
      <c r="C862" s="1" t="s">
        <v>868</v>
      </c>
      <c r="D862" t="s">
        <v>7</v>
      </c>
      <c r="E862">
        <v>41</v>
      </c>
      <c r="F862">
        <v>14.1083</v>
      </c>
    </row>
    <row r="863" spans="1:6" x14ac:dyDescent="0.25">
      <c r="A863">
        <v>0</v>
      </c>
      <c r="B863">
        <v>2</v>
      </c>
      <c r="C863" s="1" t="s">
        <v>869</v>
      </c>
      <c r="D863" t="s">
        <v>7</v>
      </c>
      <c r="E863">
        <v>21</v>
      </c>
      <c r="F863">
        <v>11.5</v>
      </c>
    </row>
    <row r="864" spans="1:6" x14ac:dyDescent="0.25">
      <c r="A864">
        <v>1</v>
      </c>
      <c r="B864">
        <v>1</v>
      </c>
      <c r="C864" s="1" t="s">
        <v>870</v>
      </c>
      <c r="D864" t="s">
        <v>9</v>
      </c>
      <c r="E864">
        <v>48</v>
      </c>
      <c r="F864">
        <v>25.929200000000002</v>
      </c>
    </row>
    <row r="865" spans="1:6" x14ac:dyDescent="0.25">
      <c r="A865">
        <v>0</v>
      </c>
      <c r="B865">
        <v>3</v>
      </c>
      <c r="C865" s="1" t="s">
        <v>871</v>
      </c>
      <c r="D865" t="s">
        <v>9</v>
      </c>
      <c r="E865">
        <v>48</v>
      </c>
      <c r="F865">
        <v>69.55</v>
      </c>
    </row>
    <row r="866" spans="1:6" x14ac:dyDescent="0.25">
      <c r="A866">
        <v>0</v>
      </c>
      <c r="B866">
        <v>2</v>
      </c>
      <c r="C866" s="1" t="s">
        <v>872</v>
      </c>
      <c r="D866" t="s">
        <v>7</v>
      </c>
      <c r="E866">
        <v>24</v>
      </c>
      <c r="F866">
        <v>13</v>
      </c>
    </row>
    <row r="867" spans="1:6" x14ac:dyDescent="0.25">
      <c r="A867">
        <v>1</v>
      </c>
      <c r="B867">
        <v>2</v>
      </c>
      <c r="C867" s="1" t="s">
        <v>873</v>
      </c>
      <c r="D867" t="s">
        <v>9</v>
      </c>
      <c r="E867">
        <v>42</v>
      </c>
      <c r="F867">
        <v>13</v>
      </c>
    </row>
    <row r="868" spans="1:6" x14ac:dyDescent="0.25">
      <c r="A868">
        <v>1</v>
      </c>
      <c r="B868">
        <v>2</v>
      </c>
      <c r="C868" s="1" t="s">
        <v>874</v>
      </c>
      <c r="D868" t="s">
        <v>9</v>
      </c>
      <c r="E868">
        <v>27</v>
      </c>
      <c r="F868">
        <v>13.8583</v>
      </c>
    </row>
    <row r="869" spans="1:6" x14ac:dyDescent="0.25">
      <c r="A869">
        <v>0</v>
      </c>
      <c r="B869">
        <v>1</v>
      </c>
      <c r="C869" s="1" t="s">
        <v>875</v>
      </c>
      <c r="D869" t="s">
        <v>7</v>
      </c>
      <c r="E869">
        <v>31</v>
      </c>
      <c r="F869">
        <v>50.495800000000003</v>
      </c>
    </row>
    <row r="870" spans="1:6" x14ac:dyDescent="0.25">
      <c r="A870">
        <v>0</v>
      </c>
      <c r="B870">
        <v>3</v>
      </c>
      <c r="C870" s="1" t="s">
        <v>876</v>
      </c>
      <c r="D870" t="s">
        <v>7</v>
      </c>
      <c r="E870">
        <v>31</v>
      </c>
      <c r="F870">
        <v>9.5</v>
      </c>
    </row>
    <row r="871" spans="1:6" x14ac:dyDescent="0.25">
      <c r="A871">
        <v>1</v>
      </c>
      <c r="B871">
        <v>3</v>
      </c>
      <c r="C871" s="1" t="s">
        <v>877</v>
      </c>
      <c r="D871" t="s">
        <v>7</v>
      </c>
      <c r="E871">
        <v>4</v>
      </c>
      <c r="F871">
        <v>11.1333</v>
      </c>
    </row>
    <row r="872" spans="1:6" x14ac:dyDescent="0.25">
      <c r="A872">
        <v>0</v>
      </c>
      <c r="B872">
        <v>3</v>
      </c>
      <c r="C872" s="1" t="s">
        <v>878</v>
      </c>
      <c r="D872" t="s">
        <v>7</v>
      </c>
      <c r="E872">
        <v>26</v>
      </c>
      <c r="F872">
        <v>7.8958000000000004</v>
      </c>
    </row>
    <row r="873" spans="1:6" x14ac:dyDescent="0.25">
      <c r="A873">
        <v>1</v>
      </c>
      <c r="B873">
        <v>1</v>
      </c>
      <c r="C873" s="1" t="s">
        <v>879</v>
      </c>
      <c r="D873" t="s">
        <v>9</v>
      </c>
      <c r="E873">
        <v>47</v>
      </c>
      <c r="F873">
        <v>52.554200000000002</v>
      </c>
    </row>
    <row r="874" spans="1:6" x14ac:dyDescent="0.25">
      <c r="A874">
        <v>0</v>
      </c>
      <c r="B874">
        <v>1</v>
      </c>
      <c r="C874" s="1" t="s">
        <v>880</v>
      </c>
      <c r="D874" t="s">
        <v>7</v>
      </c>
      <c r="E874">
        <v>33</v>
      </c>
      <c r="F874">
        <v>5</v>
      </c>
    </row>
    <row r="875" spans="1:6" x14ac:dyDescent="0.25">
      <c r="A875">
        <v>0</v>
      </c>
      <c r="B875">
        <v>3</v>
      </c>
      <c r="C875" s="1" t="s">
        <v>881</v>
      </c>
      <c r="D875" t="s">
        <v>7</v>
      </c>
      <c r="E875">
        <v>47</v>
      </c>
      <c r="F875">
        <v>9</v>
      </c>
    </row>
    <row r="876" spans="1:6" x14ac:dyDescent="0.25">
      <c r="A876">
        <v>1</v>
      </c>
      <c r="B876">
        <v>2</v>
      </c>
      <c r="C876" s="1" t="s">
        <v>882</v>
      </c>
      <c r="D876" t="s">
        <v>9</v>
      </c>
      <c r="E876">
        <v>28</v>
      </c>
      <c r="F876">
        <v>24</v>
      </c>
    </row>
    <row r="877" spans="1:6" x14ac:dyDescent="0.25">
      <c r="A877">
        <v>1</v>
      </c>
      <c r="B877">
        <v>3</v>
      </c>
      <c r="C877" s="1" t="s">
        <v>883</v>
      </c>
      <c r="D877" t="s">
        <v>9</v>
      </c>
      <c r="E877">
        <v>15</v>
      </c>
      <c r="F877">
        <v>7.2249999999999996</v>
      </c>
    </row>
    <row r="878" spans="1:6" x14ac:dyDescent="0.25">
      <c r="A878">
        <v>0</v>
      </c>
      <c r="B878">
        <v>3</v>
      </c>
      <c r="C878" s="1" t="s">
        <v>884</v>
      </c>
      <c r="D878" t="s">
        <v>7</v>
      </c>
      <c r="E878">
        <v>20</v>
      </c>
      <c r="F878">
        <v>9.8458000000000006</v>
      </c>
    </row>
    <row r="879" spans="1:6" x14ac:dyDescent="0.25">
      <c r="A879">
        <v>0</v>
      </c>
      <c r="B879">
        <v>3</v>
      </c>
      <c r="C879" s="1" t="s">
        <v>885</v>
      </c>
      <c r="D879" t="s">
        <v>7</v>
      </c>
      <c r="E879">
        <v>19</v>
      </c>
      <c r="F879">
        <v>7.8958000000000004</v>
      </c>
    </row>
    <row r="880" spans="1:6" x14ac:dyDescent="0.25">
      <c r="A880">
        <v>0</v>
      </c>
      <c r="B880">
        <v>3</v>
      </c>
      <c r="C880" s="1" t="s">
        <v>886</v>
      </c>
      <c r="D880" t="s">
        <v>7</v>
      </c>
      <c r="E880">
        <v>19</v>
      </c>
      <c r="F880">
        <v>7.8958000000000004</v>
      </c>
    </row>
    <row r="881" spans="1:6" x14ac:dyDescent="0.25">
      <c r="A881">
        <v>1</v>
      </c>
      <c r="B881">
        <v>1</v>
      </c>
      <c r="C881" s="1" t="s">
        <v>887</v>
      </c>
      <c r="D881" t="s">
        <v>9</v>
      </c>
      <c r="E881">
        <v>56</v>
      </c>
      <c r="F881">
        <v>83.158299999999997</v>
      </c>
    </row>
    <row r="882" spans="1:6" x14ac:dyDescent="0.25">
      <c r="A882">
        <v>1</v>
      </c>
      <c r="B882">
        <v>2</v>
      </c>
      <c r="C882" s="1" t="s">
        <v>888</v>
      </c>
      <c r="D882" t="s">
        <v>9</v>
      </c>
      <c r="E882">
        <v>25</v>
      </c>
      <c r="F882">
        <v>26</v>
      </c>
    </row>
    <row r="883" spans="1:6" x14ac:dyDescent="0.25">
      <c r="A883">
        <v>0</v>
      </c>
      <c r="B883">
        <v>3</v>
      </c>
      <c r="C883" s="1" t="s">
        <v>889</v>
      </c>
      <c r="D883" t="s">
        <v>7</v>
      </c>
      <c r="E883">
        <v>33</v>
      </c>
      <c r="F883">
        <v>7.8958000000000004</v>
      </c>
    </row>
    <row r="884" spans="1:6" x14ac:dyDescent="0.25">
      <c r="A884">
        <v>0</v>
      </c>
      <c r="B884">
        <v>3</v>
      </c>
      <c r="C884" s="1" t="s">
        <v>890</v>
      </c>
      <c r="D884" t="s">
        <v>9</v>
      </c>
      <c r="E884">
        <v>22</v>
      </c>
      <c r="F884">
        <v>10.5167</v>
      </c>
    </row>
    <row r="885" spans="1:6" x14ac:dyDescent="0.25">
      <c r="A885">
        <v>0</v>
      </c>
      <c r="B885">
        <v>2</v>
      </c>
      <c r="C885" s="1" t="s">
        <v>891</v>
      </c>
      <c r="D885" t="s">
        <v>7</v>
      </c>
      <c r="E885">
        <v>28</v>
      </c>
      <c r="F885">
        <v>10.5</v>
      </c>
    </row>
    <row r="886" spans="1:6" x14ac:dyDescent="0.25">
      <c r="A886">
        <v>0</v>
      </c>
      <c r="B886">
        <v>3</v>
      </c>
      <c r="C886" s="1" t="s">
        <v>892</v>
      </c>
      <c r="D886" t="s">
        <v>7</v>
      </c>
      <c r="E886">
        <v>25</v>
      </c>
      <c r="F886">
        <v>7.05</v>
      </c>
    </row>
    <row r="887" spans="1:6" x14ac:dyDescent="0.25">
      <c r="A887">
        <v>0</v>
      </c>
      <c r="B887">
        <v>3</v>
      </c>
      <c r="C887" s="1" t="s">
        <v>893</v>
      </c>
      <c r="D887" t="s">
        <v>9</v>
      </c>
      <c r="E887">
        <v>39</v>
      </c>
      <c r="F887">
        <v>29.125</v>
      </c>
    </row>
    <row r="888" spans="1:6" x14ac:dyDescent="0.25">
      <c r="A888">
        <v>0</v>
      </c>
      <c r="B888">
        <v>2</v>
      </c>
      <c r="C888" s="1" t="s">
        <v>894</v>
      </c>
      <c r="D888" t="s">
        <v>7</v>
      </c>
      <c r="E888">
        <v>27</v>
      </c>
      <c r="F888">
        <v>13</v>
      </c>
    </row>
    <row r="889" spans="1:6" x14ac:dyDescent="0.25">
      <c r="A889">
        <v>1</v>
      </c>
      <c r="B889">
        <v>1</v>
      </c>
      <c r="C889" s="1" t="s">
        <v>895</v>
      </c>
      <c r="D889" t="s">
        <v>9</v>
      </c>
      <c r="E889">
        <v>19</v>
      </c>
      <c r="F889">
        <v>30</v>
      </c>
    </row>
    <row r="890" spans="1:6" x14ac:dyDescent="0.25">
      <c r="A890">
        <v>0</v>
      </c>
      <c r="B890">
        <v>3</v>
      </c>
      <c r="C890" s="1" t="s">
        <v>896</v>
      </c>
      <c r="D890" t="s">
        <v>9</v>
      </c>
      <c r="E890">
        <v>19</v>
      </c>
      <c r="F890">
        <v>23.45</v>
      </c>
    </row>
    <row r="891" spans="1:6" x14ac:dyDescent="0.25">
      <c r="A891">
        <v>1</v>
      </c>
      <c r="B891">
        <v>1</v>
      </c>
      <c r="C891" s="1" t="s">
        <v>897</v>
      </c>
      <c r="D891" t="s">
        <v>7</v>
      </c>
      <c r="E891">
        <v>26</v>
      </c>
      <c r="F891">
        <v>30</v>
      </c>
    </row>
    <row r="892" spans="1:6" x14ac:dyDescent="0.25">
      <c r="A892">
        <v>0</v>
      </c>
      <c r="B892">
        <v>3</v>
      </c>
      <c r="C892" s="1" t="s">
        <v>898</v>
      </c>
      <c r="D892" t="s">
        <v>7</v>
      </c>
      <c r="E892">
        <v>32</v>
      </c>
      <c r="F892">
        <v>7.75</v>
      </c>
    </row>
  </sheetData>
  <conditionalFormatting sqref="G7:H7">
    <cfRule type="containsText" dxfId="44" priority="1" operator="containsText" text="OUTCOME">
      <formula>NOT(ISERROR(SEARCH("OUTCOME",G7)))</formula>
    </cfRule>
  </conditionalFormatting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F4C2-7CF3-450C-9CC0-989D230D1A7F}">
  <sheetPr>
    <pageSetUpPr fitToPage="1"/>
  </sheetPr>
  <dimension ref="W22"/>
  <sheetViews>
    <sheetView tabSelected="1" topLeftCell="A2" zoomScaleNormal="100" workbookViewId="0">
      <selection activeCell="M25" sqref="M25"/>
    </sheetView>
  </sheetViews>
  <sheetFormatPr defaultRowHeight="15" x14ac:dyDescent="0.25"/>
  <cols>
    <col min="17" max="17" width="11" customWidth="1"/>
  </cols>
  <sheetData>
    <row r="22" spans="23:23" x14ac:dyDescent="0.25">
      <c r="W22" t="s">
        <v>919</v>
      </c>
    </row>
  </sheetData>
  <pageMargins left="0" right="0" top="0" bottom="0" header="0" footer="0"/>
  <pageSetup paperSize="13" scale="6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F A A B Q S w M E F A A C A A g A g W R B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g W R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k Q V d G L e S + E Q I A A H M F A A A T A B w A R m 9 y b X V s Y X M v U 2 V j d G l v b j E u b S C i G A A o o B Q A A A A A A A A A A A A A A A A A A A A A A A A A A A C V V E 2 P 2 j A Q v S P x H y z 3 0 C B Z S K C 2 h 6 4 4 0 A A q q n b Z b d J K 1 d K D S W b B W n 8 g 2 6 G L E P + 9 k w 8 I u 0 m 7 2 l x i v x m / 9 2 a c i Y P E C 6 N J V L 4 H V 9 1 O t + M 2 3 E J K v P B c i 4 S M i A T f 7 R B 8 I p P Z B B A J 3 a 4 / M U m m Q P t g J i T 0 Q 6 M 9 b l x A w 8 / L H w 6 s W 4 7 3 R o k U l q d E R H 4 t r u e T 6 X t H y J f F 4 l u 0 n I z j 8 b I S 6 i d u R 3 v s f g J S K O H B j i i j j I R G Z k q 7 0 W D I y F Q n J h V 6 j Z u P u L 3 L j I f I 7 y W M 6 m X / x m j 4 3 W O l 4 3 f 0 1 h q F s Z R 8 B Z 6 i L Y r 2 Y 7 7 C x C p S 4 U F Z H C P 3 F T 6 W M k q 4 5 N a N v M 0 u K c M N 1 2 t k j P d b q O l i y 7 V 7 M F a V j v O g C 1 r 0 2 e F A b 7 l z g B x 2 n m K J c + 0 / f e j n B 4 6 M H G i U 2 Z 3 Y Q U v k N p F 4 s I n f c A W I e t w T D 0 + + p I G n B j Z e n / N 0 p l Z g y 0 y x i r Y t a t w m m y Y c i + Q R f I N 6 h h 9 N C 3 f I V 0 I 3 k q d q x e 1 j U W I d O N Y d / g 7 K Y A d O l 1 8 3 u Q x U c P D i K l g t d 6 n w o t v n c s 8 F n k p 6 Z m A r e Y L E P 7 n M 4 F K / w A s 0 a P p k V H G J R u h 1 8 a q y 7 e l Y j G W y 8 m b a t K b W G u s a Y g V c K L q g 4 Q y 7 e b r q U v T 4 z y o G / y n j u Q N G a U l G i 6 W q l m 8 s p 2 A f v i 5 a m W P 0 A c q 2 0 R m o N / Q P / z 8 S a S b m j 6 7 F c j B H G k L D / D P J 5 + D Y P t C D V y f 6 U i 8 f 5 n K o L q b k 2 O t 2 h G 4 n v / o L U E s B A i 0 A F A A C A A g A g W R B V y A 4 H 2 e k A A A A 9 Q A A A B I A A A A A A A A A A A A A A A A A A A A A A E N v b m Z p Z y 9 Q Y W N r Y W d l L n h t b F B L A Q I t A B Q A A g A I A I F k Q V c P y u m r p A A A A O k A A A A T A A A A A A A A A A A A A A A A A P A A A A B b Q 2 9 u d G V u d F 9 U e X B l c 1 0 u e G 1 s U E s B A i 0 A F A A C A A g A g W R B V 0 Y t 5 L 4 R A g A A c w U A A B M A A A A A A A A A A A A A A A A A 4 Q E A A E Z v c m 1 1 b G F z L 1 N l Y 3 R p b 2 4 x L m 1 Q S w U G A A A A A A M A A w D C A A A A P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4 A A A A A A A D V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F u a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l 0 Y W 5 p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F U M T k 6 M z Y 6 M D I u M z U w O T E 5 N l o i I C 8 + P E V u d H J 5 I F R 5 c G U 9 I k Z p b G x D b 2 x 1 b W 5 U e X B l c y I g V m F s d W U 9 I n N B d 0 1 H Q m d N R i I g L z 4 8 R W 5 0 c n k g V H l w Z T 0 i R m l s b E N v b H V t b k 5 h b W V z I i B W Y W x 1 Z T 0 i c 1 s m c X V v d D t T d X J 2 a X Z l Z C Z x d W 9 0 O y w m c X V v d D t Q Y 2 x h c 3 M m c X V v d D s s J n F 1 b 3 Q 7 T m F t Z S Z x d W 9 0 O y w m c X V v d D t T Z X g m c X V v d D s s J n F 1 b 3 Q 7 Q W d l J n F 1 b 3 Q 7 L C Z x d W 9 0 O 0 Z h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h b m l j L 0 F 1 d G 9 S Z W 1 v d m V k Q 2 9 s d W 1 u c z E u e 1 N 1 c n Z p d m V k L D B 9 J n F 1 b 3 Q 7 L C Z x d W 9 0 O 1 N l Y 3 R p b 2 4 x L 3 R p d G F u a W M v Q X V 0 b 1 J l b W 9 2 Z W R D b 2 x 1 b W 5 z M S 5 7 U G N s Y X N z L D F 9 J n F 1 b 3 Q 7 L C Z x d W 9 0 O 1 N l Y 3 R p b 2 4 x L 3 R p d G F u a W M v Q X V 0 b 1 J l b W 9 2 Z W R D b 2 x 1 b W 5 z M S 5 7 T m F t Z S w y f S Z x d W 9 0 O y w m c X V v d D t T Z W N 0 a W 9 u M S 9 0 a X R h b m l j L 0 F 1 d G 9 S Z W 1 v d m V k Q 2 9 s d W 1 u c z E u e 1 N l e C w z f S Z x d W 9 0 O y w m c X V v d D t T Z W N 0 a W 9 u M S 9 0 a X R h b m l j L 0 F 1 d G 9 S Z W 1 v d m V k Q 2 9 s d W 1 u c z E u e 0 F n Z S w 0 f S Z x d W 9 0 O y w m c X V v d D t T Z W N 0 a W 9 u M S 9 0 a X R h b m l j L 0 F 1 d G 9 S Z W 1 v d m V k Q 2 9 s d W 1 u c z E u e 0 Z h c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l 0 Y W 5 p Y y 9 B d X R v U m V t b 3 Z l Z E N v b H V t b n M x L n t T d X J 2 a X Z l Z C w w f S Z x d W 9 0 O y w m c X V v d D t T Z W N 0 a W 9 u M S 9 0 a X R h b m l j L 0 F 1 d G 9 S Z W 1 v d m V k Q 2 9 s d W 1 u c z E u e 1 B j b G F z c y w x f S Z x d W 9 0 O y w m c X V v d D t T Z W N 0 a W 9 u M S 9 0 a X R h b m l j L 0 F 1 d G 9 S Z W 1 v d m V k Q 2 9 s d W 1 u c z E u e 0 5 h b W U s M n 0 m c X V v d D s s J n F 1 b 3 Q 7 U 2 V j d G l v b j E v d G l 0 Y W 5 p Y y 9 B d X R v U m V t b 3 Z l Z E N v b H V t b n M x L n t T Z X g s M 3 0 m c X V v d D s s J n F 1 b 3 Q 7 U 2 V j d G l v b j E v d G l 0 Y W 5 p Y y 9 B d X R v U m V t b 3 Z l Z E N v b H V t b n M x L n t B Z 2 U s N H 0 m c X V v d D s s J n F 1 b 3 Q 7 U 2 V j d G l v b j E v d G l 0 Y W 5 p Y y 9 B d X R v U m V t b 3 Z l Z E N v b H V t b n M x L n t G Y X J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X R h b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F u a W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Y W 5 p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F u a W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h b m l j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h b m l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Y W 5 p Y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F u a W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h b m l j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h b m l j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5 d 4 e C s O m 0 T o C T 7 V I s 9 + C p A A A A A A I A A A A A A B B m A A A A A Q A A I A A A A J 0 7 G Z v s 5 j L F 0 D N O K s F 5 1 y W 7 l + Q 9 d 8 1 T m q c Z V A x a m N i G A A A A A A 6 A A A A A A g A A I A A A A B c 7 H b I Q W O a m l B / v s K E 9 E e A V C b q C e u 6 l d T 8 6 A q H s 5 e Z 6 U A A A A J 4 Q n t G 3 4 8 c 3 K n P M x 6 A h i X x M x 5 Z T 1 5 2 N 0 Q k G z M o v B 2 e r h p o H q L o e R P k r 6 O g p r 0 1 r a 6 n m w 9 k w U C W y u a l Z y / n U D d J 0 Y l n p M k L h 5 N B 1 V h W e 7 Y 6 c Q A A A A J i I e h W F K x w Y a i 5 w 6 5 y 3 w P M C 4 g d F Y l 8 2 c 1 v z m y M 3 O m 5 V c 6 S h 9 3 2 J d 4 F o g q P K q t i B 2 2 D R Q y 7 I M c I 0 L Z k 4 A 7 S X x w 8 = < / D a t a M a s h u p > 
</file>

<file path=customXml/itemProps1.xml><?xml version="1.0" encoding="utf-8"?>
<ds:datastoreItem xmlns:ds="http://schemas.openxmlformats.org/officeDocument/2006/customXml" ds:itemID="{3E25B47D-5406-4AF3-A07D-AD810B201B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</vt:lpstr>
      <vt:lpstr>DATA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Ayomide</dc:creator>
  <cp:lastModifiedBy>Ayomide</cp:lastModifiedBy>
  <cp:lastPrinted>2023-10-03T05:38:19Z</cp:lastPrinted>
  <dcterms:created xsi:type="dcterms:W3CDTF">2023-10-01T19:27:44Z</dcterms:created>
  <dcterms:modified xsi:type="dcterms:W3CDTF">2023-10-03T07:23:30Z</dcterms:modified>
</cp:coreProperties>
</file>