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enoch\OneDrive\Attendance Record 2024\Excel_Projects\Personal Finance\"/>
    </mc:Choice>
  </mc:AlternateContent>
  <xr:revisionPtr revIDLastSave="0" documentId="13_ncr:1_{C6EB0596-FEAB-44E2-BC43-B27D63919017}" xr6:coauthVersionLast="47" xr6:coauthVersionMax="47" xr10:uidLastSave="{00000000-0000-0000-0000-000000000000}"/>
  <bookViews>
    <workbookView xWindow="-108" yWindow="-108" windowWidth="23256" windowHeight="12456" xr2:uid="{75A33D28-FB7B-4134-BF83-7846BC6C9D76}"/>
  </bookViews>
  <sheets>
    <sheet name="Spreadsheet" sheetId="1" r:id="rId1"/>
    <sheet name="Analysis" sheetId="6" state="hidden" r:id="rId2"/>
    <sheet name="Dashboard" sheetId="7" r:id="rId3"/>
    <sheet name="Icons &amp; colors" sheetId="5" r:id="rId4"/>
  </sheets>
  <externalReferences>
    <externalReference r:id="rId5"/>
    <externalReference r:id="rId6"/>
  </externalReferences>
  <definedNames>
    <definedName name="Balance">'[1]CALCULATIONS '!$G$8</definedName>
    <definedName name="CARDN">[2]Calculations!$O$6</definedName>
    <definedName name="CardNumber">'[1]CALCULATIONS '!$C$4</definedName>
    <definedName name="CashLoan">'[1]CALCULATIONS '!$C$31</definedName>
    <definedName name="Clothes">'[1]CALCULATIONS '!$C$29</definedName>
    <definedName name="DataWithDecision">'[1]CALCULATIONS '!$C$17</definedName>
    <definedName name="Entertainment">'[1]CALCULATIONS '!$C$30</definedName>
    <definedName name="Groceries">'[1]CALCULATIONS '!$C$28</definedName>
    <definedName name="Income">'[1]CALCULATIONS '!$G$6</definedName>
    <definedName name="MaxIncome">'[1]CALCULATIONS '!$G$11</definedName>
    <definedName name="MaxSpending">'[1]CALCULATIONS '!$F$11</definedName>
    <definedName name="Rent">'[1]CALCULATIONS '!$C$27</definedName>
    <definedName name="Slicer_Month_Name">#N/A</definedName>
    <definedName name="Spending">'[1]CALCULATIONS '!$G$7</definedName>
    <definedName name="Teachable">'[1]CALCULATIONS '!$C$19</definedName>
    <definedName name="VALID">[2]Calculations!$P$6</definedName>
    <definedName name="ValidThru">'[1]CALCULATIONS '!$D$4</definedName>
    <definedName name="YouTube">'[1]CALCULATIONS '!$C$18</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 i="6" l="1"/>
  <c r="Q10" i="6"/>
  <c r="P11" i="6"/>
  <c r="Q11" i="6"/>
  <c r="Q9" i="6"/>
  <c r="P9" i="6"/>
  <c r="C16" i="6"/>
  <c r="C18" i="6"/>
  <c r="D18" i="6"/>
  <c r="C19" i="6"/>
  <c r="D19" i="6"/>
  <c r="C20" i="6"/>
  <c r="D20" i="6"/>
  <c r="C21" i="6"/>
  <c r="D21" i="6"/>
  <c r="D17" i="6"/>
  <c r="C17" i="6"/>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M3" i="6"/>
  <c r="L3" i="6"/>
  <c r="G3" i="6"/>
  <c r="F3" i="6"/>
  <c r="H3" i="6"/>
  <c r="L490" i="1" l="1"/>
  <c r="K490" i="1"/>
  <c r="J490" i="1"/>
  <c r="L489" i="1"/>
  <c r="K489" i="1"/>
  <c r="J489" i="1"/>
  <c r="L488" i="1"/>
  <c r="K488" i="1"/>
  <c r="J488" i="1"/>
  <c r="L487" i="1"/>
  <c r="K487" i="1"/>
  <c r="J487" i="1"/>
  <c r="L486" i="1"/>
  <c r="K486" i="1"/>
  <c r="J486" i="1"/>
  <c r="L485" i="1"/>
  <c r="K485" i="1"/>
  <c r="J485" i="1"/>
  <c r="L484" i="1"/>
  <c r="K484" i="1"/>
  <c r="J484" i="1"/>
  <c r="L483" i="1"/>
  <c r="K483" i="1"/>
  <c r="J483" i="1"/>
  <c r="L482" i="1"/>
  <c r="K482" i="1"/>
  <c r="J482" i="1"/>
  <c r="L481" i="1"/>
  <c r="K481" i="1"/>
  <c r="J481" i="1"/>
  <c r="L480" i="1"/>
  <c r="K480" i="1"/>
  <c r="J480" i="1"/>
  <c r="L479" i="1"/>
  <c r="K479" i="1"/>
  <c r="J479" i="1"/>
  <c r="L478" i="1"/>
  <c r="K478" i="1"/>
  <c r="J478" i="1"/>
  <c r="L477" i="1"/>
  <c r="K477" i="1"/>
  <c r="J477" i="1"/>
  <c r="L476" i="1"/>
  <c r="K476" i="1"/>
  <c r="J476" i="1"/>
  <c r="L475" i="1"/>
  <c r="K475" i="1"/>
  <c r="J475" i="1"/>
  <c r="L474" i="1"/>
  <c r="K474" i="1"/>
  <c r="J474" i="1"/>
  <c r="L473" i="1"/>
  <c r="K473" i="1"/>
  <c r="J473" i="1"/>
  <c r="L472" i="1"/>
  <c r="K472" i="1"/>
  <c r="J472" i="1"/>
  <c r="L471" i="1"/>
  <c r="K471" i="1"/>
  <c r="J471" i="1"/>
  <c r="L470" i="1"/>
  <c r="K470" i="1"/>
  <c r="J470" i="1"/>
  <c r="L469" i="1"/>
  <c r="K469" i="1"/>
  <c r="J469" i="1"/>
  <c r="L468" i="1"/>
  <c r="K468" i="1"/>
  <c r="J468" i="1"/>
  <c r="L467" i="1"/>
  <c r="K467" i="1"/>
  <c r="J467" i="1"/>
  <c r="L466" i="1"/>
  <c r="K466" i="1"/>
  <c r="J466" i="1"/>
  <c r="L465" i="1"/>
  <c r="K465" i="1"/>
  <c r="J465" i="1"/>
  <c r="L464" i="1"/>
  <c r="K464" i="1"/>
  <c r="J464" i="1"/>
  <c r="L463" i="1"/>
  <c r="K463" i="1"/>
  <c r="J463" i="1"/>
  <c r="L462" i="1"/>
  <c r="K462" i="1"/>
  <c r="J462" i="1"/>
  <c r="L461" i="1"/>
  <c r="K461" i="1"/>
  <c r="J461" i="1"/>
  <c r="L460" i="1"/>
  <c r="K460" i="1"/>
  <c r="J460" i="1"/>
  <c r="L459" i="1"/>
  <c r="K459" i="1"/>
  <c r="J459" i="1"/>
  <c r="L458" i="1"/>
  <c r="K458" i="1"/>
  <c r="J458" i="1"/>
  <c r="L457" i="1"/>
  <c r="K457" i="1"/>
  <c r="J457" i="1"/>
  <c r="L456" i="1"/>
  <c r="K456" i="1"/>
  <c r="J456" i="1"/>
  <c r="L455" i="1"/>
  <c r="K455" i="1"/>
  <c r="J455" i="1"/>
  <c r="L454" i="1"/>
  <c r="K454" i="1"/>
  <c r="J454" i="1"/>
  <c r="L453" i="1"/>
  <c r="K453" i="1"/>
  <c r="J453" i="1"/>
  <c r="L452" i="1"/>
  <c r="K452" i="1"/>
  <c r="J452" i="1"/>
  <c r="L451" i="1"/>
  <c r="K451" i="1"/>
  <c r="J451" i="1"/>
  <c r="L450" i="1"/>
  <c r="K450" i="1"/>
  <c r="J450" i="1"/>
  <c r="L449" i="1"/>
  <c r="K449" i="1"/>
  <c r="J449" i="1"/>
  <c r="L448" i="1"/>
  <c r="K448" i="1"/>
  <c r="J448" i="1"/>
  <c r="L447" i="1"/>
  <c r="K447" i="1"/>
  <c r="J447" i="1"/>
  <c r="L446" i="1"/>
  <c r="K446" i="1"/>
  <c r="J446" i="1"/>
  <c r="L445" i="1"/>
  <c r="K445" i="1"/>
  <c r="J445" i="1"/>
  <c r="L444" i="1"/>
  <c r="K444" i="1"/>
  <c r="J444" i="1"/>
  <c r="L443" i="1"/>
  <c r="K443" i="1"/>
  <c r="J443" i="1"/>
  <c r="L442" i="1"/>
  <c r="K442" i="1"/>
  <c r="J442" i="1"/>
  <c r="L441" i="1"/>
  <c r="K441" i="1"/>
  <c r="J441" i="1"/>
  <c r="L440" i="1"/>
  <c r="K440" i="1"/>
  <c r="J440" i="1"/>
  <c r="L439" i="1"/>
  <c r="K439" i="1"/>
  <c r="J439" i="1"/>
  <c r="L438" i="1"/>
  <c r="K438" i="1"/>
  <c r="J438" i="1"/>
  <c r="L437" i="1"/>
  <c r="K437" i="1"/>
  <c r="J437" i="1"/>
  <c r="L436" i="1"/>
  <c r="K436" i="1"/>
  <c r="J436" i="1"/>
  <c r="L435" i="1"/>
  <c r="K435" i="1"/>
  <c r="J435" i="1"/>
  <c r="L434" i="1"/>
  <c r="K434" i="1"/>
  <c r="J434" i="1"/>
  <c r="L433" i="1"/>
  <c r="K433" i="1"/>
  <c r="J433" i="1"/>
  <c r="L432" i="1"/>
  <c r="K432" i="1"/>
  <c r="J432" i="1"/>
  <c r="L431" i="1"/>
  <c r="K431" i="1"/>
  <c r="J431" i="1"/>
  <c r="L430" i="1"/>
  <c r="K430" i="1"/>
  <c r="J430" i="1"/>
  <c r="L429" i="1"/>
  <c r="K429" i="1"/>
  <c r="J429" i="1"/>
  <c r="L428" i="1"/>
  <c r="K428" i="1"/>
  <c r="J428" i="1"/>
  <c r="L427" i="1"/>
  <c r="K427" i="1"/>
  <c r="J427" i="1"/>
  <c r="L426" i="1"/>
  <c r="K426" i="1"/>
  <c r="J426" i="1"/>
  <c r="L425" i="1"/>
  <c r="K425" i="1"/>
  <c r="J425" i="1"/>
  <c r="L424" i="1"/>
  <c r="K424" i="1"/>
  <c r="J424" i="1"/>
  <c r="L423" i="1"/>
  <c r="K423" i="1"/>
  <c r="J423" i="1"/>
  <c r="L422" i="1"/>
  <c r="K422" i="1"/>
  <c r="J422" i="1"/>
  <c r="L421" i="1"/>
  <c r="K421" i="1"/>
  <c r="J421" i="1"/>
  <c r="L420" i="1"/>
  <c r="K420" i="1"/>
  <c r="J420" i="1"/>
  <c r="L419" i="1"/>
  <c r="K419" i="1"/>
  <c r="J419" i="1"/>
  <c r="L418" i="1"/>
  <c r="K418" i="1"/>
  <c r="J418" i="1"/>
  <c r="L417" i="1"/>
  <c r="K417" i="1"/>
  <c r="J417" i="1"/>
  <c r="L416" i="1"/>
  <c r="K416" i="1"/>
  <c r="J416" i="1"/>
  <c r="L415" i="1"/>
  <c r="K415" i="1"/>
  <c r="J415" i="1"/>
  <c r="L414" i="1"/>
  <c r="K414" i="1"/>
  <c r="J414" i="1"/>
  <c r="L413" i="1"/>
  <c r="K413" i="1"/>
  <c r="J413" i="1"/>
  <c r="L412" i="1"/>
  <c r="K412" i="1"/>
  <c r="J412" i="1"/>
  <c r="L411" i="1"/>
  <c r="K411" i="1"/>
  <c r="J411" i="1"/>
  <c r="L410" i="1"/>
  <c r="K410" i="1"/>
  <c r="J410" i="1"/>
  <c r="L409" i="1"/>
  <c r="K409" i="1"/>
  <c r="J409" i="1"/>
  <c r="L408" i="1"/>
  <c r="K408" i="1"/>
  <c r="J408" i="1"/>
  <c r="L407" i="1"/>
  <c r="K407" i="1"/>
  <c r="J407" i="1"/>
  <c r="L406" i="1"/>
  <c r="K406" i="1"/>
  <c r="J406" i="1"/>
  <c r="L405" i="1"/>
  <c r="K405" i="1"/>
  <c r="J405" i="1"/>
  <c r="L404" i="1"/>
  <c r="K404" i="1"/>
  <c r="J404" i="1"/>
  <c r="L403" i="1"/>
  <c r="K403" i="1"/>
  <c r="J403" i="1"/>
  <c r="L402" i="1"/>
  <c r="K402" i="1"/>
  <c r="J402" i="1"/>
  <c r="L401" i="1"/>
  <c r="K401" i="1"/>
  <c r="J401" i="1"/>
  <c r="L400" i="1"/>
  <c r="K400" i="1"/>
  <c r="J400" i="1"/>
  <c r="L399" i="1"/>
  <c r="K399" i="1"/>
  <c r="J399" i="1"/>
  <c r="L398" i="1"/>
  <c r="K398" i="1"/>
  <c r="J398" i="1"/>
  <c r="L397" i="1"/>
  <c r="K397" i="1"/>
  <c r="J397" i="1"/>
  <c r="L396" i="1"/>
  <c r="K396" i="1"/>
  <c r="J396" i="1"/>
  <c r="L395" i="1"/>
  <c r="K395" i="1"/>
  <c r="J395" i="1"/>
  <c r="L394" i="1"/>
  <c r="K394" i="1"/>
  <c r="J394" i="1"/>
  <c r="L393" i="1"/>
  <c r="K393" i="1"/>
  <c r="J393" i="1"/>
  <c r="L392" i="1"/>
  <c r="K392" i="1"/>
  <c r="J392" i="1"/>
  <c r="L391" i="1"/>
  <c r="K391" i="1"/>
  <c r="J391" i="1"/>
  <c r="L390" i="1"/>
  <c r="K390" i="1"/>
  <c r="J390" i="1"/>
  <c r="L389" i="1"/>
  <c r="K389" i="1"/>
  <c r="J389" i="1"/>
  <c r="L388" i="1"/>
  <c r="K388" i="1"/>
  <c r="J388" i="1"/>
  <c r="L387" i="1"/>
  <c r="K387" i="1"/>
  <c r="J387" i="1"/>
  <c r="L386" i="1"/>
  <c r="K386" i="1"/>
  <c r="J386" i="1"/>
  <c r="L385" i="1"/>
  <c r="K385" i="1"/>
  <c r="J385" i="1"/>
  <c r="L384" i="1"/>
  <c r="K384" i="1"/>
  <c r="J384" i="1"/>
  <c r="L383" i="1"/>
  <c r="K383" i="1"/>
  <c r="J383" i="1"/>
  <c r="L382" i="1"/>
  <c r="K382" i="1"/>
  <c r="J382" i="1"/>
  <c r="L381" i="1"/>
  <c r="K381" i="1"/>
  <c r="J381" i="1"/>
  <c r="L380" i="1"/>
  <c r="K380" i="1"/>
  <c r="J380" i="1"/>
  <c r="L379" i="1"/>
  <c r="K379" i="1"/>
  <c r="J379" i="1"/>
  <c r="L378" i="1"/>
  <c r="K378" i="1"/>
  <c r="J378" i="1"/>
  <c r="L377" i="1"/>
  <c r="K377" i="1"/>
  <c r="J377" i="1"/>
  <c r="L376" i="1"/>
  <c r="K376" i="1"/>
  <c r="J376" i="1"/>
  <c r="L375" i="1"/>
  <c r="K375" i="1"/>
  <c r="J375" i="1"/>
  <c r="L374" i="1"/>
  <c r="K374" i="1"/>
  <c r="J374" i="1"/>
  <c r="L373" i="1"/>
  <c r="K373" i="1"/>
  <c r="J373" i="1"/>
  <c r="L372" i="1"/>
  <c r="K372" i="1"/>
  <c r="J372" i="1"/>
  <c r="L371" i="1"/>
  <c r="K371" i="1"/>
  <c r="J371" i="1"/>
  <c r="L370" i="1"/>
  <c r="K370" i="1"/>
  <c r="J370" i="1"/>
  <c r="L369" i="1"/>
  <c r="K369" i="1"/>
  <c r="J369" i="1"/>
  <c r="L368" i="1"/>
  <c r="K368" i="1"/>
  <c r="J368" i="1"/>
  <c r="L367" i="1"/>
  <c r="K367" i="1"/>
  <c r="J367" i="1"/>
  <c r="L366" i="1"/>
  <c r="K366" i="1"/>
  <c r="J366" i="1"/>
  <c r="L365" i="1"/>
  <c r="K365" i="1"/>
  <c r="J365" i="1"/>
  <c r="L364" i="1"/>
  <c r="K364" i="1"/>
  <c r="J364" i="1"/>
  <c r="L363" i="1"/>
  <c r="K363" i="1"/>
  <c r="J363" i="1"/>
  <c r="L362" i="1"/>
  <c r="K362" i="1"/>
  <c r="J362" i="1"/>
  <c r="L361" i="1"/>
  <c r="K361" i="1"/>
  <c r="J361" i="1"/>
  <c r="L360" i="1"/>
  <c r="K360" i="1"/>
  <c r="J360" i="1"/>
  <c r="L359" i="1"/>
  <c r="K359" i="1"/>
  <c r="J359" i="1"/>
  <c r="L358" i="1"/>
  <c r="K358" i="1"/>
  <c r="J358" i="1"/>
  <c r="L357" i="1"/>
  <c r="K357" i="1"/>
  <c r="J357" i="1"/>
  <c r="L356" i="1"/>
  <c r="K356" i="1"/>
  <c r="J356" i="1"/>
  <c r="L355" i="1"/>
  <c r="K355" i="1"/>
  <c r="J355" i="1"/>
  <c r="L354" i="1"/>
  <c r="K354" i="1"/>
  <c r="J354" i="1"/>
  <c r="L353" i="1"/>
  <c r="K353" i="1"/>
  <c r="J353" i="1"/>
  <c r="L352" i="1"/>
  <c r="K352" i="1"/>
  <c r="J352" i="1"/>
  <c r="L351" i="1"/>
  <c r="K351" i="1"/>
  <c r="J351" i="1"/>
  <c r="L350" i="1"/>
  <c r="K350" i="1"/>
  <c r="J350" i="1"/>
  <c r="L349" i="1"/>
  <c r="K349" i="1"/>
  <c r="J349" i="1"/>
  <c r="L348" i="1"/>
  <c r="K348" i="1"/>
  <c r="J348" i="1"/>
  <c r="L347" i="1"/>
  <c r="K347" i="1"/>
  <c r="J347" i="1"/>
  <c r="L346" i="1"/>
  <c r="K346" i="1"/>
  <c r="J346" i="1"/>
  <c r="L345" i="1"/>
  <c r="K345" i="1"/>
  <c r="J345" i="1"/>
  <c r="L344" i="1"/>
  <c r="K344" i="1"/>
  <c r="J344" i="1"/>
  <c r="L343" i="1"/>
  <c r="K343" i="1"/>
  <c r="J343" i="1"/>
  <c r="L342" i="1"/>
  <c r="K342" i="1"/>
  <c r="J342" i="1"/>
  <c r="L341" i="1"/>
  <c r="K341" i="1"/>
  <c r="J341" i="1"/>
  <c r="L340" i="1"/>
  <c r="K340" i="1"/>
  <c r="J340" i="1"/>
  <c r="L339" i="1"/>
  <c r="K339" i="1"/>
  <c r="J339" i="1"/>
  <c r="L338" i="1"/>
  <c r="K338" i="1"/>
  <c r="J338" i="1"/>
  <c r="L337" i="1"/>
  <c r="K337" i="1"/>
  <c r="J337" i="1"/>
  <c r="L336" i="1"/>
  <c r="K336" i="1"/>
  <c r="J336" i="1"/>
  <c r="L335" i="1"/>
  <c r="K335" i="1"/>
  <c r="J335" i="1"/>
  <c r="L334" i="1"/>
  <c r="K334" i="1"/>
  <c r="J334" i="1"/>
  <c r="L333" i="1"/>
  <c r="K333" i="1"/>
  <c r="J333" i="1"/>
  <c r="L332" i="1"/>
  <c r="K332" i="1"/>
  <c r="J332" i="1"/>
  <c r="L331" i="1"/>
  <c r="K331" i="1"/>
  <c r="J331" i="1"/>
  <c r="L330" i="1"/>
  <c r="K330" i="1"/>
  <c r="J330" i="1"/>
  <c r="L329" i="1"/>
  <c r="K329" i="1"/>
  <c r="J329" i="1"/>
  <c r="L328" i="1"/>
  <c r="K328" i="1"/>
  <c r="J328" i="1"/>
  <c r="L327" i="1"/>
  <c r="K327" i="1"/>
  <c r="J327" i="1"/>
  <c r="L326" i="1"/>
  <c r="K326" i="1"/>
  <c r="J326" i="1"/>
  <c r="L325" i="1"/>
  <c r="K325" i="1"/>
  <c r="J325" i="1"/>
  <c r="L324" i="1"/>
  <c r="K324" i="1"/>
  <c r="J324" i="1"/>
  <c r="L323" i="1"/>
  <c r="K323" i="1"/>
  <c r="J323" i="1"/>
  <c r="L322" i="1"/>
  <c r="K322" i="1"/>
  <c r="J322" i="1"/>
  <c r="L321" i="1"/>
  <c r="K321" i="1"/>
  <c r="J321" i="1"/>
  <c r="L320" i="1"/>
  <c r="K320" i="1"/>
  <c r="J320" i="1"/>
  <c r="L319" i="1"/>
  <c r="K319" i="1"/>
  <c r="J319" i="1"/>
  <c r="L318" i="1"/>
  <c r="K318" i="1"/>
  <c r="J318" i="1"/>
  <c r="L317" i="1"/>
  <c r="K317" i="1"/>
  <c r="J317" i="1"/>
  <c r="L316" i="1"/>
  <c r="K316" i="1"/>
  <c r="J316" i="1"/>
  <c r="L315" i="1"/>
  <c r="K315" i="1"/>
  <c r="J315" i="1"/>
  <c r="L314" i="1"/>
  <c r="K314" i="1"/>
  <c r="J314" i="1"/>
  <c r="L313" i="1"/>
  <c r="K313" i="1"/>
  <c r="J313" i="1"/>
  <c r="L312" i="1"/>
  <c r="K312" i="1"/>
  <c r="J312" i="1"/>
  <c r="L311" i="1"/>
  <c r="K311" i="1"/>
  <c r="J311" i="1"/>
  <c r="L310" i="1"/>
  <c r="K310" i="1"/>
  <c r="J310" i="1"/>
  <c r="L309" i="1"/>
  <c r="K309" i="1"/>
  <c r="J309" i="1"/>
  <c r="L308" i="1"/>
  <c r="K308" i="1"/>
  <c r="J308" i="1"/>
  <c r="L307" i="1"/>
  <c r="K307" i="1"/>
  <c r="J307" i="1"/>
  <c r="L306" i="1"/>
  <c r="K306" i="1"/>
  <c r="J306" i="1"/>
  <c r="L305" i="1"/>
  <c r="K305" i="1"/>
  <c r="J305" i="1"/>
  <c r="L304" i="1"/>
  <c r="K304" i="1"/>
  <c r="J304" i="1"/>
  <c r="L303" i="1"/>
  <c r="K303" i="1"/>
  <c r="J303" i="1"/>
  <c r="L302" i="1"/>
  <c r="K302" i="1"/>
  <c r="J302" i="1"/>
  <c r="L301" i="1"/>
  <c r="K301" i="1"/>
  <c r="J301" i="1"/>
  <c r="L300" i="1"/>
  <c r="K300" i="1"/>
  <c r="J300" i="1"/>
  <c r="L299" i="1"/>
  <c r="K299" i="1"/>
  <c r="J299" i="1"/>
  <c r="L298" i="1"/>
  <c r="K298" i="1"/>
  <c r="J298" i="1"/>
  <c r="L297" i="1"/>
  <c r="K297" i="1"/>
  <c r="J297" i="1"/>
  <c r="L296" i="1"/>
  <c r="K296" i="1"/>
  <c r="J296" i="1"/>
  <c r="L295" i="1"/>
  <c r="K295" i="1"/>
  <c r="J295" i="1"/>
  <c r="L294" i="1"/>
  <c r="K294" i="1"/>
  <c r="J294" i="1"/>
  <c r="L293" i="1"/>
  <c r="K293" i="1"/>
  <c r="J293" i="1"/>
  <c r="L292" i="1"/>
  <c r="K292" i="1"/>
  <c r="J292" i="1"/>
  <c r="L291" i="1"/>
  <c r="K291" i="1"/>
  <c r="J291" i="1"/>
  <c r="L290" i="1"/>
  <c r="K290" i="1"/>
  <c r="J290" i="1"/>
  <c r="L289" i="1"/>
  <c r="K289" i="1"/>
  <c r="J289" i="1"/>
  <c r="L288" i="1"/>
  <c r="K288" i="1"/>
  <c r="J288" i="1"/>
  <c r="L287" i="1"/>
  <c r="K287" i="1"/>
  <c r="J287" i="1"/>
  <c r="L286" i="1"/>
  <c r="K286" i="1"/>
  <c r="J286" i="1"/>
  <c r="L285" i="1"/>
  <c r="K285" i="1"/>
  <c r="J285" i="1"/>
  <c r="L284" i="1"/>
  <c r="K284" i="1"/>
  <c r="J284" i="1"/>
  <c r="L283" i="1"/>
  <c r="K283" i="1"/>
  <c r="J283" i="1"/>
  <c r="L282" i="1"/>
  <c r="K282" i="1"/>
  <c r="J282" i="1"/>
  <c r="L281" i="1"/>
  <c r="K281" i="1"/>
  <c r="J281" i="1"/>
  <c r="L280" i="1"/>
  <c r="K280" i="1"/>
  <c r="J280" i="1"/>
  <c r="L279" i="1"/>
  <c r="K279" i="1"/>
  <c r="J279" i="1"/>
  <c r="L278" i="1"/>
  <c r="K278" i="1"/>
  <c r="J278" i="1"/>
  <c r="L277" i="1"/>
  <c r="K277" i="1"/>
  <c r="J277" i="1"/>
  <c r="L276" i="1"/>
  <c r="K276" i="1"/>
  <c r="J276" i="1"/>
  <c r="L275" i="1"/>
  <c r="K275" i="1"/>
  <c r="J275" i="1"/>
  <c r="L274" i="1"/>
  <c r="K274" i="1"/>
  <c r="J274" i="1"/>
  <c r="L273" i="1"/>
  <c r="K273" i="1"/>
  <c r="J273" i="1"/>
  <c r="L272" i="1"/>
  <c r="K272" i="1"/>
  <c r="J272" i="1"/>
  <c r="L271" i="1"/>
  <c r="K271" i="1"/>
  <c r="J271" i="1"/>
  <c r="L270" i="1"/>
  <c r="K270" i="1"/>
  <c r="J270" i="1"/>
  <c r="L269" i="1"/>
  <c r="K269" i="1"/>
  <c r="J269" i="1"/>
  <c r="L268" i="1"/>
  <c r="K268" i="1"/>
  <c r="J268" i="1"/>
  <c r="L267" i="1"/>
  <c r="K267" i="1"/>
  <c r="J267" i="1"/>
  <c r="L266" i="1"/>
  <c r="K266" i="1"/>
  <c r="J266" i="1"/>
  <c r="L265" i="1"/>
  <c r="K265" i="1"/>
  <c r="J265" i="1"/>
  <c r="L264" i="1"/>
  <c r="K264" i="1"/>
  <c r="J264" i="1"/>
  <c r="L263" i="1"/>
  <c r="K263" i="1"/>
  <c r="J263" i="1"/>
  <c r="L262" i="1"/>
  <c r="K262" i="1"/>
  <c r="J262" i="1"/>
  <c r="L261" i="1"/>
  <c r="K261" i="1"/>
  <c r="J261" i="1"/>
  <c r="L260" i="1"/>
  <c r="K260" i="1"/>
  <c r="J260" i="1"/>
  <c r="L259" i="1"/>
  <c r="K259" i="1"/>
  <c r="J259" i="1"/>
  <c r="L258" i="1"/>
  <c r="K258" i="1"/>
  <c r="J258" i="1"/>
  <c r="L257" i="1"/>
  <c r="K257" i="1"/>
  <c r="J257" i="1"/>
  <c r="L256" i="1"/>
  <c r="K256" i="1"/>
  <c r="J256" i="1"/>
  <c r="L255" i="1"/>
  <c r="K255" i="1"/>
  <c r="J255" i="1"/>
  <c r="L254" i="1"/>
  <c r="K254" i="1"/>
  <c r="J254" i="1"/>
  <c r="L253" i="1"/>
  <c r="K253" i="1"/>
  <c r="J253" i="1"/>
  <c r="L252" i="1"/>
  <c r="K252" i="1"/>
  <c r="J252" i="1"/>
  <c r="L251" i="1"/>
  <c r="K251" i="1"/>
  <c r="J251" i="1"/>
  <c r="L250" i="1"/>
  <c r="K250" i="1"/>
  <c r="J250" i="1"/>
  <c r="L249" i="1"/>
  <c r="K249" i="1"/>
  <c r="J249" i="1"/>
  <c r="L248" i="1"/>
  <c r="K248" i="1"/>
  <c r="J248" i="1"/>
  <c r="L247" i="1"/>
  <c r="K247" i="1"/>
  <c r="J247" i="1"/>
  <c r="L246" i="1"/>
  <c r="K246" i="1"/>
  <c r="J246" i="1"/>
  <c r="L245" i="1"/>
  <c r="K245" i="1"/>
  <c r="J245" i="1"/>
  <c r="L244" i="1"/>
  <c r="K244" i="1"/>
  <c r="J244" i="1"/>
  <c r="L243" i="1"/>
  <c r="K243" i="1"/>
  <c r="J243" i="1"/>
  <c r="L242" i="1"/>
  <c r="K242" i="1"/>
  <c r="J242" i="1"/>
  <c r="L241" i="1"/>
  <c r="K241" i="1"/>
  <c r="J241" i="1"/>
  <c r="L240" i="1"/>
  <c r="K240" i="1"/>
  <c r="J240" i="1"/>
  <c r="L239" i="1"/>
  <c r="K239" i="1"/>
  <c r="J239" i="1"/>
  <c r="L238" i="1"/>
  <c r="K238" i="1"/>
  <c r="J238" i="1"/>
  <c r="L237" i="1"/>
  <c r="K237" i="1"/>
  <c r="J237" i="1"/>
  <c r="L236" i="1"/>
  <c r="K236" i="1"/>
  <c r="J236" i="1"/>
  <c r="L235" i="1"/>
  <c r="K235" i="1"/>
  <c r="J235" i="1"/>
  <c r="L234" i="1"/>
  <c r="K234" i="1"/>
  <c r="J234" i="1"/>
  <c r="L233" i="1"/>
  <c r="K233" i="1"/>
  <c r="J233" i="1"/>
  <c r="L232" i="1"/>
  <c r="K232" i="1"/>
  <c r="J232" i="1"/>
  <c r="L231" i="1"/>
  <c r="K231" i="1"/>
  <c r="J231" i="1"/>
  <c r="L230" i="1"/>
  <c r="K230" i="1"/>
  <c r="J230" i="1"/>
  <c r="L229" i="1"/>
  <c r="K229" i="1"/>
  <c r="J229" i="1"/>
  <c r="L228" i="1"/>
  <c r="K228" i="1"/>
  <c r="J228" i="1"/>
  <c r="L227" i="1"/>
  <c r="K227" i="1"/>
  <c r="J227" i="1"/>
  <c r="L226" i="1"/>
  <c r="K226" i="1"/>
  <c r="J226" i="1"/>
  <c r="L225" i="1"/>
  <c r="K225" i="1"/>
  <c r="J225" i="1"/>
  <c r="L224" i="1"/>
  <c r="K224" i="1"/>
  <c r="J224" i="1"/>
  <c r="L223" i="1"/>
  <c r="K223" i="1"/>
  <c r="J223" i="1"/>
  <c r="L222" i="1"/>
  <c r="K222" i="1"/>
  <c r="J222" i="1"/>
  <c r="L221" i="1"/>
  <c r="K221" i="1"/>
  <c r="J221" i="1"/>
  <c r="L220" i="1"/>
  <c r="K220" i="1"/>
  <c r="J220" i="1"/>
  <c r="L219" i="1"/>
  <c r="K219" i="1"/>
  <c r="J219" i="1"/>
  <c r="L218" i="1"/>
  <c r="K218" i="1"/>
  <c r="J218" i="1"/>
  <c r="L217" i="1"/>
  <c r="K217" i="1"/>
  <c r="J217" i="1"/>
  <c r="L216" i="1"/>
  <c r="K216" i="1"/>
  <c r="J216" i="1"/>
  <c r="L215" i="1"/>
  <c r="K215" i="1"/>
  <c r="J215" i="1"/>
  <c r="L214" i="1"/>
  <c r="K214" i="1"/>
  <c r="J214" i="1"/>
  <c r="L213" i="1"/>
  <c r="K213" i="1"/>
  <c r="J213" i="1"/>
  <c r="L212" i="1"/>
  <c r="K212" i="1"/>
  <c r="J212" i="1"/>
  <c r="L211" i="1"/>
  <c r="K211" i="1"/>
  <c r="J211" i="1"/>
  <c r="L210" i="1"/>
  <c r="K210" i="1"/>
  <c r="J210" i="1"/>
  <c r="L209" i="1"/>
  <c r="K209" i="1"/>
  <c r="J209" i="1"/>
  <c r="L208" i="1"/>
  <c r="K208" i="1"/>
  <c r="J208" i="1"/>
  <c r="L207" i="1"/>
  <c r="K207" i="1"/>
  <c r="J207" i="1"/>
  <c r="L206" i="1"/>
  <c r="K206" i="1"/>
  <c r="J206" i="1"/>
  <c r="L205" i="1"/>
  <c r="K205" i="1"/>
  <c r="J205" i="1"/>
  <c r="L204" i="1"/>
  <c r="K204" i="1"/>
  <c r="J204" i="1"/>
  <c r="L203" i="1"/>
  <c r="K203" i="1"/>
  <c r="J203" i="1"/>
  <c r="L202" i="1"/>
  <c r="K202" i="1"/>
  <c r="J202" i="1"/>
  <c r="L201" i="1"/>
  <c r="K201" i="1"/>
  <c r="J201" i="1"/>
  <c r="L200" i="1"/>
  <c r="K200" i="1"/>
  <c r="J200" i="1"/>
  <c r="L199" i="1"/>
  <c r="K199" i="1"/>
  <c r="J199" i="1"/>
  <c r="L198" i="1"/>
  <c r="K198" i="1"/>
  <c r="J198" i="1"/>
  <c r="L197" i="1"/>
  <c r="K197" i="1"/>
  <c r="J197" i="1"/>
  <c r="L196" i="1"/>
  <c r="K196" i="1"/>
  <c r="J196" i="1"/>
  <c r="L195" i="1"/>
  <c r="K195" i="1"/>
  <c r="J195" i="1"/>
  <c r="L194" i="1"/>
  <c r="K194" i="1"/>
  <c r="J194" i="1"/>
  <c r="L193" i="1"/>
  <c r="K193" i="1"/>
  <c r="J193" i="1"/>
  <c r="L192" i="1"/>
  <c r="K192" i="1"/>
  <c r="J192" i="1"/>
  <c r="L191" i="1"/>
  <c r="K191" i="1"/>
  <c r="J191" i="1"/>
  <c r="L190" i="1"/>
  <c r="K190" i="1"/>
  <c r="J190" i="1"/>
  <c r="L189" i="1"/>
  <c r="K189" i="1"/>
  <c r="J189" i="1"/>
  <c r="L188" i="1"/>
  <c r="K188" i="1"/>
  <c r="J188" i="1"/>
  <c r="L187" i="1"/>
  <c r="K187" i="1"/>
  <c r="J187" i="1"/>
  <c r="L186" i="1"/>
  <c r="K186" i="1"/>
  <c r="J186" i="1"/>
  <c r="L185" i="1"/>
  <c r="K185" i="1"/>
  <c r="J185" i="1"/>
  <c r="L184" i="1"/>
  <c r="K184" i="1"/>
  <c r="J184" i="1"/>
  <c r="L183" i="1"/>
  <c r="K183" i="1"/>
  <c r="J183" i="1"/>
  <c r="L182" i="1"/>
  <c r="K182" i="1"/>
  <c r="J182" i="1"/>
  <c r="L181" i="1"/>
  <c r="K181" i="1"/>
  <c r="J181" i="1"/>
  <c r="L180" i="1"/>
  <c r="K180" i="1"/>
  <c r="J180" i="1"/>
  <c r="L179" i="1"/>
  <c r="K179" i="1"/>
  <c r="J179" i="1"/>
  <c r="L178" i="1"/>
  <c r="K178" i="1"/>
  <c r="J178" i="1"/>
  <c r="L177" i="1"/>
  <c r="K177" i="1"/>
  <c r="J177" i="1"/>
  <c r="L176" i="1"/>
  <c r="K176" i="1"/>
  <c r="J176" i="1"/>
  <c r="L175" i="1"/>
  <c r="K175" i="1"/>
  <c r="J175" i="1"/>
  <c r="L174" i="1"/>
  <c r="K174" i="1"/>
  <c r="J174" i="1"/>
  <c r="L173" i="1"/>
  <c r="K173" i="1"/>
  <c r="J173" i="1"/>
  <c r="L172" i="1"/>
  <c r="K172" i="1"/>
  <c r="J172" i="1"/>
  <c r="L171" i="1"/>
  <c r="K171" i="1"/>
  <c r="J171" i="1"/>
  <c r="L170" i="1"/>
  <c r="K170" i="1"/>
  <c r="J170" i="1"/>
  <c r="L169" i="1"/>
  <c r="K169" i="1"/>
  <c r="J169" i="1"/>
  <c r="L168" i="1"/>
  <c r="K168" i="1"/>
  <c r="J168" i="1"/>
  <c r="L167" i="1"/>
  <c r="K167" i="1"/>
  <c r="J167" i="1"/>
  <c r="L166" i="1"/>
  <c r="K166" i="1"/>
  <c r="J166" i="1"/>
  <c r="L165" i="1"/>
  <c r="K165" i="1"/>
  <c r="J165" i="1"/>
  <c r="L164" i="1"/>
  <c r="K164" i="1"/>
  <c r="J164" i="1"/>
  <c r="L163" i="1"/>
  <c r="K163" i="1"/>
  <c r="J163" i="1"/>
  <c r="L162" i="1"/>
  <c r="K162" i="1"/>
  <c r="J162" i="1"/>
  <c r="L161" i="1"/>
  <c r="K161" i="1"/>
  <c r="J161" i="1"/>
  <c r="L160" i="1"/>
  <c r="K160" i="1"/>
  <c r="J160" i="1"/>
  <c r="L159" i="1"/>
  <c r="K159" i="1"/>
  <c r="J159" i="1"/>
  <c r="L158" i="1"/>
  <c r="K158" i="1"/>
  <c r="J158" i="1"/>
  <c r="L157" i="1"/>
  <c r="K157" i="1"/>
  <c r="J157" i="1"/>
  <c r="L156" i="1"/>
  <c r="K156" i="1"/>
  <c r="J156" i="1"/>
  <c r="L155" i="1"/>
  <c r="K155" i="1"/>
  <c r="J155" i="1"/>
  <c r="L154" i="1"/>
  <c r="K154" i="1"/>
  <c r="J154" i="1"/>
  <c r="L153" i="1"/>
  <c r="K153" i="1"/>
  <c r="J153" i="1"/>
  <c r="L152" i="1"/>
  <c r="K152" i="1"/>
  <c r="J152" i="1"/>
  <c r="L151" i="1"/>
  <c r="K151" i="1"/>
  <c r="J151" i="1"/>
  <c r="L150" i="1"/>
  <c r="K150" i="1"/>
  <c r="J150" i="1"/>
  <c r="L149" i="1"/>
  <c r="K149" i="1"/>
  <c r="J149" i="1"/>
  <c r="L148" i="1"/>
  <c r="K148" i="1"/>
  <c r="J148" i="1"/>
  <c r="L147" i="1"/>
  <c r="K147" i="1"/>
  <c r="J147" i="1"/>
  <c r="L146" i="1"/>
  <c r="K146" i="1"/>
  <c r="J146" i="1"/>
  <c r="L145" i="1"/>
  <c r="K145" i="1"/>
  <c r="J145" i="1"/>
  <c r="L144" i="1"/>
  <c r="K144" i="1"/>
  <c r="J144" i="1"/>
  <c r="L143" i="1"/>
  <c r="K143" i="1"/>
  <c r="J143" i="1"/>
  <c r="L142" i="1"/>
  <c r="K142" i="1"/>
  <c r="J142" i="1"/>
  <c r="L141" i="1"/>
  <c r="K141" i="1"/>
  <c r="J141" i="1"/>
  <c r="L140" i="1"/>
  <c r="K140" i="1"/>
  <c r="J140" i="1"/>
  <c r="L139" i="1"/>
  <c r="K139" i="1"/>
  <c r="J139" i="1"/>
  <c r="L138" i="1"/>
  <c r="K138" i="1"/>
  <c r="J138" i="1"/>
  <c r="L137" i="1"/>
  <c r="K137" i="1"/>
  <c r="J137" i="1"/>
  <c r="L136" i="1"/>
  <c r="K136" i="1"/>
  <c r="J136" i="1"/>
  <c r="L135" i="1"/>
  <c r="K135" i="1"/>
  <c r="J135" i="1"/>
  <c r="L134" i="1"/>
  <c r="K134" i="1"/>
  <c r="J134" i="1"/>
  <c r="L133" i="1"/>
  <c r="K133" i="1"/>
  <c r="J133" i="1"/>
  <c r="L132" i="1"/>
  <c r="K132" i="1"/>
  <c r="J132" i="1"/>
  <c r="L131" i="1"/>
  <c r="K131" i="1"/>
  <c r="J131" i="1"/>
  <c r="L130" i="1"/>
  <c r="K130" i="1"/>
  <c r="J130" i="1"/>
  <c r="L129" i="1"/>
  <c r="K129" i="1"/>
  <c r="J129" i="1"/>
  <c r="L128" i="1"/>
  <c r="K128" i="1"/>
  <c r="J128" i="1"/>
  <c r="L127" i="1"/>
  <c r="K127" i="1"/>
  <c r="J127" i="1"/>
  <c r="L126" i="1"/>
  <c r="K126" i="1"/>
  <c r="J126" i="1"/>
  <c r="L125" i="1"/>
  <c r="K125" i="1"/>
  <c r="J125" i="1"/>
  <c r="L124" i="1"/>
  <c r="K124" i="1"/>
  <c r="J124" i="1"/>
  <c r="L123" i="1"/>
  <c r="K123" i="1"/>
  <c r="J123" i="1"/>
  <c r="L122" i="1"/>
  <c r="K122" i="1"/>
  <c r="J122" i="1"/>
  <c r="L121" i="1"/>
  <c r="K121" i="1"/>
  <c r="J121" i="1"/>
  <c r="L120" i="1"/>
  <c r="K120" i="1"/>
  <c r="J120" i="1"/>
  <c r="L119" i="1"/>
  <c r="K119" i="1"/>
  <c r="J119" i="1"/>
  <c r="L118" i="1"/>
  <c r="K118" i="1"/>
  <c r="J118" i="1"/>
  <c r="L117" i="1"/>
  <c r="K117" i="1"/>
  <c r="J117" i="1"/>
  <c r="L116" i="1"/>
  <c r="K116" i="1"/>
  <c r="J116" i="1"/>
  <c r="L115" i="1"/>
  <c r="K115" i="1"/>
  <c r="J115" i="1"/>
  <c r="L114" i="1"/>
  <c r="K114" i="1"/>
  <c r="J114" i="1"/>
  <c r="L113" i="1"/>
  <c r="K113" i="1"/>
  <c r="J113" i="1"/>
  <c r="L112" i="1"/>
  <c r="K112" i="1"/>
  <c r="J112" i="1"/>
  <c r="L111" i="1"/>
  <c r="K111" i="1"/>
  <c r="J111" i="1"/>
  <c r="L110" i="1"/>
  <c r="K110" i="1"/>
  <c r="J110" i="1"/>
  <c r="L109" i="1"/>
  <c r="K109" i="1"/>
  <c r="J109" i="1"/>
  <c r="L108" i="1"/>
  <c r="K108" i="1"/>
  <c r="J108" i="1"/>
  <c r="L107" i="1"/>
  <c r="K107" i="1"/>
  <c r="J107" i="1"/>
  <c r="L106" i="1"/>
  <c r="K106" i="1"/>
  <c r="J106" i="1"/>
  <c r="L105" i="1"/>
  <c r="K105" i="1"/>
  <c r="J105" i="1"/>
  <c r="L104" i="1"/>
  <c r="K104" i="1"/>
  <c r="J104" i="1"/>
  <c r="L103" i="1"/>
  <c r="K103" i="1"/>
  <c r="J103" i="1"/>
  <c r="L102" i="1"/>
  <c r="K102" i="1"/>
  <c r="J102" i="1"/>
  <c r="L101" i="1"/>
  <c r="K101" i="1"/>
  <c r="J101" i="1"/>
  <c r="L100" i="1"/>
  <c r="K100" i="1"/>
  <c r="J100" i="1"/>
  <c r="L99" i="1"/>
  <c r="K99" i="1"/>
  <c r="J99" i="1"/>
  <c r="L98" i="1"/>
  <c r="K98" i="1"/>
  <c r="J98" i="1"/>
  <c r="L97" i="1"/>
  <c r="K97" i="1"/>
  <c r="J97" i="1"/>
  <c r="L96" i="1"/>
  <c r="K96" i="1"/>
  <c r="J96" i="1"/>
  <c r="L95" i="1"/>
  <c r="K95" i="1"/>
  <c r="J95" i="1"/>
  <c r="L94" i="1"/>
  <c r="K94" i="1"/>
  <c r="J94" i="1"/>
  <c r="L93" i="1"/>
  <c r="K93" i="1"/>
  <c r="J93" i="1"/>
  <c r="L92" i="1"/>
  <c r="K92" i="1"/>
  <c r="J92" i="1"/>
  <c r="L91" i="1"/>
  <c r="K91" i="1"/>
  <c r="J91" i="1"/>
  <c r="L90" i="1"/>
  <c r="K90" i="1"/>
  <c r="J90" i="1"/>
  <c r="L89" i="1"/>
  <c r="K89" i="1"/>
  <c r="J89" i="1"/>
  <c r="L88" i="1"/>
  <c r="K88" i="1"/>
  <c r="J88" i="1"/>
  <c r="L87" i="1"/>
  <c r="K87" i="1"/>
  <c r="J87" i="1"/>
  <c r="L86" i="1"/>
  <c r="K86" i="1"/>
  <c r="J86" i="1"/>
  <c r="L85" i="1"/>
  <c r="K85" i="1"/>
  <c r="J85" i="1"/>
  <c r="L84" i="1"/>
  <c r="K84" i="1"/>
  <c r="J84" i="1"/>
  <c r="L83" i="1"/>
  <c r="K83" i="1"/>
  <c r="J83" i="1"/>
  <c r="L82" i="1"/>
  <c r="K82" i="1"/>
  <c r="J82" i="1"/>
  <c r="L81" i="1"/>
  <c r="K81" i="1"/>
  <c r="J81" i="1"/>
  <c r="L80" i="1"/>
  <c r="K80" i="1"/>
  <c r="J80" i="1"/>
  <c r="L79" i="1"/>
  <c r="K79" i="1"/>
  <c r="J79" i="1"/>
  <c r="L78" i="1"/>
  <c r="K78" i="1"/>
  <c r="J78" i="1"/>
  <c r="L77" i="1"/>
  <c r="K77" i="1"/>
  <c r="J77" i="1"/>
  <c r="L76" i="1"/>
  <c r="K76" i="1"/>
  <c r="J76" i="1"/>
  <c r="L75" i="1"/>
  <c r="K75" i="1"/>
  <c r="J75" i="1"/>
  <c r="L74" i="1"/>
  <c r="K74" i="1"/>
  <c r="J74" i="1"/>
  <c r="L73" i="1"/>
  <c r="K73" i="1"/>
  <c r="J73" i="1"/>
  <c r="L72" i="1"/>
  <c r="K72" i="1"/>
  <c r="J72" i="1"/>
  <c r="L71" i="1"/>
  <c r="K71" i="1"/>
  <c r="J71" i="1"/>
  <c r="L70" i="1"/>
  <c r="K70" i="1"/>
  <c r="J70" i="1"/>
  <c r="L69" i="1"/>
  <c r="K69" i="1"/>
  <c r="J69" i="1"/>
  <c r="L68" i="1"/>
  <c r="K68" i="1"/>
  <c r="J68" i="1"/>
  <c r="L67" i="1"/>
  <c r="K67" i="1"/>
  <c r="J67" i="1"/>
  <c r="L66" i="1"/>
  <c r="K66" i="1"/>
  <c r="J66" i="1"/>
  <c r="L65" i="1"/>
  <c r="K65" i="1"/>
  <c r="J65" i="1"/>
  <c r="L64" i="1"/>
  <c r="K64" i="1"/>
  <c r="J64" i="1"/>
  <c r="L63" i="1"/>
  <c r="K63" i="1"/>
  <c r="J63" i="1"/>
  <c r="L62" i="1"/>
  <c r="K62" i="1"/>
  <c r="J62" i="1"/>
  <c r="L61" i="1"/>
  <c r="K61" i="1"/>
  <c r="J61" i="1"/>
  <c r="L60" i="1"/>
  <c r="K60" i="1"/>
  <c r="J60" i="1"/>
  <c r="L59" i="1"/>
  <c r="K59" i="1"/>
  <c r="J59" i="1"/>
  <c r="L58" i="1"/>
  <c r="K58" i="1"/>
  <c r="J58" i="1"/>
  <c r="L57" i="1"/>
  <c r="K57" i="1"/>
  <c r="J57" i="1"/>
  <c r="L56" i="1"/>
  <c r="K56" i="1"/>
  <c r="J56" i="1"/>
  <c r="L55" i="1"/>
  <c r="K55" i="1"/>
  <c r="J55" i="1"/>
  <c r="L54" i="1"/>
  <c r="K54" i="1"/>
  <c r="J54" i="1"/>
  <c r="L53" i="1"/>
  <c r="K53" i="1"/>
  <c r="J53" i="1"/>
  <c r="L52" i="1"/>
  <c r="K52" i="1"/>
  <c r="J52" i="1"/>
  <c r="L51" i="1"/>
  <c r="K51" i="1"/>
  <c r="J51" i="1"/>
  <c r="L50" i="1"/>
  <c r="K50" i="1"/>
  <c r="J50" i="1"/>
  <c r="L49" i="1"/>
  <c r="K49" i="1"/>
  <c r="J49" i="1"/>
  <c r="L48" i="1"/>
  <c r="K48" i="1"/>
  <c r="J48" i="1"/>
  <c r="L47" i="1"/>
  <c r="K47" i="1"/>
  <c r="J47" i="1"/>
  <c r="L46" i="1"/>
  <c r="K46" i="1"/>
  <c r="J46" i="1"/>
  <c r="L45" i="1"/>
  <c r="K45" i="1"/>
  <c r="J45" i="1"/>
  <c r="L44" i="1"/>
  <c r="K44" i="1"/>
  <c r="J44" i="1"/>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30" i="1"/>
  <c r="K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14" i="1"/>
  <c r="K14" i="1"/>
  <c r="J14" i="1"/>
  <c r="L13" i="1"/>
  <c r="K13" i="1"/>
  <c r="J13" i="1"/>
  <c r="L12" i="1"/>
  <c r="K12" i="1"/>
  <c r="J12" i="1"/>
  <c r="L11" i="1"/>
  <c r="K11" i="1"/>
  <c r="J11" i="1"/>
  <c r="L10" i="1"/>
  <c r="K10" i="1"/>
  <c r="J10" i="1"/>
  <c r="L9" i="1"/>
  <c r="K9" i="1"/>
  <c r="J9" i="1"/>
  <c r="L8" i="1"/>
  <c r="K8" i="1"/>
  <c r="J8" i="1"/>
  <c r="L7" i="1"/>
  <c r="K7" i="1"/>
  <c r="J7" i="1"/>
  <c r="L6" i="1"/>
  <c r="K6" i="1"/>
  <c r="J6" i="1"/>
  <c r="L5" i="1"/>
  <c r="K5" i="1"/>
  <c r="J5" i="1"/>
</calcChain>
</file>

<file path=xl/sharedStrings.xml><?xml version="1.0" encoding="utf-8"?>
<sst xmlns="http://schemas.openxmlformats.org/spreadsheetml/2006/main" count="2080" uniqueCount="141">
  <si>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</si>
  <si>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</si>
  <si>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</si>
  <si>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</si>
  <si>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</si>
  <si>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</si>
  <si>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</si>
  <si>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</si>
  <si>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</si>
  <si>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</si>
  <si>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</si>
  <si>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</si>
  <si>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</si>
  <si>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</si>
  <si>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</si>
  <si>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</si>
  <si>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</si>
  <si>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</si>
  <si>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</si>
  <si>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</si>
  <si>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</si>
  <si>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</si>
  <si>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</si>
  <si>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</si>
  <si>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</si>
  <si>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</si>
  <si>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</si>
  <si>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</si>
  <si>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</si>
  <si>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</si>
  <si>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</si>
  <si>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</si>
  <si>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</si>
  <si>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</si>
  <si>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</si>
  <si>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</si>
  <si>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</si>
  <si>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</si>
  <si>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</si>
  <si>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</si>
  <si>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</si>
  <si>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</si>
  <si>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</si>
  <si>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</si>
  <si>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</si>
  <si>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</si>
  <si>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</si>
  <si>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</si>
  <si>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</si>
  <si>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</si>
  <si>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</si>
  <si>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</si>
  <si>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</si>
  <si>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</si>
  <si>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</si>
  <si>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</si>
  <si>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</si>
  <si>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</si>
  <si>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</si>
  <si>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</si>
  <si>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</si>
  <si>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</si>
  <si>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</si>
  <si>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</si>
  <si>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</si>
  <si>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</si>
  <si>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</si>
  <si>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</si>
  <si>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</si>
  <si>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</si>
  <si>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</si>
  <si>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</si>
  <si>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</si>
  <si>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</si>
  <si>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</si>
  <si>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</si>
  <si>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</si>
  <si>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</si>
  <si>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</si>
  <si>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</si>
  <si>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</si>
  <si>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</si>
  <si>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</si>
  <si>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</si>
  <si>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</si>
  <si>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</si>
  <si>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</si>
  <si>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TEXT</t>
  </si>
  <si>
    <t>#D9D9D9</t>
  </si>
  <si>
    <t>COLUMN CHART</t>
  </si>
  <si>
    <t>PURPLE</t>
  </si>
  <si>
    <t xml:space="preserve">LIGHT PURPLE </t>
  </si>
  <si>
    <t>#020617</t>
  </si>
  <si>
    <t>Mon</t>
  </si>
  <si>
    <t>#121222</t>
  </si>
  <si>
    <t>Tue</t>
  </si>
  <si>
    <t>ICONS BG</t>
  </si>
  <si>
    <t>#252534</t>
  </si>
  <si>
    <t>Wed</t>
  </si>
  <si>
    <t>Thu</t>
  </si>
  <si>
    <t>Fri</t>
  </si>
  <si>
    <t>#FFFFFF</t>
  </si>
  <si>
    <t>Sat</t>
  </si>
  <si>
    <t>#D1DBE8</t>
  </si>
  <si>
    <t>Sun</t>
  </si>
  <si>
    <t>#001843</t>
  </si>
  <si>
    <t>#023f95</t>
  </si>
  <si>
    <t>#056af1</t>
  </si>
  <si>
    <t>#719FFF</t>
  </si>
  <si>
    <t>#B6D7FF</t>
  </si>
  <si>
    <t>INCOME</t>
  </si>
  <si>
    <t>SPENDING</t>
  </si>
  <si>
    <t>Month Name</t>
  </si>
  <si>
    <t>COLOURS  1</t>
  </si>
  <si>
    <t>COLOURS  2</t>
  </si>
  <si>
    <t>Using the sample create your debit/credit card using shapes</t>
  </si>
  <si>
    <t>Sample debit/credit cards</t>
  </si>
  <si>
    <t>Sum of Debit</t>
  </si>
  <si>
    <t>Sum of Credit</t>
  </si>
  <si>
    <t>Sum of Net Amount</t>
  </si>
  <si>
    <t>Spending</t>
  </si>
  <si>
    <t>Balance</t>
  </si>
  <si>
    <t>Grand Total</t>
  </si>
  <si>
    <t>Income Sources</t>
  </si>
  <si>
    <t>Top 5 spending sources</t>
  </si>
  <si>
    <t>Credit trends</t>
  </si>
  <si>
    <t>Max of Debit</t>
  </si>
  <si>
    <t>Max of Credit</t>
  </si>
  <si>
    <t>Debit Trends</t>
  </si>
  <si>
    <t>Monthly trends</t>
  </si>
  <si>
    <t>Jan</t>
  </si>
  <si>
    <t>Feb</t>
  </si>
  <si>
    <t>Mar</t>
  </si>
  <si>
    <t>Apr</t>
  </si>
  <si>
    <t>May</t>
  </si>
  <si>
    <t>Jun</t>
  </si>
  <si>
    <t>Jul</t>
  </si>
  <si>
    <t>Aug</t>
  </si>
  <si>
    <t>Sep</t>
  </si>
  <si>
    <t>Oct</t>
  </si>
  <si>
    <t>Weekly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</si>
</sst>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_-[$$-409]* #,##0.00_ ;_-[$$-409]* \-#,##0.00\ ;_-[$$-409]* &quot;-&quot;??_ ;_-@_ "/>
    <numFmt numFmtId="165" formatCode="[$-F800]dddd\,\ mmmm\ dd\,\ yyyy"/>
    <numFmt numFmtId="166" formatCode="_(&quot;$&quot;* #,##0_);_(&quot;$&quot;* \(#,##0\);_(&quot;$&quot;* &quot;-&quot;??_);_(@_)"/>
    <numFmt numFmtId="167" formatCode="&quot;$&quot;#,##0"/>
    <numFmt numFmtId="169" formatCode="#,##0.0,\ &quot;K&quot;"/>
  </numFmts>
  <fonts count="10"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7" fillId="0" borderId="0" applyFont="0" applyFill="0" applyBorder="0" applyAlignment="0" applyProtection="0"/>
  </cellStyleXfs>
  <cellXfs count="23">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5" fillId="0" borderId="0" xfId="0" applyFont="1" applyFill="1" applyAlignment="1">
      <alignment horizontal="center"/>
    </xf>
    <xf numFmtId="0" fontId="6" fillId="0" borderId="0" xfId="0" applyFont="1"/>
    <xf numFmtId="166" fontId="0" fillId="0" borderId="0" xfId="0" applyNumberFormat="1"/>
    <xf numFmtId="166" fontId="0" fillId="0" borderId="0" xfId="1" applyNumberFormat="1" applyFont="1"/>
    <xf numFmtId="0" fontId="8" fillId="5" borderId="0" xfId="0" applyFont="1" applyFill="1"/>
    <xf numFmtId="0" fontId="0" fillId="0" borderId="0" xfId="0" pivotButton="1"/>
    <xf numFmtId="0" fontId="0" fillId="4" borderId="0" xfId="0" applyFill="1"/>
    <xf numFmtId="167" fontId="0" fillId="0" borderId="0" xfId="0" applyNumberFormat="1"/>
    <xf numFmtId="0" fontId="0" fillId="0" borderId="0" xfId="0" applyAlignment="1">
      <alignment horizontal="center"/>
    </xf>
    <xf numFmtId="0" fontId="4" fillId="4" borderId="0" xfId="0" applyFont="1" applyFill="1" applyAlignment="1">
      <alignment horizontal="center"/>
    </xf>
    <xf numFmtId="169" fontId="0" fillId="0" borderId="0" xfId="0" applyNumberFormat="1"/>
    <xf numFmtId="0" fontId="0" fillId="0" borderId="0" xfId="0" applyNumberFormat="1"/>
    <xf numFmtId="0" fontId="8" fillId="5" borderId="0" xfId="0" applyFont="1" applyFill="1" applyAlignment="1">
      <alignment horizontal="center"/>
    </xf>
    <xf numFmtId="0" fontId="9" fillId="5" borderId="0" xfId="0" applyFont="1" applyFill="1"/>
  </cellXfs>
  <cellStyles count="2">
    <cellStyle name="Currency" xfId="1" builtinId="4"/>
    <cellStyle name="Normal" xfId="0" builtinId="0"/>
  </cellStyles>
  <dxfs count="228">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9" formatCode="#,##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8" formatCode="dd/mm/yyyy"/>
    </dxf>
    <dxf>
      <font>
        <b/>
        <color theme="1"/>
      </font>
      <border>
        <bottom style="thin">
          <color theme="4"/>
        </bottom>
        <vertical/>
        <horizontal/>
      </border>
    </dxf>
    <dxf>
      <font>
        <sz val="12.5"/>
        <color auto="1"/>
      </font>
      <fill>
        <patternFill>
          <bgColor rgb="FF121222"/>
        </patternFill>
      </fill>
      <border diagonalUp="0" diagonalDown="0">
        <left/>
        <right/>
        <top/>
        <bottom/>
        <vertical/>
        <horizontal/>
      </border>
    </dxf>
  </dxfs>
  <tableStyles count="2" defaultTableStyle="TableStyleMedium2" defaultPivotStyle="PivotStyleLight16">
    <tableStyle name="Cust" pivot="0" table="0" count="10" xr9:uid="{AEBB35F6-AA70-443C-BAFA-3111B0871781}">
      <tableStyleElement type="wholeTable" dxfId="218"/>
      <tableStyleElement type="headerRow" dxfId="217"/>
    </tableStyle>
    <tableStyle name="Cust 2" pivot="0" table="0" count="10" xr9:uid="{E7F711F8-D582-42B2-9382-CE5072A21813}">
      <tableStyleElement type="wholeTable" dxfId="227"/>
      <tableStyleElement type="headerRow" dxfId="226"/>
    </tableStyle>
  </tableStyles>
  <colors>
    <mruColors>
      <color rgb="FFFF0000"/>
      <color rgb="FF92D050"/>
      <color rgb="FFCD62DC"/>
      <color rgb="FF262626"/>
      <color rgb="FF8D24CE"/>
      <color rgb="FF610C9F"/>
      <color rgb="FF020617"/>
      <color rgb="FFD9D9D9"/>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7030A0"/>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2"/>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dxf>
          <font>
            <color rgb="FF056AF1"/>
          </font>
          <fill>
            <gradientFill degree="90">
              <stop position="0">
                <color rgb="FF4A84FF"/>
              </stop>
              <stop position="1">
                <color rgb="FFB6D7FF"/>
              </stop>
            </gradient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056AF1"/>
          </font>
          <fill>
            <patternFill patternType="solid">
              <fgColor auto="1"/>
              <bgColor rgb="FFB6D7FF"/>
            </patternFill>
          </fill>
          <border diagonalUp="0" diagonalDown="0">
            <left/>
            <right/>
            <top/>
            <bottom/>
            <vertical/>
            <horizontal/>
          </border>
        </dxf>
        <dxf>
          <font>
            <b/>
            <i val="0"/>
            <sz val="10"/>
            <color rgb="FF056AF1"/>
          </font>
          <fill>
            <patternFill patternType="solid">
              <fgColor auto="1"/>
              <bgColor rgb="FFB6D7FF"/>
            </patternFill>
          </fill>
          <border diagonalUp="0" diagonalDown="0">
            <left/>
            <right/>
            <top/>
            <bottom/>
            <vertical/>
            <horizontal/>
          </border>
        </dxf>
        <dxf>
          <font>
            <b/>
            <i val="0"/>
            <sz val="10"/>
            <color theme="0"/>
            <name val="Calibri"/>
            <family val="2"/>
            <scheme val="minor"/>
          </font>
          <fill>
            <patternFill patternType="solid">
              <fgColor rgb="FF056AF1"/>
              <bgColor rgb="FF056AF1"/>
            </patternFill>
          </fill>
          <border>
            <left/>
            <right/>
            <top/>
            <bottom/>
            <vertical/>
            <horizontal/>
          </border>
        </dxf>
        <dxf>
          <font>
            <b/>
            <i val="0"/>
            <sz val="10"/>
            <color theme="0"/>
            <name val="Calibri"/>
            <family val="2"/>
            <scheme val="minor"/>
          </font>
          <fill>
            <patternFill patternType="solid">
              <fgColor rgb="FF056AF1"/>
              <bgColor rgb="FF056AF1"/>
            </patternFill>
          </fill>
          <border diagonalUp="0" diagonalDown="0">
            <left/>
            <right/>
            <top/>
            <bottom/>
            <vertical/>
            <horizontal/>
          </border>
        </dxf>
        <dxf>
          <font>
            <b/>
            <i val="0"/>
            <sz val="10"/>
            <color rgb="FF828282"/>
            <name val="Calibri"/>
            <family val="2"/>
            <scheme val="minor"/>
          </font>
          <fill>
            <patternFill patternType="solid">
              <fgColor rgb="FFFFFFFF"/>
              <bgColor rgb="FF252534"/>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252534"/>
              <bgColor rgb="FF252534"/>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Cust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 - type.xlsx]Analysis!Income sources</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a:gsLst>
              <a:gs pos="20000">
                <a:srgbClr val="A02AC0"/>
              </a:gs>
              <a:gs pos="0">
                <a:srgbClr val="CD62DC"/>
              </a:gs>
              <a:gs pos="100000">
                <a:srgbClr val="CD62DC"/>
              </a:gs>
              <a:gs pos="42000">
                <a:srgbClr val="610C9F"/>
              </a:gs>
              <a:gs pos="74000">
                <a:srgbClr val="610C9F"/>
              </a:gs>
            </a:gsLst>
            <a:lin ang="5400000" scaled="1"/>
          </a:gradFill>
          <a:ln w="19050">
            <a:gradFill>
              <a:gsLst>
                <a:gs pos="0">
                  <a:srgbClr val="8D24CE"/>
                </a:gs>
                <a:gs pos="66000">
                  <a:srgbClr val="610C9F"/>
                </a:gs>
                <a:gs pos="45000">
                  <a:srgbClr val="610C9F"/>
                </a:gs>
                <a:gs pos="21000">
                  <a:srgbClr val="8D24CE"/>
                </a:gs>
                <a:gs pos="100000">
                  <a:srgbClr val="CD62DC"/>
                </a:gs>
              </a:gsLst>
              <a:lin ang="5400000" scaled="1"/>
            </a:gradFill>
          </a:ln>
          <a:effectLst/>
        </c:spPr>
        <c:dLbl>
          <c:idx val="0"/>
          <c:layout>
            <c:manualLayout>
              <c:x val="-0.21081368735158104"/>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750476502937127"/>
                  <c:h val="0.43462962962962964"/>
                </c:manualLayout>
              </c15:layout>
            </c:ext>
          </c:extLst>
        </c:dLbl>
      </c:pivotFmt>
      <c:pivotFmt>
        <c:idx val="7"/>
        <c:spPr>
          <a:solidFill>
            <a:srgbClr val="FF0000"/>
          </a:solidFill>
          <a:ln w="19050">
            <a:solidFill>
              <a:srgbClr val="FF0000"/>
            </a:solidFill>
          </a:ln>
          <a:effectLst/>
        </c:spPr>
        <c:dLbl>
          <c:idx val="0"/>
          <c:layout>
            <c:manualLayout>
              <c:x val="0.18353174603174602"/>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92D050"/>
          </a:solidFill>
          <a:ln w="19050">
            <a:solidFill>
              <a:srgbClr val="92D050"/>
            </a:solidFill>
          </a:ln>
          <a:effectLst/>
        </c:spPr>
        <c:dLbl>
          <c:idx val="0"/>
          <c:layout>
            <c:manualLayout>
              <c:x val="0.20337301587301607"/>
              <c:y val="0.157407771945173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229682227221598"/>
                  <c:h val="0.33291703120443278"/>
                </c:manualLayout>
              </c15:layout>
            </c:ext>
          </c:extLst>
        </c:dLbl>
      </c:pivotFmt>
    </c:pivotFmts>
    <c:plotArea>
      <c:layout/>
      <c:doughnutChart>
        <c:varyColors val="1"/>
        <c:ser>
          <c:idx val="0"/>
          <c:order val="0"/>
          <c:tx>
            <c:strRef>
              <c:f>Analysis!$O$8</c:f>
              <c:strCache>
                <c:ptCount val="1"/>
                <c:pt idx="0">
                  <c:v>Total</c:v>
                </c:pt>
              </c:strCache>
            </c:strRef>
          </c:tx>
          <c:explosion val="10"/>
          <c:dPt>
            <c:idx val="0"/>
            <c:bubble3D val="0"/>
            <c:spPr>
              <a:gradFill>
                <a:gsLst>
                  <a:gs pos="20000">
                    <a:srgbClr val="A02AC0"/>
                  </a:gs>
                  <a:gs pos="0">
                    <a:srgbClr val="CD62DC"/>
                  </a:gs>
                  <a:gs pos="100000">
                    <a:srgbClr val="CD62DC"/>
                  </a:gs>
                  <a:gs pos="42000">
                    <a:srgbClr val="610C9F"/>
                  </a:gs>
                  <a:gs pos="74000">
                    <a:srgbClr val="610C9F"/>
                  </a:gs>
                </a:gsLst>
                <a:lin ang="5400000" scaled="1"/>
              </a:gradFill>
              <a:ln w="19050">
                <a:gradFill>
                  <a:gsLst>
                    <a:gs pos="0">
                      <a:srgbClr val="8D24CE"/>
                    </a:gs>
                    <a:gs pos="66000">
                      <a:srgbClr val="610C9F"/>
                    </a:gs>
                    <a:gs pos="45000">
                      <a:srgbClr val="610C9F"/>
                    </a:gs>
                    <a:gs pos="21000">
                      <a:srgbClr val="8D24CE"/>
                    </a:gs>
                    <a:gs pos="100000">
                      <a:srgbClr val="CD62DC"/>
                    </a:gs>
                  </a:gsLst>
                  <a:lin ang="5400000" scaled="1"/>
                </a:gradFill>
              </a:ln>
              <a:effectLst/>
            </c:spPr>
            <c:extLst>
              <c:ext xmlns:c16="http://schemas.microsoft.com/office/drawing/2014/chart" uri="{C3380CC4-5D6E-409C-BE32-E72D297353CC}">
                <c16:uniqueId val="{00000001-E0F6-45C3-9FD5-FDEFF579BEED}"/>
              </c:ext>
            </c:extLst>
          </c:dPt>
          <c:dPt>
            <c:idx val="1"/>
            <c:bubble3D val="0"/>
            <c:spPr>
              <a:solidFill>
                <a:srgbClr val="FF0000"/>
              </a:solidFill>
              <a:ln w="19050">
                <a:solidFill>
                  <a:srgbClr val="FF0000"/>
                </a:solidFill>
              </a:ln>
              <a:effectLst/>
            </c:spPr>
            <c:extLst>
              <c:ext xmlns:c16="http://schemas.microsoft.com/office/drawing/2014/chart" uri="{C3380CC4-5D6E-409C-BE32-E72D297353CC}">
                <c16:uniqueId val="{00000003-E0F6-45C3-9FD5-FDEFF579BEED}"/>
              </c:ext>
            </c:extLst>
          </c:dPt>
          <c:dPt>
            <c:idx val="2"/>
            <c:bubble3D val="0"/>
            <c:spPr>
              <a:solidFill>
                <a:srgbClr val="92D050"/>
              </a:solidFill>
              <a:ln w="19050">
                <a:solidFill>
                  <a:srgbClr val="92D050"/>
                </a:solidFill>
              </a:ln>
              <a:effectLst/>
            </c:spPr>
            <c:extLst>
              <c:ext xmlns:c16="http://schemas.microsoft.com/office/drawing/2014/chart" uri="{C3380CC4-5D6E-409C-BE32-E72D297353CC}">
                <c16:uniqueId val="{00000005-E0F6-45C3-9FD5-FDEFF579BEED}"/>
              </c:ext>
            </c:extLst>
          </c:dPt>
          <c:dLbls>
            <c:dLbl>
              <c:idx val="0"/>
              <c:layout>
                <c:manualLayout>
                  <c:x val="-0.21081368735158104"/>
                  <c:y val="-0.18518518518518517"/>
                </c:manualLayout>
              </c:layout>
              <c:showLegendKey val="0"/>
              <c:showVal val="0"/>
              <c:showCatName val="1"/>
              <c:showSerName val="0"/>
              <c:showPercent val="1"/>
              <c:showBubbleSize val="0"/>
              <c:extLst>
                <c:ext xmlns:c15="http://schemas.microsoft.com/office/drawing/2012/chart" uri="{CE6537A1-D6FC-4f65-9D91-7224C49458BB}">
                  <c15:layout>
                    <c:manualLayout>
                      <c:w val="0.27750476502937127"/>
                      <c:h val="0.43462962962962964"/>
                    </c:manualLayout>
                  </c15:layout>
                </c:ext>
                <c:ext xmlns:c16="http://schemas.microsoft.com/office/drawing/2014/chart" uri="{C3380CC4-5D6E-409C-BE32-E72D297353CC}">
                  <c16:uniqueId val="{00000001-E0F6-45C3-9FD5-FDEFF579BEED}"/>
                </c:ext>
              </c:extLst>
            </c:dLbl>
            <c:dLbl>
              <c:idx val="1"/>
              <c:layout>
                <c:manualLayout>
                  <c:x val="0.18353174603174602"/>
                  <c:y val="-0.212962962962962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F6-45C3-9FD5-FDEFF579BEED}"/>
                </c:ext>
              </c:extLst>
            </c:dLbl>
            <c:dLbl>
              <c:idx val="2"/>
              <c:layout>
                <c:manualLayout>
                  <c:x val="0.20337301587301607"/>
                  <c:y val="0.15740777194517344"/>
                </c:manualLayout>
              </c:layout>
              <c:showLegendKey val="0"/>
              <c:showVal val="0"/>
              <c:showCatName val="1"/>
              <c:showSerName val="0"/>
              <c:showPercent val="1"/>
              <c:showBubbleSize val="0"/>
              <c:extLst>
                <c:ext xmlns:c15="http://schemas.microsoft.com/office/drawing/2012/chart" uri="{CE6537A1-D6FC-4f65-9D91-7224C49458BB}">
                  <c15:layout>
                    <c:manualLayout>
                      <c:w val="0.22229682227221598"/>
                      <c:h val="0.33291703120443278"/>
                    </c:manualLayout>
                  </c15:layout>
                </c:ext>
                <c:ext xmlns:c16="http://schemas.microsoft.com/office/drawing/2014/chart" uri="{C3380CC4-5D6E-409C-BE32-E72D297353CC}">
                  <c16:uniqueId val="{00000005-E0F6-45C3-9FD5-FDEFF579BEE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Analysis!$N$9:$N$12</c:f>
              <c:strCache>
                <c:ptCount val="3"/>
                <c:pt idx="0">
                  <c:v>Data with Decision</c:v>
                </c:pt>
                <c:pt idx="1">
                  <c:v>YouTube</c:v>
                </c:pt>
                <c:pt idx="2">
                  <c:v>Teachable</c:v>
                </c:pt>
              </c:strCache>
            </c:strRef>
          </c:cat>
          <c:val>
            <c:numRef>
              <c:f>Analysis!$O$9:$O$12</c:f>
              <c:numCache>
                <c:formatCode>General</c:formatCode>
                <c:ptCount val="3"/>
                <c:pt idx="0">
                  <c:v>50000</c:v>
                </c:pt>
                <c:pt idx="1">
                  <c:v>10940</c:v>
                </c:pt>
                <c:pt idx="2">
                  <c:v>4500</c:v>
                </c:pt>
              </c:numCache>
            </c:numRef>
          </c:val>
          <c:extLst>
            <c:ext xmlns:c16="http://schemas.microsoft.com/office/drawing/2014/chart" uri="{C3380CC4-5D6E-409C-BE32-E72D297353CC}">
              <c16:uniqueId val="{00000006-E0F6-45C3-9FD5-FDEFF579BEED}"/>
            </c:ext>
          </c:extLst>
        </c:ser>
        <c:dLbls>
          <c:showLegendKey val="0"/>
          <c:showVal val="0"/>
          <c:showCatName val="0"/>
          <c:showSerName val="0"/>
          <c:showPercent val="0"/>
          <c:showBubbleSize val="0"/>
          <c:showLeaderLines val="1"/>
        </c:dLbls>
        <c:firstSliceAng val="133"/>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 - type.xlsx]Analysis!Monthly Trends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D24CE"/>
          </a:solidFill>
          <a:ln>
            <a:solidFill>
              <a:srgbClr val="8D24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62DC"/>
          </a:solidFill>
          <a:ln>
            <a:solidFill>
              <a:srgbClr val="CD62D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Analysis!$G$20</c:f>
              <c:strCache>
                <c:ptCount val="1"/>
                <c:pt idx="0">
                  <c:v>Income</c:v>
                </c:pt>
              </c:strCache>
            </c:strRef>
          </c:tx>
          <c:spPr>
            <a:solidFill>
              <a:srgbClr val="8D24CE"/>
            </a:solidFill>
            <a:ln>
              <a:solidFill>
                <a:srgbClr val="8D24CE"/>
              </a:solidFill>
            </a:ln>
            <a:effectLst/>
          </c:spPr>
          <c:invertIfNegative val="0"/>
          <c:cat>
            <c:strRef>
              <c:f>Analysis!$F$21:$F$31</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Analysis!$G$21:$G$31</c:f>
              <c:numCache>
                <c:formatCode>_("$"* #,##0_);_("$"* \(#,##0\);_("$"* "-"??_);_(@_)</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3D7C-4595-8A81-410ADF8DED21}"/>
            </c:ext>
          </c:extLst>
        </c:ser>
        <c:ser>
          <c:idx val="1"/>
          <c:order val="1"/>
          <c:tx>
            <c:strRef>
              <c:f>Analysis!$H$20</c:f>
              <c:strCache>
                <c:ptCount val="1"/>
                <c:pt idx="0">
                  <c:v>Spending</c:v>
                </c:pt>
              </c:strCache>
            </c:strRef>
          </c:tx>
          <c:spPr>
            <a:solidFill>
              <a:srgbClr val="CD62DC"/>
            </a:solidFill>
            <a:ln>
              <a:solidFill>
                <a:srgbClr val="CD62DC"/>
              </a:solidFill>
            </a:ln>
            <a:effectLst/>
          </c:spPr>
          <c:invertIfNegative val="0"/>
          <c:cat>
            <c:strRef>
              <c:f>Analysis!$F$21:$F$31</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Analysis!$H$21:$H$31</c:f>
              <c:numCache>
                <c:formatCode>_("$"* #,##0_);_("$"* \(#,##0\);_("$"*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3D7C-4595-8A81-410ADF8DED21}"/>
            </c:ext>
          </c:extLst>
        </c:ser>
        <c:dLbls>
          <c:showLegendKey val="0"/>
          <c:showVal val="0"/>
          <c:showCatName val="0"/>
          <c:showSerName val="0"/>
          <c:showPercent val="0"/>
          <c:showBubbleSize val="0"/>
        </c:dLbls>
        <c:gapWidth val="100"/>
        <c:overlap val="100"/>
        <c:axId val="1885388336"/>
        <c:axId val="1885389776"/>
      </c:barChart>
      <c:catAx>
        <c:axId val="188538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1885389776"/>
        <c:crosses val="autoZero"/>
        <c:auto val="1"/>
        <c:lblAlgn val="ctr"/>
        <c:lblOffset val="100"/>
        <c:noMultiLvlLbl val="0"/>
      </c:catAx>
      <c:valAx>
        <c:axId val="188538977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1885388336"/>
        <c:crosses val="autoZero"/>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 - type.xlsx]Analysis!Weekly trends</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D24CE"/>
          </a:solidFill>
          <a:ln>
            <a:solidFill>
              <a:srgbClr val="8D24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D62DC"/>
          </a:solidFill>
          <a:ln>
            <a:solidFill>
              <a:srgbClr val="CD62D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D24CE"/>
          </a:solidFill>
          <a:ln>
            <a:solidFill>
              <a:srgbClr val="8D24CE"/>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78835950987411"/>
          <c:y val="6.2358276643990927E-2"/>
          <c:w val="0.83400397560599038"/>
          <c:h val="0.67645472887317659"/>
        </c:manualLayout>
      </c:layout>
      <c:barChart>
        <c:barDir val="col"/>
        <c:grouping val="clustered"/>
        <c:varyColors val="0"/>
        <c:ser>
          <c:idx val="0"/>
          <c:order val="0"/>
          <c:tx>
            <c:strRef>
              <c:f>Analysis!$K$20</c:f>
              <c:strCache>
                <c:ptCount val="1"/>
                <c:pt idx="0">
                  <c:v>Income</c:v>
                </c:pt>
              </c:strCache>
            </c:strRef>
          </c:tx>
          <c:spPr>
            <a:solidFill>
              <a:srgbClr val="8D24CE"/>
            </a:solidFill>
            <a:ln>
              <a:solidFill>
                <a:srgbClr val="8D24CE"/>
              </a:solidFill>
            </a:ln>
            <a:effectLst/>
          </c:spPr>
          <c:invertIfNegative val="0"/>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51F-4432-B119-5C6E8E974C7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Analysis!$J$21:$J$28</c:f>
              <c:strCache>
                <c:ptCount val="7"/>
                <c:pt idx="0">
                  <c:v>Sun</c:v>
                </c:pt>
                <c:pt idx="1">
                  <c:v>Mon</c:v>
                </c:pt>
                <c:pt idx="2">
                  <c:v>Tue</c:v>
                </c:pt>
                <c:pt idx="3">
                  <c:v>Wed</c:v>
                </c:pt>
                <c:pt idx="4">
                  <c:v>Thu</c:v>
                </c:pt>
                <c:pt idx="5">
                  <c:v>Fri</c:v>
                </c:pt>
                <c:pt idx="6">
                  <c:v>Sat</c:v>
                </c:pt>
              </c:strCache>
            </c:strRef>
          </c:cat>
          <c:val>
            <c:numRef>
              <c:f>Analysis!$K$21:$K$28</c:f>
              <c:numCache>
                <c:formatCode>#,##0.0,\ "K"</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0-60B2-4C42-8D65-203EB475AF22}"/>
            </c:ext>
          </c:extLst>
        </c:ser>
        <c:ser>
          <c:idx val="1"/>
          <c:order val="1"/>
          <c:tx>
            <c:strRef>
              <c:f>Analysis!$L$20</c:f>
              <c:strCache>
                <c:ptCount val="1"/>
                <c:pt idx="0">
                  <c:v>Spending</c:v>
                </c:pt>
              </c:strCache>
            </c:strRef>
          </c:tx>
          <c:spPr>
            <a:solidFill>
              <a:srgbClr val="CD62DC"/>
            </a:solidFill>
            <a:ln>
              <a:solidFill>
                <a:srgbClr val="CD62D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Analysis!$J$21:$J$28</c:f>
              <c:strCache>
                <c:ptCount val="7"/>
                <c:pt idx="0">
                  <c:v>Sun</c:v>
                </c:pt>
                <c:pt idx="1">
                  <c:v>Mon</c:v>
                </c:pt>
                <c:pt idx="2">
                  <c:v>Tue</c:v>
                </c:pt>
                <c:pt idx="3">
                  <c:v>Wed</c:v>
                </c:pt>
                <c:pt idx="4">
                  <c:v>Thu</c:v>
                </c:pt>
                <c:pt idx="5">
                  <c:v>Fri</c:v>
                </c:pt>
                <c:pt idx="6">
                  <c:v>Sat</c:v>
                </c:pt>
              </c:strCache>
            </c:strRef>
          </c:cat>
          <c:val>
            <c:numRef>
              <c:f>Analysis!$L$21:$L$28</c:f>
              <c:numCache>
                <c:formatCode>#,##0.0,\ "K"</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1-60B2-4C42-8D65-203EB475AF22}"/>
            </c:ext>
          </c:extLst>
        </c:ser>
        <c:dLbls>
          <c:showLegendKey val="0"/>
          <c:showVal val="0"/>
          <c:showCatName val="0"/>
          <c:showSerName val="0"/>
          <c:showPercent val="0"/>
          <c:showBubbleSize val="0"/>
        </c:dLbls>
        <c:gapWidth val="100"/>
        <c:overlap val="-27"/>
        <c:axId val="589403552"/>
        <c:axId val="589413152"/>
      </c:barChart>
      <c:catAx>
        <c:axId val="58940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589413152"/>
        <c:crosses val="autoZero"/>
        <c:auto val="1"/>
        <c:lblAlgn val="ctr"/>
        <c:lblOffset val="100"/>
        <c:noMultiLvlLbl val="0"/>
      </c:catAx>
      <c:valAx>
        <c:axId val="589413152"/>
        <c:scaling>
          <c:orientation val="minMax"/>
          <c:max val="20000"/>
        </c:scaling>
        <c:delete val="0"/>
        <c:axPos val="l"/>
        <c:numFmt formatCode="#,##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589403552"/>
        <c:crosses val="autoZero"/>
        <c:crossBetween val="between"/>
        <c:min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 - type.xlsx]Analysis!Income trends</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rgbClr val="610C9F"/>
                </a:gs>
                <a:gs pos="74000">
                  <a:srgbClr val="8D24CE"/>
                </a:gs>
                <a:gs pos="100000">
                  <a:srgbClr val="CD62DC"/>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Analysis!$G$6</c:f>
              <c:strCache>
                <c:ptCount val="1"/>
                <c:pt idx="0">
                  <c:v>Total</c:v>
                </c:pt>
              </c:strCache>
            </c:strRef>
          </c:tx>
          <c:spPr>
            <a:ln w="28575" cap="rnd">
              <a:gradFill>
                <a:gsLst>
                  <a:gs pos="0">
                    <a:srgbClr val="610C9F"/>
                  </a:gs>
                  <a:gs pos="74000">
                    <a:srgbClr val="8D24CE"/>
                  </a:gs>
                  <a:gs pos="100000">
                    <a:srgbClr val="CD62DC"/>
                  </a:gs>
                </a:gsLst>
                <a:lin ang="5400000" scaled="1"/>
              </a:gradFill>
              <a:round/>
            </a:ln>
            <a:effectLst/>
          </c:spPr>
          <c:marker>
            <c:symbol val="none"/>
          </c:marker>
          <c:cat>
            <c:strRef>
              <c:f>Analysis!$F$7:$F$17</c:f>
              <c:strCache>
                <c:ptCount val="10"/>
                <c:pt idx="0">
                  <c:v>1</c:v>
                </c:pt>
                <c:pt idx="1">
                  <c:v>2</c:v>
                </c:pt>
                <c:pt idx="2">
                  <c:v>3</c:v>
                </c:pt>
                <c:pt idx="3">
                  <c:v>4</c:v>
                </c:pt>
                <c:pt idx="4">
                  <c:v>5</c:v>
                </c:pt>
                <c:pt idx="5">
                  <c:v>6</c:v>
                </c:pt>
                <c:pt idx="6">
                  <c:v>7</c:v>
                </c:pt>
                <c:pt idx="7">
                  <c:v>8</c:v>
                </c:pt>
                <c:pt idx="8">
                  <c:v>9</c:v>
                </c:pt>
                <c:pt idx="9">
                  <c:v>10</c:v>
                </c:pt>
              </c:strCache>
            </c:strRef>
          </c:cat>
          <c:val>
            <c:numRef>
              <c:f>Analysis!$G$7:$G$17</c:f>
              <c:numCache>
                <c:formatCode>_("$"* #,##0_);_("$"* \(#,##0\);_("$"*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1"/>
          <c:extLst>
            <c:ext xmlns:c16="http://schemas.microsoft.com/office/drawing/2014/chart" uri="{C3380CC4-5D6E-409C-BE32-E72D297353CC}">
              <c16:uniqueId val="{00000000-E72D-469B-9DC5-BA08B94E80B9}"/>
            </c:ext>
          </c:extLst>
        </c:ser>
        <c:dLbls>
          <c:showLegendKey val="0"/>
          <c:showVal val="0"/>
          <c:showCatName val="0"/>
          <c:showSerName val="0"/>
          <c:showPercent val="0"/>
          <c:showBubbleSize val="0"/>
        </c:dLbls>
        <c:smooth val="0"/>
        <c:axId val="521047024"/>
        <c:axId val="521048464"/>
      </c:lineChart>
      <c:catAx>
        <c:axId val="521047024"/>
        <c:scaling>
          <c:orientation val="minMax"/>
        </c:scaling>
        <c:delete val="1"/>
        <c:axPos val="b"/>
        <c:numFmt formatCode="General" sourceLinked="1"/>
        <c:majorTickMark val="none"/>
        <c:minorTickMark val="none"/>
        <c:tickLblPos val="nextTo"/>
        <c:crossAx val="521048464"/>
        <c:crosses val="autoZero"/>
        <c:auto val="1"/>
        <c:lblAlgn val="ctr"/>
        <c:lblOffset val="100"/>
        <c:noMultiLvlLbl val="0"/>
      </c:catAx>
      <c:valAx>
        <c:axId val="521048464"/>
        <c:scaling>
          <c:orientation val="minMax"/>
        </c:scaling>
        <c:delete val="1"/>
        <c:axPos val="l"/>
        <c:numFmt formatCode="_(&quot;$&quot;* #,##0_);_(&quot;$&quot;* \(#,##0\);_(&quot;$&quot;* &quot;-&quot;??_);_(@_)" sourceLinked="1"/>
        <c:majorTickMark val="none"/>
        <c:minorTickMark val="none"/>
        <c:tickLblPos val="nextTo"/>
        <c:crossAx val="52104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 - type.xlsx]Analysis!spending trends</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rgbClr val="610C9F"/>
                </a:gs>
                <a:gs pos="100000">
                  <a:srgbClr val="CD62DC"/>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Analysis!$J$6</c:f>
              <c:strCache>
                <c:ptCount val="1"/>
                <c:pt idx="0">
                  <c:v>Total</c:v>
                </c:pt>
              </c:strCache>
            </c:strRef>
          </c:tx>
          <c:spPr>
            <a:ln w="28575" cap="rnd">
              <a:gradFill>
                <a:gsLst>
                  <a:gs pos="0">
                    <a:srgbClr val="610C9F"/>
                  </a:gs>
                  <a:gs pos="100000">
                    <a:srgbClr val="CD62DC"/>
                  </a:gs>
                </a:gsLst>
                <a:lin ang="5400000" scaled="1"/>
              </a:gradFill>
              <a:round/>
            </a:ln>
            <a:effectLst/>
          </c:spPr>
          <c:marker>
            <c:symbol val="none"/>
          </c:marker>
          <c:cat>
            <c:strRef>
              <c:f>Analysis!$I$7:$I$17</c:f>
              <c:strCache>
                <c:ptCount val="10"/>
                <c:pt idx="0">
                  <c:v>1</c:v>
                </c:pt>
                <c:pt idx="1">
                  <c:v>2</c:v>
                </c:pt>
                <c:pt idx="2">
                  <c:v>3</c:v>
                </c:pt>
                <c:pt idx="3">
                  <c:v>4</c:v>
                </c:pt>
                <c:pt idx="4">
                  <c:v>5</c:v>
                </c:pt>
                <c:pt idx="5">
                  <c:v>6</c:v>
                </c:pt>
                <c:pt idx="6">
                  <c:v>7</c:v>
                </c:pt>
                <c:pt idx="7">
                  <c:v>8</c:v>
                </c:pt>
                <c:pt idx="8">
                  <c:v>9</c:v>
                </c:pt>
                <c:pt idx="9">
                  <c:v>10</c:v>
                </c:pt>
              </c:strCache>
            </c:strRef>
          </c:cat>
          <c:val>
            <c:numRef>
              <c:f>Analysis!$J$7:$J$17</c:f>
              <c:numCache>
                <c:formatCode>_("$"* #,##0_);_("$"* \(#,##0\);_("$"*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1"/>
          <c:extLst>
            <c:ext xmlns:c16="http://schemas.microsoft.com/office/drawing/2014/chart" uri="{C3380CC4-5D6E-409C-BE32-E72D297353CC}">
              <c16:uniqueId val="{00000000-68BE-4AEE-B593-16BD136498C8}"/>
            </c:ext>
          </c:extLst>
        </c:ser>
        <c:dLbls>
          <c:showLegendKey val="0"/>
          <c:showVal val="0"/>
          <c:showCatName val="0"/>
          <c:showSerName val="0"/>
          <c:showPercent val="0"/>
          <c:showBubbleSize val="0"/>
        </c:dLbls>
        <c:smooth val="0"/>
        <c:axId val="597855664"/>
        <c:axId val="597850384"/>
      </c:lineChart>
      <c:catAx>
        <c:axId val="597855664"/>
        <c:scaling>
          <c:orientation val="minMax"/>
        </c:scaling>
        <c:delete val="1"/>
        <c:axPos val="b"/>
        <c:numFmt formatCode="General" sourceLinked="1"/>
        <c:majorTickMark val="none"/>
        <c:minorTickMark val="none"/>
        <c:tickLblPos val="nextTo"/>
        <c:crossAx val="597850384"/>
        <c:crosses val="autoZero"/>
        <c:auto val="1"/>
        <c:lblAlgn val="ctr"/>
        <c:lblOffset val="100"/>
        <c:noMultiLvlLbl val="0"/>
      </c:catAx>
      <c:valAx>
        <c:axId val="597850384"/>
        <c:scaling>
          <c:orientation val="minMax"/>
        </c:scaling>
        <c:delete val="1"/>
        <c:axPos val="l"/>
        <c:numFmt formatCode="_(&quot;$&quot;* #,##0_);_(&quot;$&quot;* \(#,##0\);_(&quot;$&quot;* &quot;-&quot;??_);_(@_)" sourceLinked="1"/>
        <c:majorTickMark val="none"/>
        <c:minorTickMark val="none"/>
        <c:tickLblPos val="nextTo"/>
        <c:crossAx val="59785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image" Target="../media/image13.png"/><Relationship Id="rId3" Type="http://schemas.openxmlformats.org/officeDocument/2006/relationships/image" Target="../media/image4.png"/><Relationship Id="rId21" Type="http://schemas.openxmlformats.org/officeDocument/2006/relationships/image" Target="../media/image14.png"/><Relationship Id="rId7" Type="http://schemas.openxmlformats.org/officeDocument/2006/relationships/chart" Target="../charts/chart3.xml"/><Relationship Id="rId12" Type="http://schemas.openxmlformats.org/officeDocument/2006/relationships/image" Target="../media/image10.png"/><Relationship Id="rId17" Type="http://schemas.openxmlformats.org/officeDocument/2006/relationships/hyperlink" Target="#Spreadsheet!A1"/><Relationship Id="rId2" Type="http://schemas.openxmlformats.org/officeDocument/2006/relationships/image" Target="../media/image3.png"/><Relationship Id="rId16" Type="http://schemas.openxmlformats.org/officeDocument/2006/relationships/image" Target="../media/image12.png"/><Relationship Id="rId20" Type="http://schemas.openxmlformats.org/officeDocument/2006/relationships/hyperlink" Target="https://github.com/Enochemerald" TargetMode="External"/><Relationship Id="rId1" Type="http://schemas.openxmlformats.org/officeDocument/2006/relationships/image" Target="../media/image2.png"/><Relationship Id="rId6" Type="http://schemas.openxmlformats.org/officeDocument/2006/relationships/chart" Target="../charts/chart2.xml"/><Relationship Id="rId11" Type="http://schemas.openxmlformats.org/officeDocument/2006/relationships/image" Target="../media/image9.png"/><Relationship Id="rId24" Type="http://schemas.openxmlformats.org/officeDocument/2006/relationships/image" Target="../media/image16.png"/><Relationship Id="rId5" Type="http://schemas.openxmlformats.org/officeDocument/2006/relationships/image" Target="../media/image5.png"/><Relationship Id="rId15" Type="http://schemas.openxmlformats.org/officeDocument/2006/relationships/image" Target="../media/image11.png"/><Relationship Id="rId23" Type="http://schemas.openxmlformats.org/officeDocument/2006/relationships/image" Target="../media/image15.png"/><Relationship Id="rId10" Type="http://schemas.openxmlformats.org/officeDocument/2006/relationships/image" Target="../media/image8.png"/><Relationship Id="rId19" Type="http://schemas.openxmlformats.org/officeDocument/2006/relationships/image" Target="../media/image1.png"/><Relationship Id="rId4" Type="http://schemas.openxmlformats.org/officeDocument/2006/relationships/chart" Target="../charts/chart1.xml"/><Relationship Id="rId9" Type="http://schemas.openxmlformats.org/officeDocument/2006/relationships/image" Target="../media/image7.png"/><Relationship Id="rId14" Type="http://schemas.openxmlformats.org/officeDocument/2006/relationships/chart" Target="../charts/chart5.xml"/><Relationship Id="rId22" Type="http://schemas.openxmlformats.org/officeDocument/2006/relationships/hyperlink" Target="http://www.linkedin.com/in/ifeanyi-oranekwu-352142213"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26.png"/><Relationship Id="rId18" Type="http://schemas.openxmlformats.org/officeDocument/2006/relationships/image" Target="../media/image7.png"/><Relationship Id="rId26" Type="http://schemas.openxmlformats.org/officeDocument/2006/relationships/image" Target="../media/image29.png"/><Relationship Id="rId3" Type="http://schemas.openxmlformats.org/officeDocument/2006/relationships/image" Target="../media/image17.png"/><Relationship Id="rId21" Type="http://schemas.openxmlformats.org/officeDocument/2006/relationships/image" Target="../media/image9.png"/><Relationship Id="rId7" Type="http://schemas.openxmlformats.org/officeDocument/2006/relationships/image" Target="../media/image20.png"/><Relationship Id="rId12" Type="http://schemas.openxmlformats.org/officeDocument/2006/relationships/image" Target="../media/image25.png"/><Relationship Id="rId17" Type="http://schemas.openxmlformats.org/officeDocument/2006/relationships/image" Target="../media/image28.png"/><Relationship Id="rId25" Type="http://schemas.openxmlformats.org/officeDocument/2006/relationships/image" Target="../media/image3.png"/><Relationship Id="rId2" Type="http://schemas.openxmlformats.org/officeDocument/2006/relationships/image" Target="../media/image12.png"/><Relationship Id="rId16" Type="http://schemas.openxmlformats.org/officeDocument/2006/relationships/image" Target="../media/image15.png"/><Relationship Id="rId20" Type="http://schemas.openxmlformats.org/officeDocument/2006/relationships/image" Target="../media/image8.png"/><Relationship Id="rId29" Type="http://schemas.openxmlformats.org/officeDocument/2006/relationships/image" Target="../media/image1.png"/><Relationship Id="rId1" Type="http://schemas.openxmlformats.org/officeDocument/2006/relationships/image" Target="../media/image11.png"/><Relationship Id="rId6" Type="http://schemas.openxmlformats.org/officeDocument/2006/relationships/image" Target="../media/image19.png"/><Relationship Id="rId11" Type="http://schemas.openxmlformats.org/officeDocument/2006/relationships/image" Target="../media/image24.png"/><Relationship Id="rId24" Type="http://schemas.openxmlformats.org/officeDocument/2006/relationships/image" Target="../media/image4.png"/><Relationship Id="rId5" Type="http://schemas.openxmlformats.org/officeDocument/2006/relationships/image" Target="../media/image18.png"/><Relationship Id="rId15" Type="http://schemas.openxmlformats.org/officeDocument/2006/relationships/image" Target="../media/image14.png"/><Relationship Id="rId23" Type="http://schemas.openxmlformats.org/officeDocument/2006/relationships/image" Target="../media/image2.png"/><Relationship Id="rId28" Type="http://schemas.openxmlformats.org/officeDocument/2006/relationships/image" Target="../media/image13.png"/><Relationship Id="rId10" Type="http://schemas.openxmlformats.org/officeDocument/2006/relationships/image" Target="../media/image23.png"/><Relationship Id="rId19" Type="http://schemas.openxmlformats.org/officeDocument/2006/relationships/image" Target="../media/image6.png"/><Relationship Id="rId4" Type="http://schemas.openxmlformats.org/officeDocument/2006/relationships/image" Target="../media/image16.png"/><Relationship Id="rId9" Type="http://schemas.openxmlformats.org/officeDocument/2006/relationships/image" Target="../media/image22.png"/><Relationship Id="rId14" Type="http://schemas.openxmlformats.org/officeDocument/2006/relationships/image" Target="../media/image27.png"/><Relationship Id="rId22" Type="http://schemas.openxmlformats.org/officeDocument/2006/relationships/image" Target="../media/image10.png"/><Relationship Id="rId27"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91440</xdr:rowOff>
    </xdr:from>
    <xdr:to>
      <xdr:col>6</xdr:col>
      <xdr:colOff>441114</xdr:colOff>
      <xdr:row>2</xdr:row>
      <xdr:rowOff>140546</xdr:rowOff>
    </xdr:to>
    <xdr:grpSp>
      <xdr:nvGrpSpPr>
        <xdr:cNvPr id="5" name="Group 4">
          <a:hlinkClick xmlns:r="http://schemas.openxmlformats.org/officeDocument/2006/relationships" r:id="rId1"/>
          <a:extLst>
            <a:ext uri="{FF2B5EF4-FFF2-40B4-BE49-F238E27FC236}">
              <a16:creationId xmlns:a16="http://schemas.microsoft.com/office/drawing/2014/main" id="{A090F169-57DA-574A-F6F1-53E24AEFBCDD}"/>
            </a:ext>
          </a:extLst>
        </xdr:cNvPr>
        <xdr:cNvGrpSpPr/>
      </xdr:nvGrpSpPr>
      <xdr:grpSpPr>
        <a:xfrm>
          <a:off x="4610100" y="91440"/>
          <a:ext cx="1667934" cy="414866"/>
          <a:chOff x="4000500" y="91440"/>
          <a:chExt cx="1667934" cy="414866"/>
        </a:xfrm>
      </xdr:grpSpPr>
      <xdr:sp macro="" textlink="">
        <xdr:nvSpPr>
          <xdr:cNvPr id="2" name="Rectangle: Rounded Corners 1">
            <a:extLst>
              <a:ext uri="{FF2B5EF4-FFF2-40B4-BE49-F238E27FC236}">
                <a16:creationId xmlns:a16="http://schemas.microsoft.com/office/drawing/2014/main" id="{6EBF50ED-C341-4B4D-9AC3-C67E8ECFA654}"/>
              </a:ext>
            </a:extLst>
          </xdr:cNvPr>
          <xdr:cNvSpPr/>
        </xdr:nvSpPr>
        <xdr:spPr>
          <a:xfrm>
            <a:off x="4000500" y="91440"/>
            <a:ext cx="1667934" cy="414866"/>
          </a:xfrm>
          <a:prstGeom prst="roundRect">
            <a:avLst>
              <a:gd name="adj" fmla="val 7576"/>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 name="Picture 2">
            <a:extLst>
              <a:ext uri="{FF2B5EF4-FFF2-40B4-BE49-F238E27FC236}">
                <a16:creationId xmlns:a16="http://schemas.microsoft.com/office/drawing/2014/main" id="{7786F5B2-250E-4BC2-A224-E849A744802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80749" y="209976"/>
            <a:ext cx="180000" cy="180000"/>
          </a:xfrm>
          <a:prstGeom prst="rect">
            <a:avLst/>
          </a:prstGeom>
        </xdr:spPr>
      </xdr:pic>
      <xdr:sp macro="" textlink="">
        <xdr:nvSpPr>
          <xdr:cNvPr id="4" name="TextBox 3">
            <a:extLst>
              <a:ext uri="{FF2B5EF4-FFF2-40B4-BE49-F238E27FC236}">
                <a16:creationId xmlns:a16="http://schemas.microsoft.com/office/drawing/2014/main" id="{98D39992-9FCB-41F1-B772-014FFE1CE024}"/>
              </a:ext>
            </a:extLst>
          </xdr:cNvPr>
          <xdr:cNvSpPr txBox="1"/>
        </xdr:nvSpPr>
        <xdr:spPr>
          <a:xfrm>
            <a:off x="4407746" y="169338"/>
            <a:ext cx="838200"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i="0" u="none" strike="noStrike" baseline="0">
                <a:solidFill>
                  <a:srgbClr val="CD62DC"/>
                </a:solidFill>
                <a:latin typeface="Calibri"/>
                <a:ea typeface="Calibri"/>
                <a:cs typeface="Calibri"/>
              </a:rPr>
              <a:t>Dashboard</a:t>
            </a:r>
            <a:endParaRPr lang="en-US" sz="1100" b="1" i="0" u="none" strike="noStrike">
              <a:solidFill>
                <a:srgbClr val="CD62DC"/>
              </a:solidFill>
              <a:latin typeface="Calibri"/>
              <a:ea typeface="Calibri"/>
              <a:cs typeface="Calibri"/>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219287</xdr:colOff>
      <xdr:row>6</xdr:row>
      <xdr:rowOff>47413</xdr:rowOff>
    </xdr:from>
    <xdr:to>
      <xdr:col>15</xdr:col>
      <xdr:colOff>270934</xdr:colOff>
      <xdr:row>11</xdr:row>
      <xdr:rowOff>0</xdr:rowOff>
    </xdr:to>
    <xdr:sp macro="" textlink="">
      <xdr:nvSpPr>
        <xdr:cNvPr id="3" name="Rectangle: Rounded Corners 2">
          <a:extLst>
            <a:ext uri="{FF2B5EF4-FFF2-40B4-BE49-F238E27FC236}">
              <a16:creationId xmlns:a16="http://schemas.microsoft.com/office/drawing/2014/main" id="{A15B4205-D054-59AA-6650-291A02E83373}"/>
            </a:ext>
          </a:extLst>
        </xdr:cNvPr>
        <xdr:cNvSpPr/>
      </xdr:nvSpPr>
      <xdr:spPr>
        <a:xfrm>
          <a:off x="6924887" y="1165013"/>
          <a:ext cx="2490047" cy="883920"/>
        </a:xfrm>
        <a:prstGeom prst="roundRect">
          <a:avLst>
            <a:gd name="adj" fmla="val 7576"/>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236221</xdr:colOff>
      <xdr:row>11</xdr:row>
      <xdr:rowOff>56724</xdr:rowOff>
    </xdr:from>
    <xdr:to>
      <xdr:col>15</xdr:col>
      <xdr:colOff>270934</xdr:colOff>
      <xdr:row>16</xdr:row>
      <xdr:rowOff>25399</xdr:rowOff>
    </xdr:to>
    <xdr:sp macro="" textlink="">
      <xdr:nvSpPr>
        <xdr:cNvPr id="4" name="Rectangle: Rounded Corners 3">
          <a:extLst>
            <a:ext uri="{FF2B5EF4-FFF2-40B4-BE49-F238E27FC236}">
              <a16:creationId xmlns:a16="http://schemas.microsoft.com/office/drawing/2014/main" id="{1EBE7D8D-9C24-41E6-24F7-EB2D4DB9BEEB}"/>
            </a:ext>
          </a:extLst>
        </xdr:cNvPr>
        <xdr:cNvSpPr/>
      </xdr:nvSpPr>
      <xdr:spPr>
        <a:xfrm>
          <a:off x="6941821" y="2105657"/>
          <a:ext cx="2473113" cy="900009"/>
        </a:xfrm>
        <a:prstGeom prst="roundRect">
          <a:avLst>
            <a:gd name="adj" fmla="val 7576"/>
          </a:avLst>
        </a:prstGeom>
        <a:solidFill>
          <a:srgbClr val="262626"/>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252312</xdr:colOff>
      <xdr:row>6</xdr:row>
      <xdr:rowOff>82128</xdr:rowOff>
    </xdr:from>
    <xdr:to>
      <xdr:col>5</xdr:col>
      <xdr:colOff>557112</xdr:colOff>
      <xdr:row>40</xdr:row>
      <xdr:rowOff>84667</xdr:rowOff>
    </xdr:to>
    <xdr:sp macro="" textlink="">
      <xdr:nvSpPr>
        <xdr:cNvPr id="5" name="Rectangle: Rounded Corners 4">
          <a:extLst>
            <a:ext uri="{FF2B5EF4-FFF2-40B4-BE49-F238E27FC236}">
              <a16:creationId xmlns:a16="http://schemas.microsoft.com/office/drawing/2014/main" id="{F041CE10-2AB0-C222-0FB8-678D116EE3B9}"/>
            </a:ext>
          </a:extLst>
        </xdr:cNvPr>
        <xdr:cNvSpPr/>
      </xdr:nvSpPr>
      <xdr:spPr>
        <a:xfrm>
          <a:off x="2690712" y="1199728"/>
          <a:ext cx="914400" cy="6335606"/>
        </a:xfrm>
        <a:prstGeom prst="roundRect">
          <a:avLst>
            <a:gd name="adj" fmla="val 7576"/>
          </a:avLst>
        </a:prstGeom>
        <a:solidFill>
          <a:srgbClr val="262626"/>
        </a:solidFill>
        <a:ln>
          <a:noFill/>
        </a:ln>
        <a:effectLst>
          <a:outerShdw blurRad="76200" dir="18900000" sy="23000" kx="-1200000" algn="bl"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98213</xdr:colOff>
      <xdr:row>16</xdr:row>
      <xdr:rowOff>66039</xdr:rowOff>
    </xdr:from>
    <xdr:to>
      <xdr:col>15</xdr:col>
      <xdr:colOff>270934</xdr:colOff>
      <xdr:row>26</xdr:row>
      <xdr:rowOff>16933</xdr:rowOff>
    </xdr:to>
    <xdr:sp macro="" textlink="">
      <xdr:nvSpPr>
        <xdr:cNvPr id="7" name="Rectangle: Rounded Corners 6">
          <a:extLst>
            <a:ext uri="{FF2B5EF4-FFF2-40B4-BE49-F238E27FC236}">
              <a16:creationId xmlns:a16="http://schemas.microsoft.com/office/drawing/2014/main" id="{9BDC20A1-7638-7974-8BF7-86CB22A7E0C0}"/>
            </a:ext>
          </a:extLst>
        </xdr:cNvPr>
        <xdr:cNvSpPr/>
      </xdr:nvSpPr>
      <xdr:spPr>
        <a:xfrm>
          <a:off x="3755813" y="3046306"/>
          <a:ext cx="5659121" cy="1813560"/>
        </a:xfrm>
        <a:prstGeom prst="roundRect">
          <a:avLst>
            <a:gd name="adj" fmla="val 5322"/>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44874</xdr:colOff>
      <xdr:row>6</xdr:row>
      <xdr:rowOff>47413</xdr:rowOff>
    </xdr:from>
    <xdr:to>
      <xdr:col>19</xdr:col>
      <xdr:colOff>287867</xdr:colOff>
      <xdr:row>26</xdr:row>
      <xdr:rowOff>24553</xdr:rowOff>
    </xdr:to>
    <xdr:sp macro="" textlink="">
      <xdr:nvSpPr>
        <xdr:cNvPr id="8" name="Rectangle: Rounded Corners 7">
          <a:extLst>
            <a:ext uri="{FF2B5EF4-FFF2-40B4-BE49-F238E27FC236}">
              <a16:creationId xmlns:a16="http://schemas.microsoft.com/office/drawing/2014/main" id="{31298A7D-AA47-2373-8551-4CA5BCA73A36}"/>
            </a:ext>
          </a:extLst>
        </xdr:cNvPr>
        <xdr:cNvSpPr/>
      </xdr:nvSpPr>
      <xdr:spPr>
        <a:xfrm>
          <a:off x="9798474" y="1165013"/>
          <a:ext cx="2071793" cy="3702473"/>
        </a:xfrm>
        <a:prstGeom prst="roundRect">
          <a:avLst>
            <a:gd name="adj" fmla="val 4044"/>
          </a:avLst>
        </a:prstGeom>
        <a:solidFill>
          <a:srgbClr val="262626"/>
        </a:solidFill>
        <a:ln>
          <a:noFill/>
        </a:ln>
        <a:effectLst>
          <a:outerShdw blurRad="76200" dir="18900000" sy="23000" kx="-1200000" algn="bl"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71120</xdr:colOff>
      <xdr:row>26</xdr:row>
      <xdr:rowOff>131234</xdr:rowOff>
    </xdr:from>
    <xdr:to>
      <xdr:col>21</xdr:col>
      <xdr:colOff>220133</xdr:colOff>
      <xdr:row>41</xdr:row>
      <xdr:rowOff>50800</xdr:rowOff>
    </xdr:to>
    <xdr:sp macro="" textlink="">
      <xdr:nvSpPr>
        <xdr:cNvPr id="9" name="Rectangle: Rounded Corners 8">
          <a:extLst>
            <a:ext uri="{FF2B5EF4-FFF2-40B4-BE49-F238E27FC236}">
              <a16:creationId xmlns:a16="http://schemas.microsoft.com/office/drawing/2014/main" id="{98D7BBAF-B1C2-CB84-988B-07B4283B63C4}"/>
            </a:ext>
          </a:extLst>
        </xdr:cNvPr>
        <xdr:cNvSpPr/>
      </xdr:nvSpPr>
      <xdr:spPr>
        <a:xfrm>
          <a:off x="3728720" y="4974167"/>
          <a:ext cx="9335346" cy="2713566"/>
        </a:xfrm>
        <a:prstGeom prst="roundRect">
          <a:avLst>
            <a:gd name="adj" fmla="val 3832"/>
          </a:avLst>
        </a:prstGeom>
        <a:solidFill>
          <a:srgbClr val="262626"/>
        </a:solidFill>
        <a:ln>
          <a:noFill/>
        </a:ln>
        <a:effectLst>
          <a:outerShdw blurRad="76200" dir="18900000" sy="23000" kx="-1200000" algn="bl"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89746</xdr:colOff>
      <xdr:row>6</xdr:row>
      <xdr:rowOff>81280</xdr:rowOff>
    </xdr:from>
    <xdr:to>
      <xdr:col>11</xdr:col>
      <xdr:colOff>74506</xdr:colOff>
      <xdr:row>15</xdr:row>
      <xdr:rowOff>149860</xdr:rowOff>
    </xdr:to>
    <xdr:sp macro="" textlink="">
      <xdr:nvSpPr>
        <xdr:cNvPr id="10" name="Rectangle: Rounded Corners 9">
          <a:extLst>
            <a:ext uri="{FF2B5EF4-FFF2-40B4-BE49-F238E27FC236}">
              <a16:creationId xmlns:a16="http://schemas.microsoft.com/office/drawing/2014/main" id="{1C424119-509A-452E-B3EB-523B197EDDF4}"/>
            </a:ext>
          </a:extLst>
        </xdr:cNvPr>
        <xdr:cNvSpPr/>
      </xdr:nvSpPr>
      <xdr:spPr>
        <a:xfrm>
          <a:off x="3747346" y="1198880"/>
          <a:ext cx="3032760" cy="1744980"/>
        </a:xfrm>
        <a:prstGeom prst="roundRect">
          <a:avLst>
            <a:gd name="adj" fmla="val 5828"/>
          </a:avLst>
        </a:prstGeom>
        <a:solidFill>
          <a:srgbClr val="610C9F"/>
        </a:solidFill>
        <a:ln>
          <a:noFill/>
        </a:ln>
        <a:effectLst>
          <a:outerShdw blurRad="50800" dist="38100" dir="5400000" algn="t" rotWithShape="0">
            <a:schemeClr val="tx1">
              <a:lumMod val="95000"/>
              <a:lumOff val="5000"/>
              <a:alpha val="5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313264</xdr:colOff>
      <xdr:row>3</xdr:row>
      <xdr:rowOff>59269</xdr:rowOff>
    </xdr:from>
    <xdr:to>
      <xdr:col>11</xdr:col>
      <xdr:colOff>50797</xdr:colOff>
      <xdr:row>5</xdr:row>
      <xdr:rowOff>127002</xdr:rowOff>
    </xdr:to>
    <xdr:sp macro="" textlink="">
      <xdr:nvSpPr>
        <xdr:cNvPr id="11" name="TextBox 10">
          <a:extLst>
            <a:ext uri="{FF2B5EF4-FFF2-40B4-BE49-F238E27FC236}">
              <a16:creationId xmlns:a16="http://schemas.microsoft.com/office/drawing/2014/main" id="{AE2CF928-27AE-9692-51B2-49A2D5D9AE9B}"/>
            </a:ext>
          </a:extLst>
        </xdr:cNvPr>
        <xdr:cNvSpPr txBox="1"/>
      </xdr:nvSpPr>
      <xdr:spPr>
        <a:xfrm>
          <a:off x="2751664" y="618069"/>
          <a:ext cx="4004733"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200" b="1">
              <a:solidFill>
                <a:schemeClr val="bg1">
                  <a:lumMod val="85000"/>
                </a:schemeClr>
              </a:solidFill>
              <a:latin typeface="Agency FB" panose="020B0503020202020204" pitchFamily="34" charset="0"/>
            </a:rPr>
            <a:t>Personal Finance </a:t>
          </a:r>
          <a:r>
            <a:rPr lang="en-US" sz="3200" b="1">
              <a:solidFill>
                <a:srgbClr val="CD62DC"/>
              </a:solidFill>
              <a:latin typeface="Agency FB" panose="020B0503020202020204" pitchFamily="34" charset="0"/>
            </a:rPr>
            <a:t>Tracker</a:t>
          </a:r>
        </a:p>
      </xdr:txBody>
    </xdr:sp>
    <xdr:clientData/>
  </xdr:twoCellAnchor>
  <xdr:twoCellAnchor>
    <xdr:from>
      <xdr:col>6</xdr:col>
      <xdr:colOff>194733</xdr:colOff>
      <xdr:row>17</xdr:row>
      <xdr:rowOff>0</xdr:rowOff>
    </xdr:from>
    <xdr:to>
      <xdr:col>8</xdr:col>
      <xdr:colOff>516467</xdr:colOff>
      <xdr:row>18</xdr:row>
      <xdr:rowOff>76200</xdr:rowOff>
    </xdr:to>
    <xdr:sp macro="" textlink="">
      <xdr:nvSpPr>
        <xdr:cNvPr id="12" name="TextBox 11">
          <a:extLst>
            <a:ext uri="{FF2B5EF4-FFF2-40B4-BE49-F238E27FC236}">
              <a16:creationId xmlns:a16="http://schemas.microsoft.com/office/drawing/2014/main" id="{7A9F397E-6920-8C51-C039-32FCDE505D0C}"/>
            </a:ext>
          </a:extLst>
        </xdr:cNvPr>
        <xdr:cNvSpPr txBox="1"/>
      </xdr:nvSpPr>
      <xdr:spPr>
        <a:xfrm>
          <a:off x="3852333" y="3166533"/>
          <a:ext cx="1540934"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rPr>
            <a:t>Income Sources</a:t>
          </a:r>
        </a:p>
      </xdr:txBody>
    </xdr:sp>
    <xdr:clientData/>
  </xdr:twoCellAnchor>
  <xdr:twoCellAnchor>
    <xdr:from>
      <xdr:col>6</xdr:col>
      <xdr:colOff>491066</xdr:colOff>
      <xdr:row>18</xdr:row>
      <xdr:rowOff>143933</xdr:rowOff>
    </xdr:from>
    <xdr:to>
      <xdr:col>9</xdr:col>
      <xdr:colOff>203200</xdr:colOff>
      <xdr:row>20</xdr:row>
      <xdr:rowOff>33867</xdr:rowOff>
    </xdr:to>
    <xdr:sp macro="" textlink="">
      <xdr:nvSpPr>
        <xdr:cNvPr id="13" name="TextBox 12">
          <a:extLst>
            <a:ext uri="{FF2B5EF4-FFF2-40B4-BE49-F238E27FC236}">
              <a16:creationId xmlns:a16="http://schemas.microsoft.com/office/drawing/2014/main" id="{44C47FA4-28BB-F7DB-EEEB-ACA6A6B8F2E6}"/>
            </a:ext>
          </a:extLst>
        </xdr:cNvPr>
        <xdr:cNvSpPr txBox="1"/>
      </xdr:nvSpPr>
      <xdr:spPr>
        <a:xfrm>
          <a:off x="4148666" y="3496733"/>
          <a:ext cx="1540934"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lumMod val="85000"/>
                </a:schemeClr>
              </a:solidFill>
              <a:latin typeface="+mn-lt"/>
              <a:ea typeface="+mn-ea"/>
              <a:cs typeface="+mn-cs"/>
            </a:rPr>
            <a:t>Data with Decision</a:t>
          </a:r>
        </a:p>
      </xdr:txBody>
    </xdr:sp>
    <xdr:clientData/>
  </xdr:twoCellAnchor>
  <xdr:twoCellAnchor>
    <xdr:from>
      <xdr:col>6</xdr:col>
      <xdr:colOff>491066</xdr:colOff>
      <xdr:row>20</xdr:row>
      <xdr:rowOff>182035</xdr:rowOff>
    </xdr:from>
    <xdr:to>
      <xdr:col>9</xdr:col>
      <xdr:colOff>203200</xdr:colOff>
      <xdr:row>22</xdr:row>
      <xdr:rowOff>71968</xdr:rowOff>
    </xdr:to>
    <xdr:sp macro="" textlink="">
      <xdr:nvSpPr>
        <xdr:cNvPr id="14" name="TextBox 13">
          <a:extLst>
            <a:ext uri="{FF2B5EF4-FFF2-40B4-BE49-F238E27FC236}">
              <a16:creationId xmlns:a16="http://schemas.microsoft.com/office/drawing/2014/main" id="{B5384DF3-A6F1-2F03-BF2E-1229986D5800}"/>
            </a:ext>
          </a:extLst>
        </xdr:cNvPr>
        <xdr:cNvSpPr txBox="1"/>
      </xdr:nvSpPr>
      <xdr:spPr>
        <a:xfrm>
          <a:off x="4148666" y="3907368"/>
          <a:ext cx="1540934"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lumMod val="85000"/>
                </a:schemeClr>
              </a:solidFill>
              <a:latin typeface="+mn-lt"/>
              <a:ea typeface="+mn-ea"/>
              <a:cs typeface="+mn-cs"/>
            </a:rPr>
            <a:t>Youtube</a:t>
          </a:r>
        </a:p>
      </xdr:txBody>
    </xdr:sp>
    <xdr:clientData/>
  </xdr:twoCellAnchor>
  <xdr:twoCellAnchor>
    <xdr:from>
      <xdr:col>6</xdr:col>
      <xdr:colOff>491066</xdr:colOff>
      <xdr:row>23</xdr:row>
      <xdr:rowOff>33869</xdr:rowOff>
    </xdr:from>
    <xdr:to>
      <xdr:col>9</xdr:col>
      <xdr:colOff>203200</xdr:colOff>
      <xdr:row>24</xdr:row>
      <xdr:rowOff>110069</xdr:rowOff>
    </xdr:to>
    <xdr:sp macro="" textlink="">
      <xdr:nvSpPr>
        <xdr:cNvPr id="15" name="TextBox 14">
          <a:extLst>
            <a:ext uri="{FF2B5EF4-FFF2-40B4-BE49-F238E27FC236}">
              <a16:creationId xmlns:a16="http://schemas.microsoft.com/office/drawing/2014/main" id="{4836084D-62B6-DE78-6425-971C03E77416}"/>
            </a:ext>
          </a:extLst>
        </xdr:cNvPr>
        <xdr:cNvSpPr txBox="1"/>
      </xdr:nvSpPr>
      <xdr:spPr>
        <a:xfrm>
          <a:off x="4148666" y="4318002"/>
          <a:ext cx="1540934"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lumMod val="85000"/>
                </a:schemeClr>
              </a:solidFill>
              <a:latin typeface="+mn-lt"/>
              <a:ea typeface="+mn-ea"/>
              <a:cs typeface="+mn-cs"/>
            </a:rPr>
            <a:t>Teachables</a:t>
          </a:r>
        </a:p>
      </xdr:txBody>
    </xdr:sp>
    <xdr:clientData/>
  </xdr:twoCellAnchor>
  <xdr:twoCellAnchor editAs="oneCell">
    <xdr:from>
      <xdr:col>6</xdr:col>
      <xdr:colOff>279399</xdr:colOff>
      <xdr:row>18</xdr:row>
      <xdr:rowOff>169333</xdr:rowOff>
    </xdr:from>
    <xdr:to>
      <xdr:col>6</xdr:col>
      <xdr:colOff>495399</xdr:colOff>
      <xdr:row>20</xdr:row>
      <xdr:rowOff>7509</xdr:rowOff>
    </xdr:to>
    <xdr:pic>
      <xdr:nvPicPr>
        <xdr:cNvPr id="16" name="Picture 15">
          <a:extLst>
            <a:ext uri="{FF2B5EF4-FFF2-40B4-BE49-F238E27FC236}">
              <a16:creationId xmlns:a16="http://schemas.microsoft.com/office/drawing/2014/main" id="{008EA29D-8647-4855-8257-D63D1380BE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6999" y="3522133"/>
          <a:ext cx="216000" cy="210709"/>
        </a:xfrm>
        <a:prstGeom prst="rect">
          <a:avLst/>
        </a:prstGeom>
      </xdr:spPr>
    </xdr:pic>
    <xdr:clientData/>
  </xdr:twoCellAnchor>
  <xdr:twoCellAnchor editAs="oneCell">
    <xdr:from>
      <xdr:col>6</xdr:col>
      <xdr:colOff>279399</xdr:colOff>
      <xdr:row>21</xdr:row>
      <xdr:rowOff>12702</xdr:rowOff>
    </xdr:from>
    <xdr:to>
      <xdr:col>6</xdr:col>
      <xdr:colOff>495399</xdr:colOff>
      <xdr:row>22</xdr:row>
      <xdr:rowOff>37143</xdr:rowOff>
    </xdr:to>
    <xdr:pic>
      <xdr:nvPicPr>
        <xdr:cNvPr id="17" name="Picture 16">
          <a:extLst>
            <a:ext uri="{FF2B5EF4-FFF2-40B4-BE49-F238E27FC236}">
              <a16:creationId xmlns:a16="http://schemas.microsoft.com/office/drawing/2014/main" id="{ECAB4709-05F1-4BFD-9C94-C7B818BFC54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36999" y="3924302"/>
          <a:ext cx="216000" cy="210708"/>
        </a:xfrm>
        <a:prstGeom prst="rect">
          <a:avLst/>
        </a:prstGeom>
      </xdr:spPr>
    </xdr:pic>
    <xdr:clientData/>
  </xdr:twoCellAnchor>
  <xdr:twoCellAnchor editAs="oneCell">
    <xdr:from>
      <xdr:col>6</xdr:col>
      <xdr:colOff>279399</xdr:colOff>
      <xdr:row>23</xdr:row>
      <xdr:rowOff>42336</xdr:rowOff>
    </xdr:from>
    <xdr:to>
      <xdr:col>6</xdr:col>
      <xdr:colOff>495399</xdr:colOff>
      <xdr:row>24</xdr:row>
      <xdr:rowOff>66778</xdr:rowOff>
    </xdr:to>
    <xdr:pic>
      <xdr:nvPicPr>
        <xdr:cNvPr id="18" name="Picture 17">
          <a:extLst>
            <a:ext uri="{FF2B5EF4-FFF2-40B4-BE49-F238E27FC236}">
              <a16:creationId xmlns:a16="http://schemas.microsoft.com/office/drawing/2014/main" id="{C6F9BB4D-EAAD-48EF-9A4A-CBE229709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36999" y="4326469"/>
          <a:ext cx="216000" cy="210709"/>
        </a:xfrm>
        <a:prstGeom prst="rect">
          <a:avLst/>
        </a:prstGeom>
      </xdr:spPr>
    </xdr:pic>
    <xdr:clientData/>
  </xdr:twoCellAnchor>
  <xdr:twoCellAnchor>
    <xdr:from>
      <xdr:col>9</xdr:col>
      <xdr:colOff>25399</xdr:colOff>
      <xdr:row>18</xdr:row>
      <xdr:rowOff>143933</xdr:rowOff>
    </xdr:from>
    <xdr:to>
      <xdr:col>10</xdr:col>
      <xdr:colOff>304799</xdr:colOff>
      <xdr:row>20</xdr:row>
      <xdr:rowOff>50800</xdr:rowOff>
    </xdr:to>
    <xdr:sp macro="" textlink="Analysis!Q9">
      <xdr:nvSpPr>
        <xdr:cNvPr id="19" name="TextBox 18">
          <a:extLst>
            <a:ext uri="{FF2B5EF4-FFF2-40B4-BE49-F238E27FC236}">
              <a16:creationId xmlns:a16="http://schemas.microsoft.com/office/drawing/2014/main" id="{0AFFBB24-A5F8-357D-D957-898F024D970F}"/>
            </a:ext>
          </a:extLst>
        </xdr:cNvPr>
        <xdr:cNvSpPr txBox="1"/>
      </xdr:nvSpPr>
      <xdr:spPr>
        <a:xfrm>
          <a:off x="5511799" y="3496733"/>
          <a:ext cx="8890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149C3A4-61ED-4C72-B0F6-30C650FBA80F}" type="TxLink">
            <a:rPr lang="en-US" sz="1400" b="1" i="0" u="none" strike="noStrike">
              <a:solidFill>
                <a:schemeClr val="bg1">
                  <a:lumMod val="85000"/>
                </a:schemeClr>
              </a:solidFill>
              <a:latin typeface="Calibri"/>
              <a:ea typeface="Calibri"/>
              <a:cs typeface="Calibri"/>
            </a:rPr>
            <a:pPr algn="l"/>
            <a:t> $50,000 </a:t>
          </a:fld>
          <a:endParaRPr lang="en-US" sz="1400" b="1">
            <a:solidFill>
              <a:schemeClr val="bg1">
                <a:lumMod val="85000"/>
              </a:schemeClr>
            </a:solidFill>
          </a:endParaRPr>
        </a:p>
      </xdr:txBody>
    </xdr:sp>
    <xdr:clientData/>
  </xdr:twoCellAnchor>
  <xdr:twoCellAnchor>
    <xdr:from>
      <xdr:col>9</xdr:col>
      <xdr:colOff>25399</xdr:colOff>
      <xdr:row>20</xdr:row>
      <xdr:rowOff>160867</xdr:rowOff>
    </xdr:from>
    <xdr:to>
      <xdr:col>10</xdr:col>
      <xdr:colOff>304799</xdr:colOff>
      <xdr:row>22</xdr:row>
      <xdr:rowOff>67733</xdr:rowOff>
    </xdr:to>
    <xdr:sp macro="" textlink="Analysis!Q10">
      <xdr:nvSpPr>
        <xdr:cNvPr id="20" name="TextBox 19">
          <a:extLst>
            <a:ext uri="{FF2B5EF4-FFF2-40B4-BE49-F238E27FC236}">
              <a16:creationId xmlns:a16="http://schemas.microsoft.com/office/drawing/2014/main" id="{D242C4A4-07F5-399A-C489-70A8DF0430E4}"/>
            </a:ext>
          </a:extLst>
        </xdr:cNvPr>
        <xdr:cNvSpPr txBox="1"/>
      </xdr:nvSpPr>
      <xdr:spPr>
        <a:xfrm>
          <a:off x="5511799" y="3886200"/>
          <a:ext cx="8890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36390F3-5BCD-4B4B-B251-3043E371355A}" type="TxLink">
            <a:rPr lang="en-US" sz="1400" b="1" i="0" u="none" strike="noStrike">
              <a:solidFill>
                <a:schemeClr val="bg1">
                  <a:lumMod val="85000"/>
                </a:schemeClr>
              </a:solidFill>
              <a:latin typeface="Calibri"/>
              <a:ea typeface="Calibri"/>
              <a:cs typeface="Calibri"/>
            </a:rPr>
            <a:pPr marL="0" indent="0" algn="l"/>
            <a:t> $10,940 </a:t>
          </a:fld>
          <a:endParaRPr lang="en-US" sz="1400" b="1" i="0" u="none" strike="noStrike">
            <a:solidFill>
              <a:schemeClr val="bg1">
                <a:lumMod val="85000"/>
              </a:schemeClr>
            </a:solidFill>
            <a:latin typeface="Calibri"/>
            <a:ea typeface="Calibri"/>
            <a:cs typeface="Calibri"/>
          </a:endParaRPr>
        </a:p>
      </xdr:txBody>
    </xdr:sp>
    <xdr:clientData/>
  </xdr:twoCellAnchor>
  <xdr:twoCellAnchor>
    <xdr:from>
      <xdr:col>9</xdr:col>
      <xdr:colOff>25399</xdr:colOff>
      <xdr:row>22</xdr:row>
      <xdr:rowOff>177799</xdr:rowOff>
    </xdr:from>
    <xdr:to>
      <xdr:col>10</xdr:col>
      <xdr:colOff>304799</xdr:colOff>
      <xdr:row>24</xdr:row>
      <xdr:rowOff>84666</xdr:rowOff>
    </xdr:to>
    <xdr:sp macro="" textlink="Analysis!Q11">
      <xdr:nvSpPr>
        <xdr:cNvPr id="21" name="TextBox 20">
          <a:extLst>
            <a:ext uri="{FF2B5EF4-FFF2-40B4-BE49-F238E27FC236}">
              <a16:creationId xmlns:a16="http://schemas.microsoft.com/office/drawing/2014/main" id="{4CEC4B21-3B89-4594-8F47-D6B3E8ED0B8C}"/>
            </a:ext>
          </a:extLst>
        </xdr:cNvPr>
        <xdr:cNvSpPr txBox="1"/>
      </xdr:nvSpPr>
      <xdr:spPr>
        <a:xfrm>
          <a:off x="5511799" y="4275666"/>
          <a:ext cx="8890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7C87A9A-813A-4E37-B219-7B09BE15A8FF}" type="TxLink">
            <a:rPr lang="en-US" sz="1400" b="1" i="0" u="none" strike="noStrike">
              <a:solidFill>
                <a:schemeClr val="bg1">
                  <a:lumMod val="85000"/>
                </a:schemeClr>
              </a:solidFill>
              <a:latin typeface="Calibri"/>
              <a:ea typeface="Calibri"/>
              <a:cs typeface="Calibri"/>
            </a:rPr>
            <a:pPr marL="0" indent="0" algn="l"/>
            <a:t> $4,500 </a:t>
          </a:fld>
          <a:endParaRPr lang="en-US" sz="1400" b="1" i="0" u="none" strike="noStrike">
            <a:solidFill>
              <a:schemeClr val="bg1">
                <a:lumMod val="85000"/>
              </a:schemeClr>
            </a:solidFill>
            <a:latin typeface="Calibri"/>
            <a:ea typeface="Calibri"/>
            <a:cs typeface="Calibri"/>
          </a:endParaRPr>
        </a:p>
      </xdr:txBody>
    </xdr:sp>
    <xdr:clientData/>
  </xdr:twoCellAnchor>
  <xdr:twoCellAnchor>
    <xdr:from>
      <xdr:col>10</xdr:col>
      <xdr:colOff>330200</xdr:colOff>
      <xdr:row>16</xdr:row>
      <xdr:rowOff>160866</xdr:rowOff>
    </xdr:from>
    <xdr:to>
      <xdr:col>15</xdr:col>
      <xdr:colOff>186267</xdr:colOff>
      <xdr:row>25</xdr:row>
      <xdr:rowOff>126999</xdr:rowOff>
    </xdr:to>
    <xdr:graphicFrame macro="">
      <xdr:nvGraphicFramePr>
        <xdr:cNvPr id="22" name="Chart 21">
          <a:extLst>
            <a:ext uri="{FF2B5EF4-FFF2-40B4-BE49-F238E27FC236}">
              <a16:creationId xmlns:a16="http://schemas.microsoft.com/office/drawing/2014/main" id="{733ED847-341C-4B40-9461-C28564BDB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406399</xdr:colOff>
      <xdr:row>20</xdr:row>
      <xdr:rowOff>101598</xdr:rowOff>
    </xdr:from>
    <xdr:to>
      <xdr:col>13</xdr:col>
      <xdr:colOff>71119</xdr:colOff>
      <xdr:row>21</xdr:row>
      <xdr:rowOff>181289</xdr:rowOff>
    </xdr:to>
    <xdr:pic>
      <xdr:nvPicPr>
        <xdr:cNvPr id="23" name="Picture 22">
          <a:extLst>
            <a:ext uri="{FF2B5EF4-FFF2-40B4-BE49-F238E27FC236}">
              <a16:creationId xmlns:a16="http://schemas.microsoft.com/office/drawing/2014/main" id="{5446DC45-66D3-4A50-84BE-7998EF332D7B}"/>
            </a:ext>
          </a:extLst>
        </xdr:cNvPr>
        <xdr:cNvPicPr>
          <a:picLocks noChangeAspect="1"/>
        </xdr:cNvPicPr>
      </xdr:nvPicPr>
      <xdr:blipFill>
        <a:blip xmlns:r="http://schemas.openxmlformats.org/officeDocument/2006/relationships" r:embed="rId5">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7721599" y="3826931"/>
          <a:ext cx="274320" cy="265958"/>
        </a:xfrm>
        <a:prstGeom prst="rect">
          <a:avLst/>
        </a:prstGeom>
      </xdr:spPr>
    </xdr:pic>
    <xdr:clientData/>
  </xdr:twoCellAnchor>
  <xdr:twoCellAnchor>
    <xdr:from>
      <xdr:col>6</xdr:col>
      <xdr:colOff>88054</xdr:colOff>
      <xdr:row>29</xdr:row>
      <xdr:rowOff>29636</xdr:rowOff>
    </xdr:from>
    <xdr:to>
      <xdr:col>12</xdr:col>
      <xdr:colOff>381000</xdr:colOff>
      <xdr:row>41</xdr:row>
      <xdr:rowOff>33869</xdr:rowOff>
    </xdr:to>
    <xdr:graphicFrame macro="">
      <xdr:nvGraphicFramePr>
        <xdr:cNvPr id="24" name="Chart 23">
          <a:extLst>
            <a:ext uri="{FF2B5EF4-FFF2-40B4-BE49-F238E27FC236}">
              <a16:creationId xmlns:a16="http://schemas.microsoft.com/office/drawing/2014/main" id="{D64F34DE-092D-4534-A351-CEBB6773E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71119</xdr:colOff>
      <xdr:row>26</xdr:row>
      <xdr:rowOff>88899</xdr:rowOff>
    </xdr:from>
    <xdr:to>
      <xdr:col>10</xdr:col>
      <xdr:colOff>211666</xdr:colOff>
      <xdr:row>28</xdr:row>
      <xdr:rowOff>25399</xdr:rowOff>
    </xdr:to>
    <xdr:sp macro="" textlink="">
      <xdr:nvSpPr>
        <xdr:cNvPr id="25" name="TextBox 24">
          <a:extLst>
            <a:ext uri="{FF2B5EF4-FFF2-40B4-BE49-F238E27FC236}">
              <a16:creationId xmlns:a16="http://schemas.microsoft.com/office/drawing/2014/main" id="{23CA343F-FAEE-4136-B983-16983BDE0C16}"/>
            </a:ext>
          </a:extLst>
        </xdr:cNvPr>
        <xdr:cNvSpPr txBox="1"/>
      </xdr:nvSpPr>
      <xdr:spPr>
        <a:xfrm>
          <a:off x="3728719" y="4931832"/>
          <a:ext cx="2578947" cy="309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rPr>
            <a:t>Monthly Trends Income and Spending</a:t>
          </a:r>
        </a:p>
      </xdr:txBody>
    </xdr:sp>
    <xdr:clientData/>
  </xdr:twoCellAnchor>
  <xdr:twoCellAnchor>
    <xdr:from>
      <xdr:col>14</xdr:col>
      <xdr:colOff>25397</xdr:colOff>
      <xdr:row>29</xdr:row>
      <xdr:rowOff>101600</xdr:rowOff>
    </xdr:from>
    <xdr:to>
      <xdr:col>21</xdr:col>
      <xdr:colOff>318005</xdr:colOff>
      <xdr:row>41</xdr:row>
      <xdr:rowOff>106680</xdr:rowOff>
    </xdr:to>
    <xdr:graphicFrame macro="">
      <xdr:nvGraphicFramePr>
        <xdr:cNvPr id="27" name="Chart 26">
          <a:extLst>
            <a:ext uri="{FF2B5EF4-FFF2-40B4-BE49-F238E27FC236}">
              <a16:creationId xmlns:a16="http://schemas.microsoft.com/office/drawing/2014/main" id="{2DD1E5B5-F060-440D-B2B9-EA23376A1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3384</xdr:colOff>
      <xdr:row>26</xdr:row>
      <xdr:rowOff>88899</xdr:rowOff>
    </xdr:from>
    <xdr:to>
      <xdr:col>12</xdr:col>
      <xdr:colOff>448732</xdr:colOff>
      <xdr:row>28</xdr:row>
      <xdr:rowOff>25399</xdr:rowOff>
    </xdr:to>
    <xdr:sp macro="" textlink="Analysis!L3">
      <xdr:nvSpPr>
        <xdr:cNvPr id="28" name="TextBox 27">
          <a:extLst>
            <a:ext uri="{FF2B5EF4-FFF2-40B4-BE49-F238E27FC236}">
              <a16:creationId xmlns:a16="http://schemas.microsoft.com/office/drawing/2014/main" id="{15B44E3E-DD0E-B0A2-1FCA-1E736C31FF34}"/>
            </a:ext>
          </a:extLst>
        </xdr:cNvPr>
        <xdr:cNvSpPr txBox="1"/>
      </xdr:nvSpPr>
      <xdr:spPr>
        <a:xfrm>
          <a:off x="6708984" y="4931832"/>
          <a:ext cx="1054948" cy="309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CC99099-6A60-462E-B578-2AB50B493839}" type="TxLink">
            <a:rPr lang="en-US" sz="1400" b="1" i="0" u="none" strike="noStrike">
              <a:solidFill>
                <a:schemeClr val="bg1">
                  <a:lumMod val="85000"/>
                </a:schemeClr>
              </a:solidFill>
              <a:latin typeface="Calibri"/>
              <a:ea typeface="Calibri"/>
              <a:cs typeface="Calibri"/>
            </a:rPr>
            <a:pPr marL="0" indent="0" algn="ctr"/>
            <a:t>$900</a:t>
          </a:fld>
          <a:endParaRPr lang="en-US" sz="1400" b="1" i="0" u="none" strike="noStrike">
            <a:solidFill>
              <a:schemeClr val="bg1">
                <a:lumMod val="85000"/>
              </a:schemeClr>
            </a:solidFill>
            <a:latin typeface="Calibri"/>
            <a:ea typeface="Calibri"/>
            <a:cs typeface="Calibri"/>
          </a:endParaRPr>
        </a:p>
      </xdr:txBody>
    </xdr:sp>
    <xdr:clientData/>
  </xdr:twoCellAnchor>
  <xdr:twoCellAnchor>
    <xdr:from>
      <xdr:col>13</xdr:col>
      <xdr:colOff>54183</xdr:colOff>
      <xdr:row>26</xdr:row>
      <xdr:rowOff>88899</xdr:rowOff>
    </xdr:from>
    <xdr:to>
      <xdr:col>14</xdr:col>
      <xdr:colOff>448730</xdr:colOff>
      <xdr:row>28</xdr:row>
      <xdr:rowOff>25399</xdr:rowOff>
    </xdr:to>
    <xdr:sp macro="" textlink="Analysis!M3">
      <xdr:nvSpPr>
        <xdr:cNvPr id="29" name="TextBox 28">
          <a:extLst>
            <a:ext uri="{FF2B5EF4-FFF2-40B4-BE49-F238E27FC236}">
              <a16:creationId xmlns:a16="http://schemas.microsoft.com/office/drawing/2014/main" id="{09FA930A-ED2B-2E4A-C554-CD4271CB6CFD}"/>
            </a:ext>
          </a:extLst>
        </xdr:cNvPr>
        <xdr:cNvSpPr txBox="1"/>
      </xdr:nvSpPr>
      <xdr:spPr>
        <a:xfrm>
          <a:off x="7978983" y="4931832"/>
          <a:ext cx="1004147" cy="309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49755F6-84F4-48AB-B478-79B909918D91}" type="TxLink">
            <a:rPr lang="en-US" sz="1400" b="1" i="0" u="none" strike="noStrike">
              <a:solidFill>
                <a:schemeClr val="bg1">
                  <a:lumMod val="85000"/>
                </a:schemeClr>
              </a:solidFill>
              <a:latin typeface="Calibri"/>
              <a:ea typeface="Calibri"/>
              <a:cs typeface="Calibri"/>
            </a:rPr>
            <a:pPr marL="0" indent="0" algn="ctr"/>
            <a:t>$5,000</a:t>
          </a:fld>
          <a:endParaRPr lang="en-US" sz="1400" b="1" i="0" u="none" strike="noStrike">
            <a:solidFill>
              <a:schemeClr val="bg1">
                <a:lumMod val="85000"/>
              </a:schemeClr>
            </a:solidFill>
            <a:latin typeface="Calibri"/>
            <a:ea typeface="Calibri"/>
            <a:cs typeface="Calibri"/>
          </a:endParaRPr>
        </a:p>
      </xdr:txBody>
    </xdr:sp>
    <xdr:clientData/>
  </xdr:twoCellAnchor>
  <xdr:twoCellAnchor>
    <xdr:from>
      <xdr:col>11</xdr:col>
      <xdr:colOff>62651</xdr:colOff>
      <xdr:row>27</xdr:row>
      <xdr:rowOff>131233</xdr:rowOff>
    </xdr:from>
    <xdr:to>
      <xdr:col>12</xdr:col>
      <xdr:colOff>507999</xdr:colOff>
      <xdr:row>29</xdr:row>
      <xdr:rowOff>67733</xdr:rowOff>
    </xdr:to>
    <xdr:sp macro="" textlink="">
      <xdr:nvSpPr>
        <xdr:cNvPr id="30" name="TextBox 29">
          <a:extLst>
            <a:ext uri="{FF2B5EF4-FFF2-40B4-BE49-F238E27FC236}">
              <a16:creationId xmlns:a16="http://schemas.microsoft.com/office/drawing/2014/main" id="{89D45ADE-7A2E-CACA-D5D4-9CF67F9C395C}"/>
            </a:ext>
          </a:extLst>
        </xdr:cNvPr>
        <xdr:cNvSpPr txBox="1"/>
      </xdr:nvSpPr>
      <xdr:spPr>
        <a:xfrm>
          <a:off x="6768251" y="5160433"/>
          <a:ext cx="1054948"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rgbClr val="CD62DC"/>
              </a:solidFill>
              <a:latin typeface="Calibri"/>
              <a:ea typeface="Calibri"/>
              <a:cs typeface="Calibri"/>
            </a:rPr>
            <a:t>Max</a:t>
          </a:r>
          <a:r>
            <a:rPr lang="en-US" sz="1100" b="1" i="0" u="none" strike="noStrike" baseline="0">
              <a:solidFill>
                <a:srgbClr val="CD62DC"/>
              </a:solidFill>
              <a:latin typeface="Calibri"/>
              <a:ea typeface="Calibri"/>
              <a:cs typeface="Calibri"/>
            </a:rPr>
            <a:t> Spending</a:t>
          </a:r>
          <a:endParaRPr lang="en-US" sz="1100" b="1" i="0" u="none" strike="noStrike">
            <a:solidFill>
              <a:srgbClr val="CD62DC"/>
            </a:solidFill>
            <a:latin typeface="Calibri"/>
            <a:ea typeface="Calibri"/>
            <a:cs typeface="Calibri"/>
          </a:endParaRPr>
        </a:p>
      </xdr:txBody>
    </xdr:sp>
    <xdr:clientData/>
  </xdr:twoCellAnchor>
  <xdr:twoCellAnchor>
    <xdr:from>
      <xdr:col>13</xdr:col>
      <xdr:colOff>88053</xdr:colOff>
      <xdr:row>27</xdr:row>
      <xdr:rowOff>131233</xdr:rowOff>
    </xdr:from>
    <xdr:to>
      <xdr:col>14</xdr:col>
      <xdr:colOff>533401</xdr:colOff>
      <xdr:row>29</xdr:row>
      <xdr:rowOff>67733</xdr:rowOff>
    </xdr:to>
    <xdr:sp macro="" textlink="">
      <xdr:nvSpPr>
        <xdr:cNvPr id="31" name="TextBox 30">
          <a:extLst>
            <a:ext uri="{FF2B5EF4-FFF2-40B4-BE49-F238E27FC236}">
              <a16:creationId xmlns:a16="http://schemas.microsoft.com/office/drawing/2014/main" id="{7FB917B4-857C-B76C-CD2A-BD339881F4B2}"/>
            </a:ext>
          </a:extLst>
        </xdr:cNvPr>
        <xdr:cNvSpPr txBox="1"/>
      </xdr:nvSpPr>
      <xdr:spPr>
        <a:xfrm>
          <a:off x="8012853" y="5160433"/>
          <a:ext cx="1054948"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rgbClr val="8D24CE"/>
              </a:solidFill>
              <a:latin typeface="Calibri"/>
              <a:ea typeface="Calibri"/>
              <a:cs typeface="Calibri"/>
            </a:rPr>
            <a:t>Max</a:t>
          </a:r>
          <a:r>
            <a:rPr lang="en-US" sz="1100" b="1" i="0" u="none" strike="noStrike" baseline="0">
              <a:solidFill>
                <a:srgbClr val="8D24CE"/>
              </a:solidFill>
              <a:latin typeface="Calibri"/>
              <a:ea typeface="Calibri"/>
              <a:cs typeface="Calibri"/>
            </a:rPr>
            <a:t> Income</a:t>
          </a:r>
          <a:endParaRPr lang="en-US" sz="1100" b="1" i="0" u="none" strike="noStrike">
            <a:solidFill>
              <a:srgbClr val="8D24CE"/>
            </a:solidFill>
            <a:latin typeface="Calibri"/>
            <a:ea typeface="Calibri"/>
            <a:cs typeface="Calibri"/>
          </a:endParaRPr>
        </a:p>
      </xdr:txBody>
    </xdr:sp>
    <xdr:clientData/>
  </xdr:twoCellAnchor>
  <xdr:twoCellAnchor>
    <xdr:from>
      <xdr:col>16</xdr:col>
      <xdr:colOff>384380</xdr:colOff>
      <xdr:row>26</xdr:row>
      <xdr:rowOff>148167</xdr:rowOff>
    </xdr:from>
    <xdr:to>
      <xdr:col>20</xdr:col>
      <xdr:colOff>524927</xdr:colOff>
      <xdr:row>28</xdr:row>
      <xdr:rowOff>84667</xdr:rowOff>
    </xdr:to>
    <xdr:sp macro="" textlink="">
      <xdr:nvSpPr>
        <xdr:cNvPr id="32" name="TextBox 31">
          <a:extLst>
            <a:ext uri="{FF2B5EF4-FFF2-40B4-BE49-F238E27FC236}">
              <a16:creationId xmlns:a16="http://schemas.microsoft.com/office/drawing/2014/main" id="{00F04A2D-785D-F060-9DCE-28C0B7CEDFC8}"/>
            </a:ext>
          </a:extLst>
        </xdr:cNvPr>
        <xdr:cNvSpPr txBox="1"/>
      </xdr:nvSpPr>
      <xdr:spPr>
        <a:xfrm>
          <a:off x="10137980" y="4991100"/>
          <a:ext cx="2578947" cy="309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rPr>
            <a:t>Weekly Trends Income and Spending</a:t>
          </a:r>
        </a:p>
      </xdr:txBody>
    </xdr:sp>
    <xdr:clientData/>
  </xdr:twoCellAnchor>
  <xdr:twoCellAnchor>
    <xdr:from>
      <xdr:col>16</xdr:col>
      <xdr:colOff>44875</xdr:colOff>
      <xdr:row>6</xdr:row>
      <xdr:rowOff>81281</xdr:rowOff>
    </xdr:from>
    <xdr:to>
      <xdr:col>17</xdr:col>
      <xdr:colOff>490223</xdr:colOff>
      <xdr:row>8</xdr:row>
      <xdr:rowOff>17781</xdr:rowOff>
    </xdr:to>
    <xdr:sp macro="" textlink="">
      <xdr:nvSpPr>
        <xdr:cNvPr id="33" name="TextBox 32">
          <a:extLst>
            <a:ext uri="{FF2B5EF4-FFF2-40B4-BE49-F238E27FC236}">
              <a16:creationId xmlns:a16="http://schemas.microsoft.com/office/drawing/2014/main" id="{D365914C-1B03-415D-91FA-AAB2F403E5FE}"/>
            </a:ext>
          </a:extLst>
        </xdr:cNvPr>
        <xdr:cNvSpPr txBox="1"/>
      </xdr:nvSpPr>
      <xdr:spPr>
        <a:xfrm>
          <a:off x="9188875" y="1198881"/>
          <a:ext cx="1054948"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baseline="0">
              <a:solidFill>
                <a:schemeClr val="bg1">
                  <a:lumMod val="85000"/>
                </a:schemeClr>
              </a:solidFill>
              <a:latin typeface="Calibri"/>
              <a:ea typeface="Calibri"/>
              <a:cs typeface="Calibri"/>
            </a:rPr>
            <a:t>Top Spending</a:t>
          </a:r>
          <a:endParaRPr lang="en-US" sz="1100" b="1" i="0" u="none" strike="noStrike">
            <a:solidFill>
              <a:schemeClr val="bg1">
                <a:lumMod val="85000"/>
              </a:schemeClr>
            </a:solidFill>
            <a:latin typeface="Calibri"/>
            <a:ea typeface="Calibri"/>
            <a:cs typeface="Calibri"/>
          </a:endParaRPr>
        </a:p>
      </xdr:txBody>
    </xdr:sp>
    <xdr:clientData/>
  </xdr:twoCellAnchor>
  <xdr:twoCellAnchor>
    <xdr:from>
      <xdr:col>16</xdr:col>
      <xdr:colOff>138008</xdr:colOff>
      <xdr:row>17</xdr:row>
      <xdr:rowOff>95514</xdr:rowOff>
    </xdr:from>
    <xdr:to>
      <xdr:col>16</xdr:col>
      <xdr:colOff>519008</xdr:colOff>
      <xdr:row>19</xdr:row>
      <xdr:rowOff>42174</xdr:rowOff>
    </xdr:to>
    <xdr:grpSp>
      <xdr:nvGrpSpPr>
        <xdr:cNvPr id="34" name="Group 33">
          <a:extLst>
            <a:ext uri="{FF2B5EF4-FFF2-40B4-BE49-F238E27FC236}">
              <a16:creationId xmlns:a16="http://schemas.microsoft.com/office/drawing/2014/main" id="{6510B098-E000-44C9-8B89-0BB21261FC1E}"/>
            </a:ext>
          </a:extLst>
        </xdr:cNvPr>
        <xdr:cNvGrpSpPr/>
      </xdr:nvGrpSpPr>
      <xdr:grpSpPr>
        <a:xfrm>
          <a:off x="9937328" y="3204474"/>
          <a:ext cx="381000" cy="312420"/>
          <a:chOff x="6316980" y="2895600"/>
          <a:chExt cx="381000" cy="312420"/>
        </a:xfrm>
      </xdr:grpSpPr>
      <xdr:sp macro="" textlink="">
        <xdr:nvSpPr>
          <xdr:cNvPr id="35" name="Rectangle: Rounded Corners 34">
            <a:extLst>
              <a:ext uri="{FF2B5EF4-FFF2-40B4-BE49-F238E27FC236}">
                <a16:creationId xmlns:a16="http://schemas.microsoft.com/office/drawing/2014/main" id="{67355532-042E-1EFA-6173-1BB04C0F272D}"/>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6" name="Picture 35">
            <a:extLst>
              <a:ext uri="{FF2B5EF4-FFF2-40B4-BE49-F238E27FC236}">
                <a16:creationId xmlns:a16="http://schemas.microsoft.com/office/drawing/2014/main" id="{9ED7722F-3EF7-E9A8-52D9-30314543618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16</xdr:col>
      <xdr:colOff>138008</xdr:colOff>
      <xdr:row>20</xdr:row>
      <xdr:rowOff>103082</xdr:rowOff>
    </xdr:from>
    <xdr:to>
      <xdr:col>16</xdr:col>
      <xdr:colOff>519008</xdr:colOff>
      <xdr:row>22</xdr:row>
      <xdr:rowOff>55034</xdr:rowOff>
    </xdr:to>
    <xdr:grpSp>
      <xdr:nvGrpSpPr>
        <xdr:cNvPr id="37" name="Group 36">
          <a:extLst>
            <a:ext uri="{FF2B5EF4-FFF2-40B4-BE49-F238E27FC236}">
              <a16:creationId xmlns:a16="http://schemas.microsoft.com/office/drawing/2014/main" id="{0ABDA12C-DCB9-4773-B86C-2FD16B89A0A2}"/>
            </a:ext>
          </a:extLst>
        </xdr:cNvPr>
        <xdr:cNvGrpSpPr/>
      </xdr:nvGrpSpPr>
      <xdr:grpSpPr>
        <a:xfrm>
          <a:off x="9937328" y="3760682"/>
          <a:ext cx="381000" cy="317712"/>
          <a:chOff x="6316980" y="3421380"/>
          <a:chExt cx="381000" cy="312420"/>
        </a:xfrm>
      </xdr:grpSpPr>
      <xdr:sp macro="" textlink="">
        <xdr:nvSpPr>
          <xdr:cNvPr id="38" name="Rectangle: Rounded Corners 37">
            <a:extLst>
              <a:ext uri="{FF2B5EF4-FFF2-40B4-BE49-F238E27FC236}">
                <a16:creationId xmlns:a16="http://schemas.microsoft.com/office/drawing/2014/main" id="{4DAA0D11-DEA1-385B-F037-6C812D5492A8}"/>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9" name="Picture 38">
            <a:extLst>
              <a:ext uri="{FF2B5EF4-FFF2-40B4-BE49-F238E27FC236}">
                <a16:creationId xmlns:a16="http://schemas.microsoft.com/office/drawing/2014/main" id="{DC9396CD-E6CE-B3B1-0B07-BC6415C1198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16</xdr:col>
      <xdr:colOff>138008</xdr:colOff>
      <xdr:row>14</xdr:row>
      <xdr:rowOff>87947</xdr:rowOff>
    </xdr:from>
    <xdr:to>
      <xdr:col>16</xdr:col>
      <xdr:colOff>519008</xdr:colOff>
      <xdr:row>16</xdr:row>
      <xdr:rowOff>34607</xdr:rowOff>
    </xdr:to>
    <xdr:grpSp>
      <xdr:nvGrpSpPr>
        <xdr:cNvPr id="40" name="Group 39">
          <a:extLst>
            <a:ext uri="{FF2B5EF4-FFF2-40B4-BE49-F238E27FC236}">
              <a16:creationId xmlns:a16="http://schemas.microsoft.com/office/drawing/2014/main" id="{8DEF9821-31F4-48C1-AB11-A010745B371B}"/>
            </a:ext>
          </a:extLst>
        </xdr:cNvPr>
        <xdr:cNvGrpSpPr/>
      </xdr:nvGrpSpPr>
      <xdr:grpSpPr>
        <a:xfrm>
          <a:off x="9937328" y="2648267"/>
          <a:ext cx="381000" cy="312420"/>
          <a:chOff x="6316980" y="2438400"/>
          <a:chExt cx="381000" cy="312420"/>
        </a:xfrm>
      </xdr:grpSpPr>
      <xdr:sp macro="" textlink="">
        <xdr:nvSpPr>
          <xdr:cNvPr id="41" name="Rectangle: Rounded Corners 40">
            <a:extLst>
              <a:ext uri="{FF2B5EF4-FFF2-40B4-BE49-F238E27FC236}">
                <a16:creationId xmlns:a16="http://schemas.microsoft.com/office/drawing/2014/main" id="{7B80FDBC-A07B-6F22-BF50-8CE5EEEA12FC}"/>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2" name="Picture 41">
            <a:extLst>
              <a:ext uri="{FF2B5EF4-FFF2-40B4-BE49-F238E27FC236}">
                <a16:creationId xmlns:a16="http://schemas.microsoft.com/office/drawing/2014/main" id="{67C8A210-AEAB-174E-AD31-F2DC4C5711E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16</xdr:col>
      <xdr:colOff>138008</xdr:colOff>
      <xdr:row>11</xdr:row>
      <xdr:rowOff>80380</xdr:rowOff>
    </xdr:from>
    <xdr:to>
      <xdr:col>16</xdr:col>
      <xdr:colOff>519008</xdr:colOff>
      <xdr:row>13</xdr:row>
      <xdr:rowOff>27040</xdr:rowOff>
    </xdr:to>
    <xdr:grpSp>
      <xdr:nvGrpSpPr>
        <xdr:cNvPr id="43" name="Group 42">
          <a:extLst>
            <a:ext uri="{FF2B5EF4-FFF2-40B4-BE49-F238E27FC236}">
              <a16:creationId xmlns:a16="http://schemas.microsoft.com/office/drawing/2014/main" id="{A7BE1D7A-60EC-490D-B140-8C83F53B11DA}"/>
            </a:ext>
          </a:extLst>
        </xdr:cNvPr>
        <xdr:cNvGrpSpPr/>
      </xdr:nvGrpSpPr>
      <xdr:grpSpPr>
        <a:xfrm>
          <a:off x="9937328" y="2092060"/>
          <a:ext cx="381000" cy="312420"/>
          <a:chOff x="6316980" y="1920240"/>
          <a:chExt cx="381000" cy="312420"/>
        </a:xfrm>
      </xdr:grpSpPr>
      <xdr:sp macro="" textlink="">
        <xdr:nvSpPr>
          <xdr:cNvPr id="44" name="Rectangle: Rounded Corners 43">
            <a:extLst>
              <a:ext uri="{FF2B5EF4-FFF2-40B4-BE49-F238E27FC236}">
                <a16:creationId xmlns:a16="http://schemas.microsoft.com/office/drawing/2014/main" id="{6D7B7EE1-AA82-5FA2-5C58-828691829586}"/>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5" name="Picture 44">
            <a:extLst>
              <a:ext uri="{FF2B5EF4-FFF2-40B4-BE49-F238E27FC236}">
                <a16:creationId xmlns:a16="http://schemas.microsoft.com/office/drawing/2014/main" id="{91D9BEBF-F414-0A70-2D5D-EAF00AEB8DB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16</xdr:col>
      <xdr:colOff>138008</xdr:colOff>
      <xdr:row>8</xdr:row>
      <xdr:rowOff>72813</xdr:rowOff>
    </xdr:from>
    <xdr:to>
      <xdr:col>16</xdr:col>
      <xdr:colOff>519008</xdr:colOff>
      <xdr:row>10</xdr:row>
      <xdr:rowOff>19473</xdr:rowOff>
    </xdr:to>
    <xdr:grpSp>
      <xdr:nvGrpSpPr>
        <xdr:cNvPr id="46" name="Group 45">
          <a:extLst>
            <a:ext uri="{FF2B5EF4-FFF2-40B4-BE49-F238E27FC236}">
              <a16:creationId xmlns:a16="http://schemas.microsoft.com/office/drawing/2014/main" id="{49445E15-2D2D-483D-9FB6-9DB273D67428}"/>
            </a:ext>
          </a:extLst>
        </xdr:cNvPr>
        <xdr:cNvGrpSpPr/>
      </xdr:nvGrpSpPr>
      <xdr:grpSpPr>
        <a:xfrm>
          <a:off x="9937328" y="1535853"/>
          <a:ext cx="381000" cy="312420"/>
          <a:chOff x="7544646" y="1242907"/>
          <a:chExt cx="381000" cy="319193"/>
        </a:xfrm>
      </xdr:grpSpPr>
      <xdr:sp macro="" textlink="">
        <xdr:nvSpPr>
          <xdr:cNvPr id="47" name="Rectangle: Rounded Corners 46">
            <a:extLst>
              <a:ext uri="{FF2B5EF4-FFF2-40B4-BE49-F238E27FC236}">
                <a16:creationId xmlns:a16="http://schemas.microsoft.com/office/drawing/2014/main" id="{18B55439-59BF-15DA-2E1B-BE5E4C04F73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8" name="Picture 47">
            <a:extLst>
              <a:ext uri="{FF2B5EF4-FFF2-40B4-BE49-F238E27FC236}">
                <a16:creationId xmlns:a16="http://schemas.microsoft.com/office/drawing/2014/main" id="{32E984A3-32F9-E85B-4A98-7097F3A2A9E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xdr:from>
      <xdr:col>17</xdr:col>
      <xdr:colOff>53336</xdr:colOff>
      <xdr:row>7</xdr:row>
      <xdr:rowOff>182880</xdr:rowOff>
    </xdr:from>
    <xdr:to>
      <xdr:col>18</xdr:col>
      <xdr:colOff>33863</xdr:colOff>
      <xdr:row>9</xdr:row>
      <xdr:rowOff>119380</xdr:rowOff>
    </xdr:to>
    <xdr:sp macro="" textlink="">
      <xdr:nvSpPr>
        <xdr:cNvPr id="49" name="TextBox 48">
          <a:extLst>
            <a:ext uri="{FF2B5EF4-FFF2-40B4-BE49-F238E27FC236}">
              <a16:creationId xmlns:a16="http://schemas.microsoft.com/office/drawing/2014/main" id="{38F8D024-4937-30E8-6DC6-36D87E56A574}"/>
            </a:ext>
          </a:extLst>
        </xdr:cNvPr>
        <xdr:cNvSpPr txBox="1"/>
      </xdr:nvSpPr>
      <xdr:spPr>
        <a:xfrm>
          <a:off x="9806936" y="1486747"/>
          <a:ext cx="590127"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baseline="0">
              <a:solidFill>
                <a:schemeClr val="bg1">
                  <a:lumMod val="85000"/>
                </a:schemeClr>
              </a:solidFill>
              <a:latin typeface="Calibri"/>
              <a:ea typeface="Calibri"/>
              <a:cs typeface="Calibri"/>
            </a:rPr>
            <a:t>Rent</a:t>
          </a:r>
          <a:endParaRPr lang="en-US" sz="1100" b="1" i="0" u="none" strike="noStrike">
            <a:solidFill>
              <a:schemeClr val="bg1">
                <a:lumMod val="85000"/>
              </a:schemeClr>
            </a:solidFill>
            <a:latin typeface="Calibri"/>
            <a:ea typeface="Calibri"/>
            <a:cs typeface="Calibri"/>
          </a:endParaRPr>
        </a:p>
      </xdr:txBody>
    </xdr:sp>
    <xdr:clientData/>
  </xdr:twoCellAnchor>
  <xdr:twoCellAnchor>
    <xdr:from>
      <xdr:col>16</xdr:col>
      <xdr:colOff>603670</xdr:colOff>
      <xdr:row>8</xdr:row>
      <xdr:rowOff>157481</xdr:rowOff>
    </xdr:from>
    <xdr:to>
      <xdr:col>18</xdr:col>
      <xdr:colOff>186264</xdr:colOff>
      <xdr:row>10</xdr:row>
      <xdr:rowOff>93980</xdr:rowOff>
    </xdr:to>
    <xdr:sp macro="" textlink="Analysis!D17">
      <xdr:nvSpPr>
        <xdr:cNvPr id="50" name="TextBox 49">
          <a:extLst>
            <a:ext uri="{FF2B5EF4-FFF2-40B4-BE49-F238E27FC236}">
              <a16:creationId xmlns:a16="http://schemas.microsoft.com/office/drawing/2014/main" id="{AD71907A-70DE-0AB7-67CF-99958D8E959C}"/>
            </a:ext>
          </a:extLst>
        </xdr:cNvPr>
        <xdr:cNvSpPr txBox="1"/>
      </xdr:nvSpPr>
      <xdr:spPr>
        <a:xfrm>
          <a:off x="9747670" y="1647614"/>
          <a:ext cx="801794"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472CCB0-4E8A-4BA7-BF65-DA705CE9C884}" type="TxLink">
            <a:rPr lang="en-US" sz="1500" b="1" i="0" u="none" strike="noStrike">
              <a:solidFill>
                <a:schemeClr val="bg1">
                  <a:lumMod val="85000"/>
                </a:schemeClr>
              </a:solidFill>
              <a:latin typeface="Calibri"/>
              <a:ea typeface="Calibri"/>
              <a:cs typeface="Calibri"/>
            </a:rPr>
            <a:pPr marL="0" indent="0" algn="l"/>
            <a:t> $9,000 </a:t>
          </a:fld>
          <a:endParaRPr lang="en-US" sz="1500" b="1" i="0" u="none" strike="noStrike">
            <a:solidFill>
              <a:schemeClr val="bg1">
                <a:lumMod val="85000"/>
              </a:schemeClr>
            </a:solidFill>
            <a:latin typeface="Calibri"/>
            <a:ea typeface="Calibri"/>
            <a:cs typeface="Calibri"/>
          </a:endParaRPr>
        </a:p>
      </xdr:txBody>
    </xdr:sp>
    <xdr:clientData/>
  </xdr:twoCellAnchor>
  <xdr:twoCellAnchor>
    <xdr:from>
      <xdr:col>17</xdr:col>
      <xdr:colOff>53336</xdr:colOff>
      <xdr:row>10</xdr:row>
      <xdr:rowOff>182880</xdr:rowOff>
    </xdr:from>
    <xdr:to>
      <xdr:col>18</xdr:col>
      <xdr:colOff>245529</xdr:colOff>
      <xdr:row>12</xdr:row>
      <xdr:rowOff>119380</xdr:rowOff>
    </xdr:to>
    <xdr:sp macro="" textlink="">
      <xdr:nvSpPr>
        <xdr:cNvPr id="51" name="TextBox 50">
          <a:extLst>
            <a:ext uri="{FF2B5EF4-FFF2-40B4-BE49-F238E27FC236}">
              <a16:creationId xmlns:a16="http://schemas.microsoft.com/office/drawing/2014/main" id="{933060FD-2E81-6657-E34E-667BCED7950F}"/>
            </a:ext>
          </a:extLst>
        </xdr:cNvPr>
        <xdr:cNvSpPr txBox="1"/>
      </xdr:nvSpPr>
      <xdr:spPr>
        <a:xfrm>
          <a:off x="9806936" y="2045547"/>
          <a:ext cx="801793"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baseline="0">
              <a:solidFill>
                <a:schemeClr val="bg1">
                  <a:lumMod val="85000"/>
                </a:schemeClr>
              </a:solidFill>
              <a:latin typeface="Calibri"/>
              <a:ea typeface="Calibri"/>
              <a:cs typeface="Calibri"/>
            </a:rPr>
            <a:t>Groceries</a:t>
          </a:r>
          <a:endParaRPr lang="en-US" sz="1100" b="1" i="0" u="none" strike="noStrike">
            <a:solidFill>
              <a:schemeClr val="bg1">
                <a:lumMod val="85000"/>
              </a:schemeClr>
            </a:solidFill>
            <a:latin typeface="Calibri"/>
            <a:ea typeface="Calibri"/>
            <a:cs typeface="Calibri"/>
          </a:endParaRPr>
        </a:p>
      </xdr:txBody>
    </xdr:sp>
    <xdr:clientData/>
  </xdr:twoCellAnchor>
  <xdr:twoCellAnchor>
    <xdr:from>
      <xdr:col>16</xdr:col>
      <xdr:colOff>603670</xdr:colOff>
      <xdr:row>11</xdr:row>
      <xdr:rowOff>157481</xdr:rowOff>
    </xdr:from>
    <xdr:to>
      <xdr:col>18</xdr:col>
      <xdr:colOff>186264</xdr:colOff>
      <xdr:row>13</xdr:row>
      <xdr:rowOff>93980</xdr:rowOff>
    </xdr:to>
    <xdr:sp macro="" textlink="Analysis!D18">
      <xdr:nvSpPr>
        <xdr:cNvPr id="52" name="TextBox 51">
          <a:extLst>
            <a:ext uri="{FF2B5EF4-FFF2-40B4-BE49-F238E27FC236}">
              <a16:creationId xmlns:a16="http://schemas.microsoft.com/office/drawing/2014/main" id="{85A67D67-D295-4C7B-2B2C-403FD5BAE816}"/>
            </a:ext>
          </a:extLst>
        </xdr:cNvPr>
        <xdr:cNvSpPr txBox="1"/>
      </xdr:nvSpPr>
      <xdr:spPr>
        <a:xfrm>
          <a:off x="9747670" y="2206414"/>
          <a:ext cx="801794"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32BE611-76E7-4FCB-9009-1157F69EB4F7}" type="TxLink">
            <a:rPr lang="en-US" sz="1500" b="1" i="0" u="none" strike="noStrike">
              <a:solidFill>
                <a:schemeClr val="bg1">
                  <a:lumMod val="85000"/>
                </a:schemeClr>
              </a:solidFill>
              <a:latin typeface="Calibri"/>
              <a:ea typeface="Calibri"/>
              <a:cs typeface="Calibri"/>
            </a:rPr>
            <a:pPr marL="0" indent="0" algn="l"/>
            <a:t> $6,454 </a:t>
          </a:fld>
          <a:endParaRPr lang="en-US" sz="1500" b="1" i="0" u="none" strike="noStrike">
            <a:solidFill>
              <a:schemeClr val="bg1">
                <a:lumMod val="85000"/>
              </a:schemeClr>
            </a:solidFill>
            <a:latin typeface="Calibri"/>
            <a:ea typeface="Calibri"/>
            <a:cs typeface="Calibri"/>
          </a:endParaRPr>
        </a:p>
      </xdr:txBody>
    </xdr:sp>
    <xdr:clientData/>
  </xdr:twoCellAnchor>
  <xdr:twoCellAnchor>
    <xdr:from>
      <xdr:col>17</xdr:col>
      <xdr:colOff>53336</xdr:colOff>
      <xdr:row>13</xdr:row>
      <xdr:rowOff>182880</xdr:rowOff>
    </xdr:from>
    <xdr:to>
      <xdr:col>18</xdr:col>
      <xdr:colOff>203197</xdr:colOff>
      <xdr:row>15</xdr:row>
      <xdr:rowOff>119380</xdr:rowOff>
    </xdr:to>
    <xdr:sp macro="" textlink="">
      <xdr:nvSpPr>
        <xdr:cNvPr id="53" name="TextBox 52">
          <a:extLst>
            <a:ext uri="{FF2B5EF4-FFF2-40B4-BE49-F238E27FC236}">
              <a16:creationId xmlns:a16="http://schemas.microsoft.com/office/drawing/2014/main" id="{255DBB48-7646-9ECF-8692-0758C5148017}"/>
            </a:ext>
          </a:extLst>
        </xdr:cNvPr>
        <xdr:cNvSpPr txBox="1"/>
      </xdr:nvSpPr>
      <xdr:spPr>
        <a:xfrm>
          <a:off x="9806936" y="2604347"/>
          <a:ext cx="759461"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baseline="0">
              <a:solidFill>
                <a:schemeClr val="bg1">
                  <a:lumMod val="85000"/>
                </a:schemeClr>
              </a:solidFill>
              <a:latin typeface="Calibri"/>
              <a:ea typeface="Calibri"/>
              <a:cs typeface="Calibri"/>
            </a:rPr>
            <a:t>Clothing</a:t>
          </a:r>
          <a:endParaRPr lang="en-US" sz="1100" b="1" i="0" u="none" strike="noStrike">
            <a:solidFill>
              <a:schemeClr val="bg1">
                <a:lumMod val="85000"/>
              </a:schemeClr>
            </a:solidFill>
            <a:latin typeface="Calibri"/>
            <a:ea typeface="Calibri"/>
            <a:cs typeface="Calibri"/>
          </a:endParaRPr>
        </a:p>
      </xdr:txBody>
    </xdr:sp>
    <xdr:clientData/>
  </xdr:twoCellAnchor>
  <xdr:twoCellAnchor>
    <xdr:from>
      <xdr:col>16</xdr:col>
      <xdr:colOff>603670</xdr:colOff>
      <xdr:row>14</xdr:row>
      <xdr:rowOff>157481</xdr:rowOff>
    </xdr:from>
    <xdr:to>
      <xdr:col>18</xdr:col>
      <xdr:colOff>186264</xdr:colOff>
      <xdr:row>16</xdr:row>
      <xdr:rowOff>93980</xdr:rowOff>
    </xdr:to>
    <xdr:sp macro="" textlink="Analysis!D19">
      <xdr:nvSpPr>
        <xdr:cNvPr id="54" name="TextBox 53">
          <a:extLst>
            <a:ext uri="{FF2B5EF4-FFF2-40B4-BE49-F238E27FC236}">
              <a16:creationId xmlns:a16="http://schemas.microsoft.com/office/drawing/2014/main" id="{A7805359-38B1-B3F7-8CD3-73C388FD98E0}"/>
            </a:ext>
          </a:extLst>
        </xdr:cNvPr>
        <xdr:cNvSpPr txBox="1"/>
      </xdr:nvSpPr>
      <xdr:spPr>
        <a:xfrm>
          <a:off x="9747670" y="2765214"/>
          <a:ext cx="801794"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7355490-4598-4B01-8BF8-7644A4FF6355}" type="TxLink">
            <a:rPr lang="en-US" sz="1500" b="1" i="0" u="none" strike="noStrike">
              <a:solidFill>
                <a:schemeClr val="bg1">
                  <a:lumMod val="85000"/>
                </a:schemeClr>
              </a:solidFill>
              <a:latin typeface="Calibri"/>
              <a:ea typeface="Calibri"/>
              <a:cs typeface="Calibri"/>
            </a:rPr>
            <a:pPr marL="0" indent="0" algn="l"/>
            <a:t> $4,304 </a:t>
          </a:fld>
          <a:endParaRPr lang="en-US" sz="1500" b="1" i="0" u="none" strike="noStrike">
            <a:solidFill>
              <a:schemeClr val="bg1">
                <a:lumMod val="85000"/>
              </a:schemeClr>
            </a:solidFill>
            <a:latin typeface="Calibri"/>
            <a:ea typeface="Calibri"/>
            <a:cs typeface="Calibri"/>
          </a:endParaRPr>
        </a:p>
      </xdr:txBody>
    </xdr:sp>
    <xdr:clientData/>
  </xdr:twoCellAnchor>
  <xdr:twoCellAnchor>
    <xdr:from>
      <xdr:col>17</xdr:col>
      <xdr:colOff>53336</xdr:colOff>
      <xdr:row>16</xdr:row>
      <xdr:rowOff>182880</xdr:rowOff>
    </xdr:from>
    <xdr:to>
      <xdr:col>19</xdr:col>
      <xdr:colOff>42330</xdr:colOff>
      <xdr:row>18</xdr:row>
      <xdr:rowOff>119380</xdr:rowOff>
    </xdr:to>
    <xdr:sp macro="" textlink="">
      <xdr:nvSpPr>
        <xdr:cNvPr id="55" name="TextBox 54">
          <a:extLst>
            <a:ext uri="{FF2B5EF4-FFF2-40B4-BE49-F238E27FC236}">
              <a16:creationId xmlns:a16="http://schemas.microsoft.com/office/drawing/2014/main" id="{CD6AC522-4BF2-44B1-B64D-06ABEB09C640}"/>
            </a:ext>
          </a:extLst>
        </xdr:cNvPr>
        <xdr:cNvSpPr txBox="1"/>
      </xdr:nvSpPr>
      <xdr:spPr>
        <a:xfrm>
          <a:off x="9806936" y="3163147"/>
          <a:ext cx="1208194"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baseline="0">
              <a:solidFill>
                <a:schemeClr val="bg1">
                  <a:lumMod val="85000"/>
                </a:schemeClr>
              </a:solidFill>
              <a:latin typeface="Calibri"/>
              <a:ea typeface="Calibri"/>
              <a:cs typeface="Calibri"/>
            </a:rPr>
            <a:t>Entertainment</a:t>
          </a:r>
          <a:endParaRPr lang="en-US" sz="1100" b="1" i="0" u="none" strike="noStrike">
            <a:solidFill>
              <a:schemeClr val="bg1">
                <a:lumMod val="85000"/>
              </a:schemeClr>
            </a:solidFill>
            <a:latin typeface="Calibri"/>
            <a:ea typeface="Calibri"/>
            <a:cs typeface="Calibri"/>
          </a:endParaRPr>
        </a:p>
      </xdr:txBody>
    </xdr:sp>
    <xdr:clientData/>
  </xdr:twoCellAnchor>
  <xdr:twoCellAnchor>
    <xdr:from>
      <xdr:col>16</xdr:col>
      <xdr:colOff>603670</xdr:colOff>
      <xdr:row>17</xdr:row>
      <xdr:rowOff>157481</xdr:rowOff>
    </xdr:from>
    <xdr:to>
      <xdr:col>18</xdr:col>
      <xdr:colOff>186264</xdr:colOff>
      <xdr:row>19</xdr:row>
      <xdr:rowOff>93980</xdr:rowOff>
    </xdr:to>
    <xdr:sp macro="" textlink="Analysis!D20">
      <xdr:nvSpPr>
        <xdr:cNvPr id="56" name="TextBox 55">
          <a:extLst>
            <a:ext uri="{FF2B5EF4-FFF2-40B4-BE49-F238E27FC236}">
              <a16:creationId xmlns:a16="http://schemas.microsoft.com/office/drawing/2014/main" id="{5FD94758-2F67-934A-73A7-903000596299}"/>
            </a:ext>
          </a:extLst>
        </xdr:cNvPr>
        <xdr:cNvSpPr txBox="1"/>
      </xdr:nvSpPr>
      <xdr:spPr>
        <a:xfrm>
          <a:off x="9747670" y="3324014"/>
          <a:ext cx="801794"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287F57E-0926-4A2F-BF60-84894B8204F3}" type="TxLink">
            <a:rPr lang="en-US" sz="1500" b="1" i="0" u="none" strike="noStrike">
              <a:solidFill>
                <a:schemeClr val="bg1">
                  <a:lumMod val="85000"/>
                </a:schemeClr>
              </a:solidFill>
              <a:latin typeface="Calibri"/>
              <a:ea typeface="Calibri"/>
              <a:cs typeface="Calibri"/>
            </a:rPr>
            <a:pPr marL="0" indent="0" algn="l"/>
            <a:t> $1,813 </a:t>
          </a:fld>
          <a:endParaRPr lang="en-US" sz="1500" b="1" i="0" u="none" strike="noStrike">
            <a:solidFill>
              <a:schemeClr val="bg1">
                <a:lumMod val="85000"/>
              </a:schemeClr>
            </a:solidFill>
            <a:latin typeface="Calibri"/>
            <a:ea typeface="Calibri"/>
            <a:cs typeface="Calibri"/>
          </a:endParaRPr>
        </a:p>
      </xdr:txBody>
    </xdr:sp>
    <xdr:clientData/>
  </xdr:twoCellAnchor>
  <xdr:twoCellAnchor>
    <xdr:from>
      <xdr:col>17</xdr:col>
      <xdr:colOff>53336</xdr:colOff>
      <xdr:row>19</xdr:row>
      <xdr:rowOff>182880</xdr:rowOff>
    </xdr:from>
    <xdr:to>
      <xdr:col>18</xdr:col>
      <xdr:colOff>389464</xdr:colOff>
      <xdr:row>21</xdr:row>
      <xdr:rowOff>119380</xdr:rowOff>
    </xdr:to>
    <xdr:sp macro="" textlink="">
      <xdr:nvSpPr>
        <xdr:cNvPr id="57" name="TextBox 56">
          <a:extLst>
            <a:ext uri="{FF2B5EF4-FFF2-40B4-BE49-F238E27FC236}">
              <a16:creationId xmlns:a16="http://schemas.microsoft.com/office/drawing/2014/main" id="{BBCC5057-242B-9755-37B3-9E4CD8F09AE3}"/>
            </a:ext>
          </a:extLst>
        </xdr:cNvPr>
        <xdr:cNvSpPr txBox="1"/>
      </xdr:nvSpPr>
      <xdr:spPr>
        <a:xfrm>
          <a:off x="9806936" y="3721947"/>
          <a:ext cx="945728"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baseline="0">
              <a:solidFill>
                <a:schemeClr val="bg1">
                  <a:lumMod val="85000"/>
                </a:schemeClr>
              </a:solidFill>
              <a:latin typeface="Calibri"/>
              <a:ea typeface="Calibri"/>
              <a:cs typeface="Calibri"/>
            </a:rPr>
            <a:t>Cash Loan</a:t>
          </a:r>
          <a:endParaRPr lang="en-US" sz="1100" b="1" i="0" u="none" strike="noStrike">
            <a:solidFill>
              <a:schemeClr val="bg1">
                <a:lumMod val="85000"/>
              </a:schemeClr>
            </a:solidFill>
            <a:latin typeface="Calibri"/>
            <a:ea typeface="Calibri"/>
            <a:cs typeface="Calibri"/>
          </a:endParaRPr>
        </a:p>
      </xdr:txBody>
    </xdr:sp>
    <xdr:clientData/>
  </xdr:twoCellAnchor>
  <xdr:twoCellAnchor>
    <xdr:from>
      <xdr:col>16</xdr:col>
      <xdr:colOff>603670</xdr:colOff>
      <xdr:row>20</xdr:row>
      <xdr:rowOff>157481</xdr:rowOff>
    </xdr:from>
    <xdr:to>
      <xdr:col>18</xdr:col>
      <xdr:colOff>186264</xdr:colOff>
      <xdr:row>22</xdr:row>
      <xdr:rowOff>93980</xdr:rowOff>
    </xdr:to>
    <xdr:sp macro="" textlink="Analysis!D21">
      <xdr:nvSpPr>
        <xdr:cNvPr id="58" name="TextBox 57">
          <a:extLst>
            <a:ext uri="{FF2B5EF4-FFF2-40B4-BE49-F238E27FC236}">
              <a16:creationId xmlns:a16="http://schemas.microsoft.com/office/drawing/2014/main" id="{1AEBE607-6494-25C9-D26E-176047ABD3B6}"/>
            </a:ext>
          </a:extLst>
        </xdr:cNvPr>
        <xdr:cNvSpPr txBox="1"/>
      </xdr:nvSpPr>
      <xdr:spPr>
        <a:xfrm>
          <a:off x="10357270" y="3882814"/>
          <a:ext cx="801794"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4F96E4E-9750-4120-B665-7C74FDD33D7E}" type="TxLink">
            <a:rPr lang="en-US" sz="1500" b="1" i="0" u="none" strike="noStrike">
              <a:solidFill>
                <a:schemeClr val="bg1">
                  <a:lumMod val="85000"/>
                </a:schemeClr>
              </a:solidFill>
              <a:latin typeface="Calibri"/>
              <a:ea typeface="Calibri"/>
              <a:cs typeface="Calibri"/>
            </a:rPr>
            <a:pPr marL="0" indent="0" algn="l"/>
            <a:t> $1,500 </a:t>
          </a:fld>
          <a:endParaRPr lang="en-US" sz="1500" b="1" i="0" u="none" strike="noStrike">
            <a:solidFill>
              <a:schemeClr val="bg1">
                <a:lumMod val="85000"/>
              </a:schemeClr>
            </a:solidFill>
            <a:latin typeface="Calibri"/>
            <a:ea typeface="Calibri"/>
            <a:cs typeface="Calibri"/>
          </a:endParaRPr>
        </a:p>
      </xdr:txBody>
    </xdr:sp>
    <xdr:clientData/>
  </xdr:twoCellAnchor>
  <xdr:twoCellAnchor>
    <xdr:from>
      <xdr:col>11</xdr:col>
      <xdr:colOff>219287</xdr:colOff>
      <xdr:row>6</xdr:row>
      <xdr:rowOff>47413</xdr:rowOff>
    </xdr:from>
    <xdr:to>
      <xdr:col>13</xdr:col>
      <xdr:colOff>55035</xdr:colOff>
      <xdr:row>7</xdr:row>
      <xdr:rowOff>170179</xdr:rowOff>
    </xdr:to>
    <xdr:sp macro="" textlink="">
      <xdr:nvSpPr>
        <xdr:cNvPr id="59" name="TextBox 58">
          <a:extLst>
            <a:ext uri="{FF2B5EF4-FFF2-40B4-BE49-F238E27FC236}">
              <a16:creationId xmlns:a16="http://schemas.microsoft.com/office/drawing/2014/main" id="{155A3193-F397-47DF-BE33-E6ED240DDD66}"/>
            </a:ext>
          </a:extLst>
        </xdr:cNvPr>
        <xdr:cNvSpPr txBox="1"/>
      </xdr:nvSpPr>
      <xdr:spPr>
        <a:xfrm>
          <a:off x="6924887" y="1165013"/>
          <a:ext cx="1054948"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baseline="0">
              <a:solidFill>
                <a:schemeClr val="bg1">
                  <a:lumMod val="85000"/>
                </a:schemeClr>
              </a:solidFill>
              <a:latin typeface="Calibri"/>
              <a:ea typeface="Calibri"/>
              <a:cs typeface="Calibri"/>
            </a:rPr>
            <a:t>Spending</a:t>
          </a:r>
          <a:endParaRPr lang="en-US" sz="1100" b="1" i="0" u="none" strike="noStrike">
            <a:solidFill>
              <a:schemeClr val="bg1">
                <a:lumMod val="85000"/>
              </a:schemeClr>
            </a:solidFill>
            <a:latin typeface="Calibri"/>
            <a:ea typeface="Calibri"/>
            <a:cs typeface="Calibri"/>
          </a:endParaRPr>
        </a:p>
      </xdr:txBody>
    </xdr:sp>
    <xdr:clientData/>
  </xdr:twoCellAnchor>
  <xdr:twoCellAnchor>
    <xdr:from>
      <xdr:col>11</xdr:col>
      <xdr:colOff>219287</xdr:colOff>
      <xdr:row>11</xdr:row>
      <xdr:rowOff>56725</xdr:rowOff>
    </xdr:from>
    <xdr:to>
      <xdr:col>12</xdr:col>
      <xdr:colOff>431800</xdr:colOff>
      <xdr:row>12</xdr:row>
      <xdr:rowOff>179491</xdr:rowOff>
    </xdr:to>
    <xdr:sp macro="" textlink="">
      <xdr:nvSpPr>
        <xdr:cNvPr id="60" name="TextBox 59">
          <a:extLst>
            <a:ext uri="{FF2B5EF4-FFF2-40B4-BE49-F238E27FC236}">
              <a16:creationId xmlns:a16="http://schemas.microsoft.com/office/drawing/2014/main" id="{4C67EC32-3312-43AA-A537-D97F469CBEFA}"/>
            </a:ext>
          </a:extLst>
        </xdr:cNvPr>
        <xdr:cNvSpPr txBox="1"/>
      </xdr:nvSpPr>
      <xdr:spPr>
        <a:xfrm>
          <a:off x="6924887" y="2105658"/>
          <a:ext cx="822113"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baseline="0">
              <a:solidFill>
                <a:schemeClr val="bg1">
                  <a:lumMod val="85000"/>
                </a:schemeClr>
              </a:solidFill>
              <a:latin typeface="Calibri"/>
              <a:ea typeface="Calibri"/>
              <a:cs typeface="Calibri"/>
            </a:rPr>
            <a:t>Income</a:t>
          </a:r>
          <a:endParaRPr lang="en-US" sz="1100" b="1" i="0" u="none" strike="noStrike">
            <a:solidFill>
              <a:schemeClr val="bg1">
                <a:lumMod val="85000"/>
              </a:schemeClr>
            </a:solidFill>
            <a:latin typeface="Calibri"/>
            <a:ea typeface="Calibri"/>
            <a:cs typeface="Calibri"/>
          </a:endParaRPr>
        </a:p>
      </xdr:txBody>
    </xdr:sp>
    <xdr:clientData/>
  </xdr:twoCellAnchor>
  <xdr:twoCellAnchor>
    <xdr:from>
      <xdr:col>11</xdr:col>
      <xdr:colOff>126149</xdr:colOff>
      <xdr:row>7</xdr:row>
      <xdr:rowOff>72812</xdr:rowOff>
    </xdr:from>
    <xdr:to>
      <xdr:col>13</xdr:col>
      <xdr:colOff>42329</xdr:colOff>
      <xdr:row>9</xdr:row>
      <xdr:rowOff>9312</xdr:rowOff>
    </xdr:to>
    <xdr:sp macro="" textlink="Analysis!H3">
      <xdr:nvSpPr>
        <xdr:cNvPr id="61" name="TextBox 60">
          <a:extLst>
            <a:ext uri="{FF2B5EF4-FFF2-40B4-BE49-F238E27FC236}">
              <a16:creationId xmlns:a16="http://schemas.microsoft.com/office/drawing/2014/main" id="{4288F4D3-C82F-4CE2-A0DE-3FE1A8C645AA}"/>
            </a:ext>
          </a:extLst>
        </xdr:cNvPr>
        <xdr:cNvSpPr txBox="1"/>
      </xdr:nvSpPr>
      <xdr:spPr>
        <a:xfrm>
          <a:off x="6831749" y="1376679"/>
          <a:ext cx="1135380"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C36A94E-AD6C-4F7E-B1B6-5A41B7C86BE6}" type="TxLink">
            <a:rPr lang="en-US" sz="1800" b="1" i="0" u="none" strike="noStrike">
              <a:solidFill>
                <a:srgbClr val="FF0000"/>
              </a:solidFill>
              <a:latin typeface="Calibri"/>
              <a:ea typeface="Calibri"/>
              <a:cs typeface="Calibri"/>
            </a:rPr>
            <a:pPr marL="0" indent="0" algn="l"/>
            <a:t> $30,191 </a:t>
          </a:fld>
          <a:endParaRPr lang="en-US" sz="1800" b="1" i="0" u="none" strike="noStrike">
            <a:solidFill>
              <a:srgbClr val="FF0000"/>
            </a:solidFill>
            <a:latin typeface="Calibri"/>
            <a:ea typeface="Calibri"/>
            <a:cs typeface="Calibri"/>
          </a:endParaRPr>
        </a:p>
      </xdr:txBody>
    </xdr:sp>
    <xdr:clientData/>
  </xdr:twoCellAnchor>
  <xdr:twoCellAnchor>
    <xdr:from>
      <xdr:col>11</xdr:col>
      <xdr:colOff>126149</xdr:colOff>
      <xdr:row>12</xdr:row>
      <xdr:rowOff>65192</xdr:rowOff>
    </xdr:from>
    <xdr:to>
      <xdr:col>12</xdr:col>
      <xdr:colOff>550328</xdr:colOff>
      <xdr:row>14</xdr:row>
      <xdr:rowOff>1692</xdr:rowOff>
    </xdr:to>
    <xdr:sp macro="" textlink="Analysis!G3">
      <xdr:nvSpPr>
        <xdr:cNvPr id="62" name="TextBox 61">
          <a:extLst>
            <a:ext uri="{FF2B5EF4-FFF2-40B4-BE49-F238E27FC236}">
              <a16:creationId xmlns:a16="http://schemas.microsoft.com/office/drawing/2014/main" id="{4F9CBF71-553D-432D-9A6D-1B17FF4382AB}"/>
            </a:ext>
          </a:extLst>
        </xdr:cNvPr>
        <xdr:cNvSpPr txBox="1"/>
      </xdr:nvSpPr>
      <xdr:spPr>
        <a:xfrm>
          <a:off x="6831749" y="2300392"/>
          <a:ext cx="1033779"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B01AAB8-CF29-4E85-88C9-F8DB3149A6BC}" type="TxLink">
            <a:rPr lang="en-US" sz="1800" b="1" i="0" u="none" strike="noStrike">
              <a:solidFill>
                <a:srgbClr val="92D050"/>
              </a:solidFill>
              <a:latin typeface="Calibri"/>
              <a:ea typeface="Calibri"/>
              <a:cs typeface="Calibri"/>
            </a:rPr>
            <a:pPr marL="0" indent="0" algn="l"/>
            <a:t> $65,440 </a:t>
          </a:fld>
          <a:endParaRPr lang="en-US" sz="1800" b="1" i="0" u="none" strike="noStrike">
            <a:solidFill>
              <a:srgbClr val="92D050"/>
            </a:solidFill>
            <a:latin typeface="Calibri"/>
            <a:ea typeface="Calibri"/>
            <a:cs typeface="Calibri"/>
          </a:endParaRPr>
        </a:p>
      </xdr:txBody>
    </xdr:sp>
    <xdr:clientData/>
  </xdr:twoCellAnchor>
  <xdr:twoCellAnchor>
    <xdr:from>
      <xdr:col>12</xdr:col>
      <xdr:colOff>584199</xdr:colOff>
      <xdr:row>10</xdr:row>
      <xdr:rowOff>93129</xdr:rowOff>
    </xdr:from>
    <xdr:to>
      <xdr:col>15</xdr:col>
      <xdr:colOff>419607</xdr:colOff>
      <xdr:row>17</xdr:row>
      <xdr:rowOff>114463</xdr:rowOff>
    </xdr:to>
    <xdr:graphicFrame macro="">
      <xdr:nvGraphicFramePr>
        <xdr:cNvPr id="63" name="Chart 62">
          <a:extLst>
            <a:ext uri="{FF2B5EF4-FFF2-40B4-BE49-F238E27FC236}">
              <a16:creationId xmlns:a16="http://schemas.microsoft.com/office/drawing/2014/main" id="{6D11C94C-9E35-4FFA-8A75-94999B74D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423332</xdr:colOff>
      <xdr:row>5</xdr:row>
      <xdr:rowOff>143934</xdr:rowOff>
    </xdr:from>
    <xdr:to>
      <xdr:col>15</xdr:col>
      <xdr:colOff>262466</xdr:colOff>
      <xdr:row>12</xdr:row>
      <xdr:rowOff>160866</xdr:rowOff>
    </xdr:to>
    <xdr:graphicFrame macro="">
      <xdr:nvGraphicFramePr>
        <xdr:cNvPr id="64" name="Chart 63">
          <a:extLst>
            <a:ext uri="{FF2B5EF4-FFF2-40B4-BE49-F238E27FC236}">
              <a16:creationId xmlns:a16="http://schemas.microsoft.com/office/drawing/2014/main" id="{8668E696-B101-4111-B7ED-2793584F9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89746</xdr:colOff>
      <xdr:row>6</xdr:row>
      <xdr:rowOff>81280</xdr:rowOff>
    </xdr:from>
    <xdr:to>
      <xdr:col>11</xdr:col>
      <xdr:colOff>135466</xdr:colOff>
      <xdr:row>16</xdr:row>
      <xdr:rowOff>9313</xdr:rowOff>
    </xdr:to>
    <xdr:sp macro="" textlink="">
      <xdr:nvSpPr>
        <xdr:cNvPr id="66" name="Rectangle: Rounded Corners 65">
          <a:extLst>
            <a:ext uri="{FF2B5EF4-FFF2-40B4-BE49-F238E27FC236}">
              <a16:creationId xmlns:a16="http://schemas.microsoft.com/office/drawing/2014/main" id="{39AA30F6-9225-460C-A13E-9429DE05CD3F}"/>
            </a:ext>
          </a:extLst>
        </xdr:cNvPr>
        <xdr:cNvSpPr/>
      </xdr:nvSpPr>
      <xdr:spPr>
        <a:xfrm>
          <a:off x="3747346" y="1198880"/>
          <a:ext cx="3093720" cy="1790700"/>
        </a:xfrm>
        <a:prstGeom prst="roundRect">
          <a:avLst>
            <a:gd name="adj" fmla="val 9637"/>
          </a:avLst>
        </a:prstGeom>
        <a:gradFill flip="none" rotWithShape="1">
          <a:gsLst>
            <a:gs pos="81000">
              <a:srgbClr val="A02AC0"/>
            </a:gs>
            <a:gs pos="42000">
              <a:srgbClr val="8D24CE"/>
            </a:gs>
            <a:gs pos="0">
              <a:srgbClr val="610C9F"/>
            </a:gs>
            <a:gs pos="100000">
              <a:srgbClr val="CD62DC"/>
            </a:gs>
          </a:gsLst>
          <a:lin ang="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10</xdr:col>
      <xdr:colOff>114301</xdr:colOff>
      <xdr:row>7</xdr:row>
      <xdr:rowOff>72813</xdr:rowOff>
    </xdr:from>
    <xdr:to>
      <xdr:col>10</xdr:col>
      <xdr:colOff>575101</xdr:colOff>
      <xdr:row>8</xdr:row>
      <xdr:rowOff>177933</xdr:rowOff>
    </xdr:to>
    <xdr:pic>
      <xdr:nvPicPr>
        <xdr:cNvPr id="67" name="Picture 66">
          <a:extLst>
            <a:ext uri="{FF2B5EF4-FFF2-40B4-BE49-F238E27FC236}">
              <a16:creationId xmlns:a16="http://schemas.microsoft.com/office/drawing/2014/main" id="{82CD8DE1-DA4C-4842-8E86-0D9AD1F70A5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210301" y="1376680"/>
          <a:ext cx="460800" cy="291386"/>
        </a:xfrm>
        <a:prstGeom prst="rect">
          <a:avLst/>
        </a:prstGeom>
      </xdr:spPr>
    </xdr:pic>
    <xdr:clientData/>
  </xdr:twoCellAnchor>
  <xdr:twoCellAnchor>
    <xdr:from>
      <xdr:col>6</xdr:col>
      <xdr:colOff>292946</xdr:colOff>
      <xdr:row>13</xdr:row>
      <xdr:rowOff>103295</xdr:rowOff>
    </xdr:from>
    <xdr:to>
      <xdr:col>9</xdr:col>
      <xdr:colOff>216746</xdr:colOff>
      <xdr:row>14</xdr:row>
      <xdr:rowOff>137163</xdr:rowOff>
    </xdr:to>
    <xdr:sp macro="" textlink="CARDN">
      <xdr:nvSpPr>
        <xdr:cNvPr id="68" name="TextBox 67">
          <a:extLst>
            <a:ext uri="{FF2B5EF4-FFF2-40B4-BE49-F238E27FC236}">
              <a16:creationId xmlns:a16="http://schemas.microsoft.com/office/drawing/2014/main" id="{68E6E13B-3788-4191-B458-46C7B878E046}"/>
            </a:ext>
          </a:extLst>
        </xdr:cNvPr>
        <xdr:cNvSpPr txBox="1"/>
      </xdr:nvSpPr>
      <xdr:spPr>
        <a:xfrm>
          <a:off x="3950546" y="2524762"/>
          <a:ext cx="1752600" cy="220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79B88E-DE5D-47E8-9F13-9CA0B485C396}" type="TxLink">
            <a:rPr lang="en-US" sz="1200" b="0" i="0" u="none" strike="noStrike">
              <a:solidFill>
                <a:schemeClr val="bg1">
                  <a:lumMod val="85000"/>
                </a:schemeClr>
              </a:solidFill>
              <a:latin typeface="Bahnschrift"/>
            </a:rPr>
            <a:pPr/>
            <a:t>**** **** **** 0000</a:t>
          </a:fld>
          <a:endParaRPr lang="en-GB" sz="1200" b="1">
            <a:solidFill>
              <a:schemeClr val="bg1">
                <a:lumMod val="85000"/>
              </a:schemeClr>
            </a:solidFill>
          </a:endParaRPr>
        </a:p>
      </xdr:txBody>
    </xdr:sp>
    <xdr:clientData/>
  </xdr:twoCellAnchor>
  <xdr:twoCellAnchor>
    <xdr:from>
      <xdr:col>10</xdr:col>
      <xdr:colOff>81280</xdr:colOff>
      <xdr:row>13</xdr:row>
      <xdr:rowOff>103295</xdr:rowOff>
    </xdr:from>
    <xdr:to>
      <xdr:col>11</xdr:col>
      <xdr:colOff>191348</xdr:colOff>
      <xdr:row>14</xdr:row>
      <xdr:rowOff>162561</xdr:rowOff>
    </xdr:to>
    <xdr:sp macro="" textlink="VALID">
      <xdr:nvSpPr>
        <xdr:cNvPr id="69" name="TextBox 68">
          <a:extLst>
            <a:ext uri="{FF2B5EF4-FFF2-40B4-BE49-F238E27FC236}">
              <a16:creationId xmlns:a16="http://schemas.microsoft.com/office/drawing/2014/main" id="{0B7F3F44-8640-4524-9A75-C35C2A6362EF}"/>
            </a:ext>
          </a:extLst>
        </xdr:cNvPr>
        <xdr:cNvSpPr txBox="1"/>
      </xdr:nvSpPr>
      <xdr:spPr>
        <a:xfrm>
          <a:off x="6177280" y="2524762"/>
          <a:ext cx="719668" cy="245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959CEE-8F8C-431B-8CB8-FDE76DC02E4E}" type="TxLink">
            <a:rPr lang="en-US" sz="1200" b="0" i="0" u="none" strike="noStrike">
              <a:solidFill>
                <a:schemeClr val="bg1">
                  <a:lumMod val="85000"/>
                </a:schemeClr>
              </a:solidFill>
              <a:latin typeface="Bahnschrift"/>
            </a:rPr>
            <a:pPr/>
            <a:t>10/26</a:t>
          </a:fld>
          <a:endParaRPr lang="en-GB" sz="1200" b="1">
            <a:solidFill>
              <a:schemeClr val="bg1">
                <a:lumMod val="85000"/>
              </a:schemeClr>
            </a:solidFill>
          </a:endParaRPr>
        </a:p>
      </xdr:txBody>
    </xdr:sp>
    <xdr:clientData/>
  </xdr:twoCellAnchor>
  <xdr:twoCellAnchor>
    <xdr:from>
      <xdr:col>6</xdr:col>
      <xdr:colOff>292946</xdr:colOff>
      <xdr:row>8</xdr:row>
      <xdr:rowOff>81281</xdr:rowOff>
    </xdr:from>
    <xdr:to>
      <xdr:col>8</xdr:col>
      <xdr:colOff>499534</xdr:colOff>
      <xdr:row>9</xdr:row>
      <xdr:rowOff>152400</xdr:rowOff>
    </xdr:to>
    <xdr:sp macro="" textlink="">
      <xdr:nvSpPr>
        <xdr:cNvPr id="70" name="TextBox 69">
          <a:extLst>
            <a:ext uri="{FF2B5EF4-FFF2-40B4-BE49-F238E27FC236}">
              <a16:creationId xmlns:a16="http://schemas.microsoft.com/office/drawing/2014/main" id="{F145CEC1-C077-4F5B-AC32-93801F661C7B}"/>
            </a:ext>
          </a:extLst>
        </xdr:cNvPr>
        <xdr:cNvSpPr txBox="1"/>
      </xdr:nvSpPr>
      <xdr:spPr>
        <a:xfrm>
          <a:off x="3950546" y="1571414"/>
          <a:ext cx="1425788" cy="25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i="1">
              <a:solidFill>
                <a:schemeClr val="bg1">
                  <a:lumMod val="85000"/>
                </a:schemeClr>
              </a:solidFill>
            </a:rPr>
            <a:t>Available Balance</a:t>
          </a:r>
        </a:p>
        <a:p>
          <a:endParaRPr lang="en-GB" sz="900" b="1" i="1">
            <a:solidFill>
              <a:schemeClr val="bg1">
                <a:lumMod val="85000"/>
              </a:schemeClr>
            </a:solidFill>
          </a:endParaRPr>
        </a:p>
      </xdr:txBody>
    </xdr:sp>
    <xdr:clientData/>
  </xdr:twoCellAnchor>
  <xdr:twoCellAnchor>
    <xdr:from>
      <xdr:col>6</xdr:col>
      <xdr:colOff>199809</xdr:colOff>
      <xdr:row>9</xdr:row>
      <xdr:rowOff>13546</xdr:rowOff>
    </xdr:from>
    <xdr:to>
      <xdr:col>8</xdr:col>
      <xdr:colOff>499530</xdr:colOff>
      <xdr:row>11</xdr:row>
      <xdr:rowOff>149013</xdr:rowOff>
    </xdr:to>
    <xdr:sp macro="" textlink="Analysis!F3">
      <xdr:nvSpPr>
        <xdr:cNvPr id="71" name="TextBox 70">
          <a:extLst>
            <a:ext uri="{FF2B5EF4-FFF2-40B4-BE49-F238E27FC236}">
              <a16:creationId xmlns:a16="http://schemas.microsoft.com/office/drawing/2014/main" id="{0CE51EF4-DF44-4A2F-9DF8-8DCE9137DE74}"/>
            </a:ext>
          </a:extLst>
        </xdr:cNvPr>
        <xdr:cNvSpPr txBox="1"/>
      </xdr:nvSpPr>
      <xdr:spPr>
        <a:xfrm>
          <a:off x="3857409" y="1689946"/>
          <a:ext cx="151892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3007F64-DC41-4E59-AEAF-34BDA3BB9E60}" type="TxLink">
            <a:rPr lang="en-US" sz="2400" b="1" i="0" u="none" strike="noStrike">
              <a:solidFill>
                <a:schemeClr val="bg1">
                  <a:lumMod val="85000"/>
                </a:schemeClr>
              </a:solidFill>
              <a:latin typeface="Calibri"/>
              <a:ea typeface="Calibri"/>
              <a:cs typeface="Calibri"/>
            </a:rPr>
            <a:pPr marL="0" indent="0" algn="l"/>
            <a:t> $35,249 </a:t>
          </a:fld>
          <a:endParaRPr lang="en-US" sz="2400" b="1" i="0" u="none" strike="noStrike">
            <a:solidFill>
              <a:schemeClr val="bg1">
                <a:lumMod val="85000"/>
              </a:schemeClr>
            </a:solidFill>
            <a:latin typeface="Calibri"/>
            <a:ea typeface="Calibri"/>
            <a:cs typeface="Calibri"/>
          </a:endParaRPr>
        </a:p>
      </xdr:txBody>
    </xdr:sp>
    <xdr:clientData/>
  </xdr:twoCellAnchor>
  <xdr:twoCellAnchor>
    <xdr:from>
      <xdr:col>10</xdr:col>
      <xdr:colOff>33868</xdr:colOff>
      <xdr:row>8</xdr:row>
      <xdr:rowOff>143933</xdr:rowOff>
    </xdr:from>
    <xdr:to>
      <xdr:col>11</xdr:col>
      <xdr:colOff>94828</xdr:colOff>
      <xdr:row>10</xdr:row>
      <xdr:rowOff>19049</xdr:rowOff>
    </xdr:to>
    <xdr:sp macro="" textlink="">
      <xdr:nvSpPr>
        <xdr:cNvPr id="72" name="TextBox 71">
          <a:extLst>
            <a:ext uri="{FF2B5EF4-FFF2-40B4-BE49-F238E27FC236}">
              <a16:creationId xmlns:a16="http://schemas.microsoft.com/office/drawing/2014/main" id="{60B4F929-AF44-4BB4-BA43-06E03727FEF9}"/>
            </a:ext>
          </a:extLst>
        </xdr:cNvPr>
        <xdr:cNvSpPr txBox="1"/>
      </xdr:nvSpPr>
      <xdr:spPr>
        <a:xfrm>
          <a:off x="6129868" y="1634066"/>
          <a:ext cx="67056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700" b="1">
              <a:solidFill>
                <a:schemeClr val="bg1"/>
              </a:solidFill>
            </a:rPr>
            <a:t>MasterCard</a:t>
          </a:r>
        </a:p>
      </xdr:txBody>
    </xdr:sp>
    <xdr:clientData/>
  </xdr:twoCellAnchor>
  <xdr:twoCellAnchor editAs="oneCell">
    <xdr:from>
      <xdr:col>4</xdr:col>
      <xdr:colOff>533401</xdr:colOff>
      <xdr:row>7</xdr:row>
      <xdr:rowOff>25400</xdr:rowOff>
    </xdr:from>
    <xdr:to>
      <xdr:col>5</xdr:col>
      <xdr:colOff>283801</xdr:colOff>
      <xdr:row>9</xdr:row>
      <xdr:rowOff>12867</xdr:rowOff>
    </xdr:to>
    <xdr:pic>
      <xdr:nvPicPr>
        <xdr:cNvPr id="2" name="Picture 1">
          <a:extLst>
            <a:ext uri="{FF2B5EF4-FFF2-40B4-BE49-F238E27FC236}">
              <a16:creationId xmlns:a16="http://schemas.microsoft.com/office/drawing/2014/main" id="{29D7D63D-8D06-41FC-9273-D26ABB06C5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971801" y="1329267"/>
          <a:ext cx="360000" cy="360000"/>
        </a:xfrm>
        <a:prstGeom prst="rect">
          <a:avLst/>
        </a:prstGeom>
      </xdr:spPr>
    </xdr:pic>
    <xdr:clientData/>
  </xdr:twoCellAnchor>
  <xdr:twoCellAnchor>
    <xdr:from>
      <xdr:col>4</xdr:col>
      <xdr:colOff>372534</xdr:colOff>
      <xdr:row>9</xdr:row>
      <xdr:rowOff>8464</xdr:rowOff>
    </xdr:from>
    <xdr:to>
      <xdr:col>5</xdr:col>
      <xdr:colOff>488528</xdr:colOff>
      <xdr:row>10</xdr:row>
      <xdr:rowOff>131230</xdr:rowOff>
    </xdr:to>
    <xdr:sp macro="" textlink="">
      <xdr:nvSpPr>
        <xdr:cNvPr id="6" name="TextBox 5">
          <a:extLst>
            <a:ext uri="{FF2B5EF4-FFF2-40B4-BE49-F238E27FC236}">
              <a16:creationId xmlns:a16="http://schemas.microsoft.com/office/drawing/2014/main" id="{C14CF080-9CD0-44F6-A1B0-E85DC3659032}"/>
            </a:ext>
          </a:extLst>
        </xdr:cNvPr>
        <xdr:cNvSpPr txBox="1"/>
      </xdr:nvSpPr>
      <xdr:spPr>
        <a:xfrm>
          <a:off x="2810934" y="1684864"/>
          <a:ext cx="725594"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u="none" strike="noStrike" baseline="0">
              <a:solidFill>
                <a:srgbClr val="CD62DC"/>
              </a:solidFill>
              <a:latin typeface="Calibri"/>
              <a:ea typeface="Calibri"/>
              <a:cs typeface="Calibri"/>
            </a:rPr>
            <a:t>Finance</a:t>
          </a:r>
          <a:endParaRPr lang="en-US" sz="1100" b="1" i="0" u="none" strike="noStrike">
            <a:solidFill>
              <a:srgbClr val="CD62DC"/>
            </a:solidFill>
            <a:latin typeface="Calibri"/>
            <a:ea typeface="Calibri"/>
            <a:cs typeface="Calibri"/>
          </a:endParaRPr>
        </a:p>
      </xdr:txBody>
    </xdr:sp>
    <xdr:clientData/>
  </xdr:twoCellAnchor>
  <xdr:twoCellAnchor>
    <xdr:from>
      <xdr:col>12</xdr:col>
      <xdr:colOff>431800</xdr:colOff>
      <xdr:row>3</xdr:row>
      <xdr:rowOff>50799</xdr:rowOff>
    </xdr:from>
    <xdr:to>
      <xdr:col>15</xdr:col>
      <xdr:colOff>270934</xdr:colOff>
      <xdr:row>5</xdr:row>
      <xdr:rowOff>93132</xdr:rowOff>
    </xdr:to>
    <xdr:sp macro="" textlink="">
      <xdr:nvSpPr>
        <xdr:cNvPr id="65" name="Rectangle: Rounded Corners 64">
          <a:extLst>
            <a:ext uri="{FF2B5EF4-FFF2-40B4-BE49-F238E27FC236}">
              <a16:creationId xmlns:a16="http://schemas.microsoft.com/office/drawing/2014/main" id="{1A073966-73CE-499B-839B-4D1D323671A0}"/>
            </a:ext>
          </a:extLst>
        </xdr:cNvPr>
        <xdr:cNvSpPr/>
      </xdr:nvSpPr>
      <xdr:spPr>
        <a:xfrm>
          <a:off x="7747000" y="609599"/>
          <a:ext cx="1667934" cy="414866"/>
        </a:xfrm>
        <a:prstGeom prst="roundRect">
          <a:avLst>
            <a:gd name="adj" fmla="val 7576"/>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406400</xdr:colOff>
      <xdr:row>3</xdr:row>
      <xdr:rowOff>50799</xdr:rowOff>
    </xdr:from>
    <xdr:to>
      <xdr:col>18</xdr:col>
      <xdr:colOff>245534</xdr:colOff>
      <xdr:row>5</xdr:row>
      <xdr:rowOff>93132</xdr:rowOff>
    </xdr:to>
    <xdr:sp macro="" textlink="">
      <xdr:nvSpPr>
        <xdr:cNvPr id="73" name="Rectangle: Rounded Corners 72">
          <a:hlinkClick xmlns:r="http://schemas.openxmlformats.org/officeDocument/2006/relationships" r:id="rId17"/>
          <a:extLst>
            <a:ext uri="{FF2B5EF4-FFF2-40B4-BE49-F238E27FC236}">
              <a16:creationId xmlns:a16="http://schemas.microsoft.com/office/drawing/2014/main" id="{1F68D37C-7E2A-CFCD-2F07-553AD8C6114B}"/>
            </a:ext>
          </a:extLst>
        </xdr:cNvPr>
        <xdr:cNvSpPr/>
      </xdr:nvSpPr>
      <xdr:spPr>
        <a:xfrm>
          <a:off x="9550400" y="609599"/>
          <a:ext cx="1667934" cy="414866"/>
        </a:xfrm>
        <a:prstGeom prst="roundRect">
          <a:avLst>
            <a:gd name="adj" fmla="val 7576"/>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69287</xdr:colOff>
      <xdr:row>3</xdr:row>
      <xdr:rowOff>134057</xdr:rowOff>
    </xdr:from>
    <xdr:to>
      <xdr:col>16</xdr:col>
      <xdr:colOff>288363</xdr:colOff>
      <xdr:row>4</xdr:row>
      <xdr:rowOff>166866</xdr:rowOff>
    </xdr:to>
    <xdr:pic>
      <xdr:nvPicPr>
        <xdr:cNvPr id="74" name="Picture 73">
          <a:extLst>
            <a:ext uri="{FF2B5EF4-FFF2-40B4-BE49-F238E27FC236}">
              <a16:creationId xmlns:a16="http://schemas.microsoft.com/office/drawing/2014/main" id="{BEC6E2DC-8275-45AB-9AB8-EF9AEE3823E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822887" y="692857"/>
          <a:ext cx="219076" cy="219076"/>
        </a:xfrm>
        <a:prstGeom prst="rect">
          <a:avLst/>
        </a:prstGeom>
      </xdr:spPr>
    </xdr:pic>
    <xdr:clientData/>
  </xdr:twoCellAnchor>
  <xdr:twoCellAnchor editAs="oneCell">
    <xdr:from>
      <xdr:col>13</xdr:col>
      <xdr:colOff>110069</xdr:colOff>
      <xdr:row>3</xdr:row>
      <xdr:rowOff>169335</xdr:rowOff>
    </xdr:from>
    <xdr:to>
      <xdr:col>13</xdr:col>
      <xdr:colOff>290069</xdr:colOff>
      <xdr:row>4</xdr:row>
      <xdr:rowOff>163068</xdr:rowOff>
    </xdr:to>
    <xdr:pic>
      <xdr:nvPicPr>
        <xdr:cNvPr id="75" name="Picture 74">
          <a:extLst>
            <a:ext uri="{FF2B5EF4-FFF2-40B4-BE49-F238E27FC236}">
              <a16:creationId xmlns:a16="http://schemas.microsoft.com/office/drawing/2014/main" id="{C4274F1C-0C08-478D-B70C-BC71B9D1FD55}"/>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8034869" y="728135"/>
          <a:ext cx="180000" cy="180000"/>
        </a:xfrm>
        <a:prstGeom prst="rect">
          <a:avLst/>
        </a:prstGeom>
      </xdr:spPr>
    </xdr:pic>
    <xdr:clientData/>
  </xdr:twoCellAnchor>
  <xdr:twoCellAnchor>
    <xdr:from>
      <xdr:col>13</xdr:col>
      <xdr:colOff>237066</xdr:colOff>
      <xdr:row>3</xdr:row>
      <xdr:rowOff>143937</xdr:rowOff>
    </xdr:from>
    <xdr:to>
      <xdr:col>14</xdr:col>
      <xdr:colOff>465666</xdr:colOff>
      <xdr:row>5</xdr:row>
      <xdr:rowOff>80437</xdr:rowOff>
    </xdr:to>
    <xdr:sp macro="" textlink="">
      <xdr:nvSpPr>
        <xdr:cNvPr id="76" name="TextBox 75">
          <a:extLst>
            <a:ext uri="{FF2B5EF4-FFF2-40B4-BE49-F238E27FC236}">
              <a16:creationId xmlns:a16="http://schemas.microsoft.com/office/drawing/2014/main" id="{1CB94373-2631-4F00-8A92-11B46A4DB413}"/>
            </a:ext>
          </a:extLst>
        </xdr:cNvPr>
        <xdr:cNvSpPr txBox="1"/>
      </xdr:nvSpPr>
      <xdr:spPr>
        <a:xfrm>
          <a:off x="8161866" y="702737"/>
          <a:ext cx="838200"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i="0" u="none" strike="noStrike" baseline="0">
              <a:solidFill>
                <a:srgbClr val="CD62DC"/>
              </a:solidFill>
              <a:latin typeface="Calibri"/>
              <a:ea typeface="Calibri"/>
              <a:cs typeface="Calibri"/>
            </a:rPr>
            <a:t>Dashboard</a:t>
          </a:r>
          <a:endParaRPr lang="en-US" sz="1100" b="1" i="0" u="none" strike="noStrike">
            <a:solidFill>
              <a:srgbClr val="CD62DC"/>
            </a:solidFill>
            <a:latin typeface="Calibri"/>
            <a:ea typeface="Calibri"/>
            <a:cs typeface="Calibri"/>
          </a:endParaRPr>
        </a:p>
      </xdr:txBody>
    </xdr:sp>
    <xdr:clientData/>
  </xdr:twoCellAnchor>
  <xdr:twoCellAnchor>
    <xdr:from>
      <xdr:col>16</xdr:col>
      <xdr:colOff>169329</xdr:colOff>
      <xdr:row>3</xdr:row>
      <xdr:rowOff>110069</xdr:rowOff>
    </xdr:from>
    <xdr:to>
      <xdr:col>17</xdr:col>
      <xdr:colOff>601129</xdr:colOff>
      <xdr:row>5</xdr:row>
      <xdr:rowOff>46569</xdr:rowOff>
    </xdr:to>
    <xdr:sp macro="" textlink="">
      <xdr:nvSpPr>
        <xdr:cNvPr id="77" name="TextBox 76">
          <a:extLst>
            <a:ext uri="{FF2B5EF4-FFF2-40B4-BE49-F238E27FC236}">
              <a16:creationId xmlns:a16="http://schemas.microsoft.com/office/drawing/2014/main" id="{38B48C78-E3A8-63FC-7281-7D49E6BFC84E}"/>
            </a:ext>
          </a:extLst>
        </xdr:cNvPr>
        <xdr:cNvSpPr txBox="1"/>
      </xdr:nvSpPr>
      <xdr:spPr>
        <a:xfrm>
          <a:off x="9922929" y="668869"/>
          <a:ext cx="1041400"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u="none" strike="noStrike" baseline="0">
              <a:solidFill>
                <a:srgbClr val="CD62DC"/>
              </a:solidFill>
              <a:latin typeface="Calibri"/>
              <a:ea typeface="Calibri"/>
              <a:cs typeface="Calibri"/>
            </a:rPr>
            <a:t>Spreadsheet</a:t>
          </a:r>
          <a:endParaRPr lang="en-US" sz="1100" b="1" i="0" u="none" strike="noStrike">
            <a:solidFill>
              <a:srgbClr val="CD62DC"/>
            </a:solidFill>
            <a:latin typeface="Calibri"/>
            <a:ea typeface="Calibri"/>
            <a:cs typeface="Calibri"/>
          </a:endParaRPr>
        </a:p>
      </xdr:txBody>
    </xdr:sp>
    <xdr:clientData/>
  </xdr:twoCellAnchor>
  <xdr:twoCellAnchor editAs="oneCell">
    <xdr:from>
      <xdr:col>4</xdr:col>
      <xdr:colOff>480905</xdr:colOff>
      <xdr:row>13</xdr:row>
      <xdr:rowOff>149862</xdr:rowOff>
    </xdr:from>
    <xdr:to>
      <xdr:col>5</xdr:col>
      <xdr:colOff>524932</xdr:colOff>
      <xdr:row>30</xdr:row>
      <xdr:rowOff>67737</xdr:rowOff>
    </xdr:to>
    <mc:AlternateContent xmlns:mc="http://schemas.openxmlformats.org/markup-compatibility/2006">
      <mc:Choice xmlns:a14="http://schemas.microsoft.com/office/drawing/2010/main" Requires="a14">
        <xdr:graphicFrame macro="">
          <xdr:nvGraphicFramePr>
            <xdr:cNvPr id="78" name="Month Name">
              <a:extLst>
                <a:ext uri="{FF2B5EF4-FFF2-40B4-BE49-F238E27FC236}">
                  <a16:creationId xmlns:a16="http://schemas.microsoft.com/office/drawing/2014/main" id="{645493A1-4100-8484-FAB4-AA864905BA0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2919305" y="2527302"/>
              <a:ext cx="653627" cy="3026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575732</xdr:colOff>
      <xdr:row>37</xdr:row>
      <xdr:rowOff>159677</xdr:rowOff>
    </xdr:from>
    <xdr:to>
      <xdr:col>5</xdr:col>
      <xdr:colOff>331892</xdr:colOff>
      <xdr:row>39</xdr:row>
      <xdr:rowOff>152904</xdr:rowOff>
    </xdr:to>
    <xdr:pic>
      <xdr:nvPicPr>
        <xdr:cNvPr id="79" name="Picture 78">
          <a:hlinkClick xmlns:r="http://schemas.openxmlformats.org/officeDocument/2006/relationships" r:id="rId20"/>
          <a:extLst>
            <a:ext uri="{FF2B5EF4-FFF2-40B4-BE49-F238E27FC236}">
              <a16:creationId xmlns:a16="http://schemas.microsoft.com/office/drawing/2014/main" id="{FB819B80-1D85-4D34-8796-22F46E3A386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a:off x="3014132" y="7051544"/>
          <a:ext cx="365760" cy="365760"/>
        </a:xfrm>
        <a:prstGeom prst="rect">
          <a:avLst/>
        </a:prstGeom>
      </xdr:spPr>
    </xdr:pic>
    <xdr:clientData/>
  </xdr:twoCellAnchor>
  <xdr:twoCellAnchor editAs="oneCell">
    <xdr:from>
      <xdr:col>4</xdr:col>
      <xdr:colOff>575732</xdr:colOff>
      <xdr:row>34</xdr:row>
      <xdr:rowOff>101599</xdr:rowOff>
    </xdr:from>
    <xdr:to>
      <xdr:col>5</xdr:col>
      <xdr:colOff>331892</xdr:colOff>
      <xdr:row>36</xdr:row>
      <xdr:rowOff>94826</xdr:rowOff>
    </xdr:to>
    <xdr:pic>
      <xdr:nvPicPr>
        <xdr:cNvPr id="80" name="Picture 79">
          <a:hlinkClick xmlns:r="http://schemas.openxmlformats.org/officeDocument/2006/relationships" r:id="rId22"/>
          <a:extLst>
            <a:ext uri="{FF2B5EF4-FFF2-40B4-BE49-F238E27FC236}">
              <a16:creationId xmlns:a16="http://schemas.microsoft.com/office/drawing/2014/main" id="{7A17BAB3-B6CF-43DA-B246-3F059BFCE46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3014132" y="6434666"/>
          <a:ext cx="365760" cy="365760"/>
        </a:xfrm>
        <a:prstGeom prst="rect">
          <a:avLst/>
        </a:prstGeom>
      </xdr:spPr>
    </xdr:pic>
    <xdr:clientData/>
  </xdr:twoCellAnchor>
  <xdr:twoCellAnchor editAs="oneCell">
    <xdr:from>
      <xdr:col>7</xdr:col>
      <xdr:colOff>149011</xdr:colOff>
      <xdr:row>11</xdr:row>
      <xdr:rowOff>115146</xdr:rowOff>
    </xdr:from>
    <xdr:to>
      <xdr:col>7</xdr:col>
      <xdr:colOff>423331</xdr:colOff>
      <xdr:row>13</xdr:row>
      <xdr:rowOff>16932</xdr:rowOff>
    </xdr:to>
    <xdr:pic>
      <xdr:nvPicPr>
        <xdr:cNvPr id="81" name="Picture 80">
          <a:extLst>
            <a:ext uri="{FF2B5EF4-FFF2-40B4-BE49-F238E27FC236}">
              <a16:creationId xmlns:a16="http://schemas.microsoft.com/office/drawing/2014/main" id="{2160C976-08A8-4FC2-A6D4-3B07A0FB407E}"/>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4416211" y="2164079"/>
          <a:ext cx="274320" cy="274320"/>
        </a:xfrm>
        <a:prstGeom prst="rect">
          <a:avLst/>
        </a:prstGeom>
      </xdr:spPr>
    </xdr:pic>
    <xdr:clientData/>
  </xdr:twoCellAnchor>
  <xdr:twoCellAnchor>
    <xdr:from>
      <xdr:col>6</xdr:col>
      <xdr:colOff>140548</xdr:colOff>
      <xdr:row>6</xdr:row>
      <xdr:rowOff>98214</xdr:rowOff>
    </xdr:from>
    <xdr:to>
      <xdr:col>7</xdr:col>
      <xdr:colOff>8467</xdr:colOff>
      <xdr:row>7</xdr:row>
      <xdr:rowOff>152400</xdr:rowOff>
    </xdr:to>
    <xdr:sp macro="" textlink="">
      <xdr:nvSpPr>
        <xdr:cNvPr id="82" name="TextBox 81">
          <a:extLst>
            <a:ext uri="{FF2B5EF4-FFF2-40B4-BE49-F238E27FC236}">
              <a16:creationId xmlns:a16="http://schemas.microsoft.com/office/drawing/2014/main" id="{C17477FB-50C2-4DAD-8224-7743E00FCB6E}"/>
            </a:ext>
          </a:extLst>
        </xdr:cNvPr>
        <xdr:cNvSpPr txBox="1"/>
      </xdr:nvSpPr>
      <xdr:spPr>
        <a:xfrm>
          <a:off x="3798148" y="1215814"/>
          <a:ext cx="477519" cy="24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i="1">
              <a:solidFill>
                <a:schemeClr val="bg1"/>
              </a:solidFill>
            </a:rPr>
            <a:t>Debit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601980</xdr:colOff>
      <xdr:row>0</xdr:row>
      <xdr:rowOff>0</xdr:rowOff>
    </xdr:from>
    <xdr:to>
      <xdr:col>13</xdr:col>
      <xdr:colOff>83820</xdr:colOff>
      <xdr:row>20</xdr:row>
      <xdr:rowOff>15240</xdr:rowOff>
    </xdr:to>
    <xdr:sp macro="" textlink="">
      <xdr:nvSpPr>
        <xdr:cNvPr id="2" name="Rectangle 1">
          <a:extLst>
            <a:ext uri="{FF2B5EF4-FFF2-40B4-BE49-F238E27FC236}">
              <a16:creationId xmlns:a16="http://schemas.microsoft.com/office/drawing/2014/main" id="{68D98F9B-5782-4236-9FB0-4AA634916945}"/>
            </a:ext>
          </a:extLst>
        </xdr:cNvPr>
        <xdr:cNvSpPr/>
      </xdr:nvSpPr>
      <xdr:spPr>
        <a:xfrm>
          <a:off x="601980" y="0"/>
          <a:ext cx="8100060" cy="37871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167640</xdr:colOff>
      <xdr:row>4</xdr:row>
      <xdr:rowOff>142947</xdr:rowOff>
    </xdr:from>
    <xdr:to>
      <xdr:col>3</xdr:col>
      <xdr:colOff>18840</xdr:colOff>
      <xdr:row>6</xdr:row>
      <xdr:rowOff>48042</xdr:rowOff>
    </xdr:to>
    <xdr:pic>
      <xdr:nvPicPr>
        <xdr:cNvPr id="3" name="Picture 2">
          <a:extLst>
            <a:ext uri="{FF2B5EF4-FFF2-40B4-BE49-F238E27FC236}">
              <a16:creationId xmlns:a16="http://schemas.microsoft.com/office/drawing/2014/main" id="{4E0F67A6-4CE9-4F40-858F-4764643A9C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6840" y="988767"/>
          <a:ext cx="460800" cy="286095"/>
        </a:xfrm>
        <a:prstGeom prst="rect">
          <a:avLst/>
        </a:prstGeom>
      </xdr:spPr>
    </xdr:pic>
    <xdr:clientData/>
  </xdr:twoCellAnchor>
  <xdr:twoCellAnchor editAs="oneCell">
    <xdr:from>
      <xdr:col>10</xdr:col>
      <xdr:colOff>127847</xdr:colOff>
      <xdr:row>6</xdr:row>
      <xdr:rowOff>65557</xdr:rowOff>
    </xdr:from>
    <xdr:to>
      <xdr:col>10</xdr:col>
      <xdr:colOff>487847</xdr:colOff>
      <xdr:row>8</xdr:row>
      <xdr:rowOff>59797</xdr:rowOff>
    </xdr:to>
    <xdr:pic>
      <xdr:nvPicPr>
        <xdr:cNvPr id="4" name="Picture 3">
          <a:extLst>
            <a:ext uri="{FF2B5EF4-FFF2-40B4-BE49-F238E27FC236}">
              <a16:creationId xmlns:a16="http://schemas.microsoft.com/office/drawing/2014/main" id="{197B5D46-F1E8-4696-8FA1-554DFD7B5C6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23847" y="1277137"/>
          <a:ext cx="360000" cy="360000"/>
        </a:xfrm>
        <a:prstGeom prst="rect">
          <a:avLst/>
        </a:prstGeom>
      </xdr:spPr>
    </xdr:pic>
    <xdr:clientData/>
  </xdr:twoCellAnchor>
  <xdr:twoCellAnchor editAs="oneCell">
    <xdr:from>
      <xdr:col>2</xdr:col>
      <xdr:colOff>121920</xdr:colOff>
      <xdr:row>7</xdr:row>
      <xdr:rowOff>129540</xdr:rowOff>
    </xdr:from>
    <xdr:to>
      <xdr:col>3</xdr:col>
      <xdr:colOff>106680</xdr:colOff>
      <xdr:row>10</xdr:row>
      <xdr:rowOff>175260</xdr:rowOff>
    </xdr:to>
    <xdr:pic>
      <xdr:nvPicPr>
        <xdr:cNvPr id="6" name="Picture 5">
          <a:extLst>
            <a:ext uri="{FF2B5EF4-FFF2-40B4-BE49-F238E27FC236}">
              <a16:creationId xmlns:a16="http://schemas.microsoft.com/office/drawing/2014/main" id="{2D29FBEB-CD60-49BC-B980-8C55121F53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7" name="Picture 6">
          <a:extLst>
            <a:ext uri="{FF2B5EF4-FFF2-40B4-BE49-F238E27FC236}">
              <a16:creationId xmlns:a16="http://schemas.microsoft.com/office/drawing/2014/main" id="{18FFE3D8-50B5-41E7-956F-D235B7031F5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5</xdr:col>
      <xdr:colOff>403860</xdr:colOff>
      <xdr:row>4</xdr:row>
      <xdr:rowOff>22860</xdr:rowOff>
    </xdr:from>
    <xdr:to>
      <xdr:col>6</xdr:col>
      <xdr:colOff>228600</xdr:colOff>
      <xdr:row>6</xdr:row>
      <xdr:rowOff>15240</xdr:rowOff>
    </xdr:to>
    <xdr:sp macro="" textlink="">
      <xdr:nvSpPr>
        <xdr:cNvPr id="8" name="Rectangle: Rounded Corners 7">
          <a:extLst>
            <a:ext uri="{FF2B5EF4-FFF2-40B4-BE49-F238E27FC236}">
              <a16:creationId xmlns:a16="http://schemas.microsoft.com/office/drawing/2014/main" id="{831B806E-15EF-4961-B8E9-92EE8130E9AA}"/>
            </a:ext>
          </a:extLst>
        </xdr:cNvPr>
        <xdr:cNvSpPr/>
      </xdr:nvSpPr>
      <xdr:spPr>
        <a:xfrm>
          <a:off x="3451860" y="868680"/>
          <a:ext cx="434340" cy="358140"/>
        </a:xfrm>
        <a:prstGeom prst="roundRect">
          <a:avLst/>
        </a:prstGeom>
        <a:solidFill>
          <a:srgbClr val="2525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38100</xdr:colOff>
      <xdr:row>2</xdr:row>
      <xdr:rowOff>266700</xdr:rowOff>
    </xdr:from>
    <xdr:to>
      <xdr:col>6</xdr:col>
      <xdr:colOff>472439</xdr:colOff>
      <xdr:row>5</xdr:row>
      <xdr:rowOff>22859</xdr:rowOff>
    </xdr:to>
    <xdr:pic>
      <xdr:nvPicPr>
        <xdr:cNvPr id="9" name="Picture 8">
          <a:extLst>
            <a:ext uri="{FF2B5EF4-FFF2-40B4-BE49-F238E27FC236}">
              <a16:creationId xmlns:a16="http://schemas.microsoft.com/office/drawing/2014/main" id="{F1E8A8FA-372F-4616-8C47-E6C0419B3A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95700" y="632460"/>
          <a:ext cx="434339" cy="434339"/>
        </a:xfrm>
        <a:prstGeom prst="rect">
          <a:avLst/>
        </a:prstGeom>
      </xdr:spPr>
    </xdr:pic>
    <xdr:clientData/>
  </xdr:twoCellAnchor>
  <xdr:twoCellAnchor editAs="oneCell">
    <xdr:from>
      <xdr:col>6</xdr:col>
      <xdr:colOff>38100</xdr:colOff>
      <xdr:row>5</xdr:row>
      <xdr:rowOff>129494</xdr:rowOff>
    </xdr:from>
    <xdr:to>
      <xdr:col>6</xdr:col>
      <xdr:colOff>470100</xdr:colOff>
      <xdr:row>8</xdr:row>
      <xdr:rowOff>12854</xdr:rowOff>
    </xdr:to>
    <xdr:pic>
      <xdr:nvPicPr>
        <xdr:cNvPr id="10" name="Picture 9">
          <a:extLst>
            <a:ext uri="{FF2B5EF4-FFF2-40B4-BE49-F238E27FC236}">
              <a16:creationId xmlns:a16="http://schemas.microsoft.com/office/drawing/2014/main" id="{60A1D980-9067-4F9D-8424-D5D2CA39A85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695700" y="1158194"/>
          <a:ext cx="432000" cy="432000"/>
        </a:xfrm>
        <a:prstGeom prst="rect">
          <a:avLst/>
        </a:prstGeom>
      </xdr:spPr>
    </xdr:pic>
    <xdr:clientData/>
  </xdr:twoCellAnchor>
  <xdr:twoCellAnchor editAs="oneCell">
    <xdr:from>
      <xdr:col>6</xdr:col>
      <xdr:colOff>38100</xdr:colOff>
      <xdr:row>8</xdr:row>
      <xdr:rowOff>104249</xdr:rowOff>
    </xdr:from>
    <xdr:to>
      <xdr:col>6</xdr:col>
      <xdr:colOff>473700</xdr:colOff>
      <xdr:row>10</xdr:row>
      <xdr:rowOff>174089</xdr:rowOff>
    </xdr:to>
    <xdr:pic>
      <xdr:nvPicPr>
        <xdr:cNvPr id="11" name="Picture 10">
          <a:extLst>
            <a:ext uri="{FF2B5EF4-FFF2-40B4-BE49-F238E27FC236}">
              <a16:creationId xmlns:a16="http://schemas.microsoft.com/office/drawing/2014/main" id="{48EE79CB-625E-4E40-A304-CCF33347693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695700" y="1681589"/>
          <a:ext cx="435600" cy="435600"/>
        </a:xfrm>
        <a:prstGeom prst="rect">
          <a:avLst/>
        </a:prstGeom>
      </xdr:spPr>
    </xdr:pic>
    <xdr:clientData/>
  </xdr:twoCellAnchor>
  <xdr:twoCellAnchor editAs="oneCell">
    <xdr:from>
      <xdr:col>6</xdr:col>
      <xdr:colOff>38100</xdr:colOff>
      <xdr:row>11</xdr:row>
      <xdr:rowOff>82604</xdr:rowOff>
    </xdr:from>
    <xdr:to>
      <xdr:col>6</xdr:col>
      <xdr:colOff>473700</xdr:colOff>
      <xdr:row>13</xdr:row>
      <xdr:rowOff>152444</xdr:rowOff>
    </xdr:to>
    <xdr:pic>
      <xdr:nvPicPr>
        <xdr:cNvPr id="12" name="Picture 11">
          <a:extLst>
            <a:ext uri="{FF2B5EF4-FFF2-40B4-BE49-F238E27FC236}">
              <a16:creationId xmlns:a16="http://schemas.microsoft.com/office/drawing/2014/main" id="{ACDAA39F-E72A-4B14-9F83-F637666D9C8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95700" y="2208584"/>
          <a:ext cx="435600" cy="435600"/>
        </a:xfrm>
        <a:prstGeom prst="rect">
          <a:avLst/>
        </a:prstGeom>
      </xdr:spPr>
    </xdr:pic>
    <xdr:clientData/>
  </xdr:twoCellAnchor>
  <xdr:twoCellAnchor editAs="oneCell">
    <xdr:from>
      <xdr:col>6</xdr:col>
      <xdr:colOff>38100</xdr:colOff>
      <xdr:row>14</xdr:row>
      <xdr:rowOff>60960</xdr:rowOff>
    </xdr:from>
    <xdr:to>
      <xdr:col>6</xdr:col>
      <xdr:colOff>473700</xdr:colOff>
      <xdr:row>16</xdr:row>
      <xdr:rowOff>130800</xdr:rowOff>
    </xdr:to>
    <xdr:pic>
      <xdr:nvPicPr>
        <xdr:cNvPr id="13" name="Picture 12">
          <a:extLst>
            <a:ext uri="{FF2B5EF4-FFF2-40B4-BE49-F238E27FC236}">
              <a16:creationId xmlns:a16="http://schemas.microsoft.com/office/drawing/2014/main" id="{DA20E622-B07E-42B1-93F6-4DFBE9B4935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695700" y="2735580"/>
          <a:ext cx="435600" cy="435600"/>
        </a:xfrm>
        <a:prstGeom prst="rect">
          <a:avLst/>
        </a:prstGeom>
      </xdr:spPr>
    </xdr:pic>
    <xdr:clientData/>
  </xdr:twoCellAnchor>
  <xdr:twoCellAnchor editAs="oneCell">
    <xdr:from>
      <xdr:col>7</xdr:col>
      <xdr:colOff>373380</xdr:colOff>
      <xdr:row>6</xdr:row>
      <xdr:rowOff>19091</xdr:rowOff>
    </xdr:from>
    <xdr:to>
      <xdr:col>8</xdr:col>
      <xdr:colOff>145380</xdr:colOff>
      <xdr:row>8</xdr:row>
      <xdr:rowOff>34931</xdr:rowOff>
    </xdr:to>
    <xdr:pic>
      <xdr:nvPicPr>
        <xdr:cNvPr id="14" name="Picture 13">
          <a:extLst>
            <a:ext uri="{FF2B5EF4-FFF2-40B4-BE49-F238E27FC236}">
              <a16:creationId xmlns:a16="http://schemas.microsoft.com/office/drawing/2014/main" id="{C929FC3F-A31F-4658-97BB-59C8EC16340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640580" y="1230671"/>
          <a:ext cx="381600" cy="381600"/>
        </a:xfrm>
        <a:prstGeom prst="rect">
          <a:avLst/>
        </a:prstGeom>
      </xdr:spPr>
    </xdr:pic>
    <xdr:clientData/>
  </xdr:twoCellAnchor>
  <xdr:twoCellAnchor editAs="oneCell">
    <xdr:from>
      <xdr:col>7</xdr:col>
      <xdr:colOff>373380</xdr:colOff>
      <xdr:row>9</xdr:row>
      <xdr:rowOff>22860</xdr:rowOff>
    </xdr:from>
    <xdr:to>
      <xdr:col>8</xdr:col>
      <xdr:colOff>145380</xdr:colOff>
      <xdr:row>11</xdr:row>
      <xdr:rowOff>38700</xdr:rowOff>
    </xdr:to>
    <xdr:pic>
      <xdr:nvPicPr>
        <xdr:cNvPr id="15" name="Picture 14">
          <a:extLst>
            <a:ext uri="{FF2B5EF4-FFF2-40B4-BE49-F238E27FC236}">
              <a16:creationId xmlns:a16="http://schemas.microsoft.com/office/drawing/2014/main" id="{33D4F372-D349-48B4-B784-77BB4441E49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640580" y="1783080"/>
          <a:ext cx="381600" cy="381600"/>
        </a:xfrm>
        <a:prstGeom prst="rect">
          <a:avLst/>
        </a:prstGeom>
      </xdr:spPr>
    </xdr:pic>
    <xdr:clientData/>
  </xdr:twoCellAnchor>
  <xdr:twoCellAnchor editAs="oneCell">
    <xdr:from>
      <xdr:col>7</xdr:col>
      <xdr:colOff>373380</xdr:colOff>
      <xdr:row>3</xdr:row>
      <xdr:rowOff>15240</xdr:rowOff>
    </xdr:from>
    <xdr:to>
      <xdr:col>8</xdr:col>
      <xdr:colOff>145461</xdr:colOff>
      <xdr:row>5</xdr:row>
      <xdr:rowOff>15921</xdr:rowOff>
    </xdr:to>
    <xdr:pic>
      <xdr:nvPicPr>
        <xdr:cNvPr id="16" name="Picture 15">
          <a:extLst>
            <a:ext uri="{FF2B5EF4-FFF2-40B4-BE49-F238E27FC236}">
              <a16:creationId xmlns:a16="http://schemas.microsoft.com/office/drawing/2014/main" id="{32CE51E6-2004-4CAC-A3AD-AC5B4D3E9E5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640580" y="678180"/>
          <a:ext cx="381681" cy="381681"/>
        </a:xfrm>
        <a:prstGeom prst="rect">
          <a:avLst/>
        </a:prstGeom>
      </xdr:spPr>
    </xdr:pic>
    <xdr:clientData/>
  </xdr:twoCellAnchor>
  <xdr:twoCellAnchor editAs="oneCell">
    <xdr:from>
      <xdr:col>10</xdr:col>
      <xdr:colOff>127847</xdr:colOff>
      <xdr:row>3</xdr:row>
      <xdr:rowOff>91440</xdr:rowOff>
    </xdr:from>
    <xdr:to>
      <xdr:col>10</xdr:col>
      <xdr:colOff>395228</xdr:colOff>
      <xdr:row>4</xdr:row>
      <xdr:rowOff>175941</xdr:rowOff>
    </xdr:to>
    <xdr:pic>
      <xdr:nvPicPr>
        <xdr:cNvPr id="17" name="Picture 16">
          <a:extLst>
            <a:ext uri="{FF2B5EF4-FFF2-40B4-BE49-F238E27FC236}">
              <a16:creationId xmlns:a16="http://schemas.microsoft.com/office/drawing/2014/main" id="{AC23F727-872F-4D97-9A8F-5E7F44910FF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223847" y="754380"/>
          <a:ext cx="267381" cy="267381"/>
        </a:xfrm>
        <a:prstGeom prst="rect">
          <a:avLst/>
        </a:prstGeom>
      </xdr:spPr>
    </xdr:pic>
    <xdr:clientData/>
  </xdr:twoCellAnchor>
  <xdr:twoCellAnchor editAs="oneCell">
    <xdr:from>
      <xdr:col>11</xdr:col>
      <xdr:colOff>1226821</xdr:colOff>
      <xdr:row>9</xdr:row>
      <xdr:rowOff>129540</xdr:rowOff>
    </xdr:from>
    <xdr:to>
      <xdr:col>12</xdr:col>
      <xdr:colOff>290242</xdr:colOff>
      <xdr:row>11</xdr:row>
      <xdr:rowOff>130221</xdr:rowOff>
    </xdr:to>
    <xdr:pic>
      <xdr:nvPicPr>
        <xdr:cNvPr id="18" name="Picture 17">
          <a:extLst>
            <a:ext uri="{FF2B5EF4-FFF2-40B4-BE49-F238E27FC236}">
              <a16:creationId xmlns:a16="http://schemas.microsoft.com/office/drawing/2014/main" id="{3074395B-C323-46D0-BCA9-9EC2F499776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932421" y="1889760"/>
          <a:ext cx="366441" cy="366441"/>
        </a:xfrm>
        <a:prstGeom prst="rect">
          <a:avLst/>
        </a:prstGeom>
      </xdr:spPr>
    </xdr:pic>
    <xdr:clientData/>
  </xdr:twoCellAnchor>
  <xdr:twoCellAnchor editAs="oneCell">
    <xdr:from>
      <xdr:col>10</xdr:col>
      <xdr:colOff>7621</xdr:colOff>
      <xdr:row>16</xdr:row>
      <xdr:rowOff>106340</xdr:rowOff>
    </xdr:from>
    <xdr:to>
      <xdr:col>10</xdr:col>
      <xdr:colOff>366442</xdr:colOff>
      <xdr:row>18</xdr:row>
      <xdr:rowOff>99401</xdr:rowOff>
    </xdr:to>
    <xdr:pic>
      <xdr:nvPicPr>
        <xdr:cNvPr id="19" name="Picture 18">
          <a:extLst>
            <a:ext uri="{FF2B5EF4-FFF2-40B4-BE49-F238E27FC236}">
              <a16:creationId xmlns:a16="http://schemas.microsoft.com/office/drawing/2014/main" id="{5563F7BD-3D40-4929-8DA3-EA94BEEB5D7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flipH="1">
          <a:off x="6103621" y="3161960"/>
          <a:ext cx="358821" cy="358821"/>
        </a:xfrm>
        <a:prstGeom prst="rect">
          <a:avLst/>
        </a:prstGeom>
      </xdr:spPr>
    </xdr:pic>
    <xdr:clientData/>
  </xdr:twoCellAnchor>
  <xdr:twoCellAnchor editAs="oneCell">
    <xdr:from>
      <xdr:col>10</xdr:col>
      <xdr:colOff>7621</xdr:colOff>
      <xdr:row>13</xdr:row>
      <xdr:rowOff>38101</xdr:rowOff>
    </xdr:from>
    <xdr:to>
      <xdr:col>10</xdr:col>
      <xdr:colOff>373381</xdr:colOff>
      <xdr:row>15</xdr:row>
      <xdr:rowOff>38101</xdr:rowOff>
    </xdr:to>
    <xdr:pic>
      <xdr:nvPicPr>
        <xdr:cNvPr id="20" name="Picture 19">
          <a:extLst>
            <a:ext uri="{FF2B5EF4-FFF2-40B4-BE49-F238E27FC236}">
              <a16:creationId xmlns:a16="http://schemas.microsoft.com/office/drawing/2014/main" id="{3AA0268C-DEF6-41A7-AEB6-A3E2B63BE27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103621" y="2545081"/>
          <a:ext cx="365760" cy="365760"/>
        </a:xfrm>
        <a:prstGeom prst="rect">
          <a:avLst/>
        </a:prstGeom>
      </xdr:spPr>
    </xdr:pic>
    <xdr:clientData/>
  </xdr:twoCellAnchor>
  <xdr:twoCellAnchor>
    <xdr:from>
      <xdr:col>17</xdr:col>
      <xdr:colOff>175260</xdr:colOff>
      <xdr:row>13</xdr:row>
      <xdr:rowOff>38100</xdr:rowOff>
    </xdr:from>
    <xdr:to>
      <xdr:col>21</xdr:col>
      <xdr:colOff>586740</xdr:colOff>
      <xdr:row>19</xdr:row>
      <xdr:rowOff>99060</xdr:rowOff>
    </xdr:to>
    <xdr:sp macro="" textlink="">
      <xdr:nvSpPr>
        <xdr:cNvPr id="21" name="Rectangle: Rounded Corners 20">
          <a:extLst>
            <a:ext uri="{FF2B5EF4-FFF2-40B4-BE49-F238E27FC236}">
              <a16:creationId xmlns:a16="http://schemas.microsoft.com/office/drawing/2014/main" id="{46624EFA-C3B5-4835-9B04-4E52E38E8F29}"/>
            </a:ext>
          </a:extLst>
        </xdr:cNvPr>
        <xdr:cNvSpPr/>
      </xdr:nvSpPr>
      <xdr:spPr>
        <a:xfrm>
          <a:off x="11650980" y="2529840"/>
          <a:ext cx="2849880" cy="1158240"/>
        </a:xfrm>
        <a:prstGeom prst="roundRect">
          <a:avLst/>
        </a:prstGeom>
        <a:blipFill dpi="0" rotWithShape="1">
          <a:blip xmlns:r="http://schemas.openxmlformats.org/officeDocument/2006/relationships" r:embed="rId17"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60960</xdr:colOff>
      <xdr:row>4</xdr:row>
      <xdr:rowOff>167640</xdr:rowOff>
    </xdr:from>
    <xdr:to>
      <xdr:col>29</xdr:col>
      <xdr:colOff>403860</xdr:colOff>
      <xdr:row>8</xdr:row>
      <xdr:rowOff>91440</xdr:rowOff>
    </xdr:to>
    <xdr:sp macro="" textlink="">
      <xdr:nvSpPr>
        <xdr:cNvPr id="22" name="Rectangle 21">
          <a:extLst>
            <a:ext uri="{FF2B5EF4-FFF2-40B4-BE49-F238E27FC236}">
              <a16:creationId xmlns:a16="http://schemas.microsoft.com/office/drawing/2014/main" id="{8D011526-186E-4C33-B6EE-B6766379707C}"/>
            </a:ext>
          </a:extLst>
        </xdr:cNvPr>
        <xdr:cNvSpPr/>
      </xdr:nvSpPr>
      <xdr:spPr>
        <a:xfrm>
          <a:off x="11452860" y="8305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28</xdr:col>
      <xdr:colOff>327660</xdr:colOff>
      <xdr:row>15</xdr:row>
      <xdr:rowOff>0</xdr:rowOff>
    </xdr:from>
    <xdr:to>
      <xdr:col>31</xdr:col>
      <xdr:colOff>457200</xdr:colOff>
      <xdr:row>19</xdr:row>
      <xdr:rowOff>76200</xdr:rowOff>
    </xdr:to>
    <xdr:sp macro="" textlink="">
      <xdr:nvSpPr>
        <xdr:cNvPr id="23" name="Rectangle 22">
          <a:extLst>
            <a:ext uri="{FF2B5EF4-FFF2-40B4-BE49-F238E27FC236}">
              <a16:creationId xmlns:a16="http://schemas.microsoft.com/office/drawing/2014/main" id="{B3929FF3-EF54-4D92-8087-81ABD329D207}"/>
            </a:ext>
          </a:extLst>
        </xdr:cNvPr>
        <xdr:cNvSpPr/>
      </xdr:nvSpPr>
      <xdr:spPr>
        <a:xfrm>
          <a:off x="11109960" y="26746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27</xdr:col>
      <xdr:colOff>548640</xdr:colOff>
      <xdr:row>23</xdr:row>
      <xdr:rowOff>121920</xdr:rowOff>
    </xdr:from>
    <xdr:to>
      <xdr:col>28</xdr:col>
      <xdr:colOff>281940</xdr:colOff>
      <xdr:row>26</xdr:row>
      <xdr:rowOff>99060</xdr:rowOff>
    </xdr:to>
    <xdr:sp macro="" textlink="">
      <xdr:nvSpPr>
        <xdr:cNvPr id="24" name="Rectangle 23">
          <a:extLst>
            <a:ext uri="{FF2B5EF4-FFF2-40B4-BE49-F238E27FC236}">
              <a16:creationId xmlns:a16="http://schemas.microsoft.com/office/drawing/2014/main" id="{CEB532CC-C334-4481-947A-25646963E290}"/>
            </a:ext>
          </a:extLst>
        </xdr:cNvPr>
        <xdr:cNvSpPr/>
      </xdr:nvSpPr>
      <xdr:spPr>
        <a:xfrm>
          <a:off x="10721340" y="42595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28</xdr:col>
      <xdr:colOff>533400</xdr:colOff>
      <xdr:row>23</xdr:row>
      <xdr:rowOff>99060</xdr:rowOff>
    </xdr:from>
    <xdr:to>
      <xdr:col>29</xdr:col>
      <xdr:colOff>266700</xdr:colOff>
      <xdr:row>26</xdr:row>
      <xdr:rowOff>76200</xdr:rowOff>
    </xdr:to>
    <xdr:sp macro="" textlink="">
      <xdr:nvSpPr>
        <xdr:cNvPr id="25" name="Rectangle 24">
          <a:extLst>
            <a:ext uri="{FF2B5EF4-FFF2-40B4-BE49-F238E27FC236}">
              <a16:creationId xmlns:a16="http://schemas.microsoft.com/office/drawing/2014/main" id="{8970593D-1F14-4AFC-9142-86511EBFE5DE}"/>
            </a:ext>
          </a:extLst>
        </xdr:cNvPr>
        <xdr:cNvSpPr/>
      </xdr:nvSpPr>
      <xdr:spPr>
        <a:xfrm>
          <a:off x="11315700" y="42367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29</xdr:col>
      <xdr:colOff>480060</xdr:colOff>
      <xdr:row>23</xdr:row>
      <xdr:rowOff>121920</xdr:rowOff>
    </xdr:from>
    <xdr:to>
      <xdr:col>30</xdr:col>
      <xdr:colOff>213360</xdr:colOff>
      <xdr:row>26</xdr:row>
      <xdr:rowOff>99060</xdr:rowOff>
    </xdr:to>
    <xdr:sp macro="" textlink="">
      <xdr:nvSpPr>
        <xdr:cNvPr id="26" name="Rectangle 25">
          <a:extLst>
            <a:ext uri="{FF2B5EF4-FFF2-40B4-BE49-F238E27FC236}">
              <a16:creationId xmlns:a16="http://schemas.microsoft.com/office/drawing/2014/main" id="{C537F120-3A63-4871-A8B9-899FA1AC8488}"/>
            </a:ext>
          </a:extLst>
        </xdr:cNvPr>
        <xdr:cNvSpPr/>
      </xdr:nvSpPr>
      <xdr:spPr>
        <a:xfrm>
          <a:off x="11871960" y="42595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29</xdr:col>
      <xdr:colOff>0</xdr:colOff>
      <xdr:row>9</xdr:row>
      <xdr:rowOff>106680</xdr:rowOff>
    </xdr:from>
    <xdr:to>
      <xdr:col>29</xdr:col>
      <xdr:colOff>342900</xdr:colOff>
      <xdr:row>13</xdr:row>
      <xdr:rowOff>30480</xdr:rowOff>
    </xdr:to>
    <xdr:sp macro="" textlink="">
      <xdr:nvSpPr>
        <xdr:cNvPr id="27" name="Rectangle 26">
          <a:extLst>
            <a:ext uri="{FF2B5EF4-FFF2-40B4-BE49-F238E27FC236}">
              <a16:creationId xmlns:a16="http://schemas.microsoft.com/office/drawing/2014/main" id="{DB3F7C64-C4FA-4F98-B2C6-AEA0D53C1C0F}"/>
            </a:ext>
          </a:extLst>
        </xdr:cNvPr>
        <xdr:cNvSpPr/>
      </xdr:nvSpPr>
      <xdr:spPr>
        <a:xfrm>
          <a:off x="11391900" y="16840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28</xdr:col>
      <xdr:colOff>236220</xdr:colOff>
      <xdr:row>28</xdr:row>
      <xdr:rowOff>91440</xdr:rowOff>
    </xdr:from>
    <xdr:to>
      <xdr:col>28</xdr:col>
      <xdr:colOff>579120</xdr:colOff>
      <xdr:row>31</xdr:row>
      <xdr:rowOff>68580</xdr:rowOff>
    </xdr:to>
    <xdr:sp macro="" textlink="">
      <xdr:nvSpPr>
        <xdr:cNvPr id="28" name="Rectangle 27">
          <a:extLst>
            <a:ext uri="{FF2B5EF4-FFF2-40B4-BE49-F238E27FC236}">
              <a16:creationId xmlns:a16="http://schemas.microsoft.com/office/drawing/2014/main" id="{170532DC-8EA0-4808-9539-2712F25A9C55}"/>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29</xdr:col>
      <xdr:colOff>129540</xdr:colOff>
      <xdr:row>28</xdr:row>
      <xdr:rowOff>91440</xdr:rowOff>
    </xdr:from>
    <xdr:to>
      <xdr:col>29</xdr:col>
      <xdr:colOff>472440</xdr:colOff>
      <xdr:row>31</xdr:row>
      <xdr:rowOff>68580</xdr:rowOff>
    </xdr:to>
    <xdr:sp macro="" textlink="">
      <xdr:nvSpPr>
        <xdr:cNvPr id="29" name="Rectangle 28">
          <a:extLst>
            <a:ext uri="{FF2B5EF4-FFF2-40B4-BE49-F238E27FC236}">
              <a16:creationId xmlns:a16="http://schemas.microsoft.com/office/drawing/2014/main" id="{C2D1978D-29AD-47D3-A6E5-EF5E21639B49}"/>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68580</xdr:colOff>
      <xdr:row>15</xdr:row>
      <xdr:rowOff>9948</xdr:rowOff>
    </xdr:from>
    <xdr:to>
      <xdr:col>5</xdr:col>
      <xdr:colOff>449580</xdr:colOff>
      <xdr:row>16</xdr:row>
      <xdr:rowOff>140970</xdr:rowOff>
    </xdr:to>
    <xdr:grpSp>
      <xdr:nvGrpSpPr>
        <xdr:cNvPr id="30" name="Group 29">
          <a:extLst>
            <a:ext uri="{FF2B5EF4-FFF2-40B4-BE49-F238E27FC236}">
              <a16:creationId xmlns:a16="http://schemas.microsoft.com/office/drawing/2014/main" id="{4CC7C6B6-AAD7-4C0C-A4B2-63706191F397}"/>
            </a:ext>
          </a:extLst>
        </xdr:cNvPr>
        <xdr:cNvGrpSpPr/>
      </xdr:nvGrpSpPr>
      <xdr:grpSpPr>
        <a:xfrm>
          <a:off x="3116580" y="2882688"/>
          <a:ext cx="381000" cy="313902"/>
          <a:chOff x="6316980" y="3421380"/>
          <a:chExt cx="381000" cy="312420"/>
        </a:xfrm>
      </xdr:grpSpPr>
      <xdr:sp macro="" textlink="">
        <xdr:nvSpPr>
          <xdr:cNvPr id="31" name="Rectangle: Rounded Corners 30">
            <a:extLst>
              <a:ext uri="{FF2B5EF4-FFF2-40B4-BE49-F238E27FC236}">
                <a16:creationId xmlns:a16="http://schemas.microsoft.com/office/drawing/2014/main" id="{4C1512CD-BF16-1DC8-BD93-52BE23EDFAEB}"/>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2" name="Picture 31">
            <a:extLst>
              <a:ext uri="{FF2B5EF4-FFF2-40B4-BE49-F238E27FC236}">
                <a16:creationId xmlns:a16="http://schemas.microsoft.com/office/drawing/2014/main" id="{55A471E5-0AFC-7065-9882-1B6DCEDF9FB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5</xdr:col>
      <xdr:colOff>91440</xdr:colOff>
      <xdr:row>12</xdr:row>
      <xdr:rowOff>5715</xdr:rowOff>
    </xdr:from>
    <xdr:to>
      <xdr:col>5</xdr:col>
      <xdr:colOff>472440</xdr:colOff>
      <xdr:row>13</xdr:row>
      <xdr:rowOff>131445</xdr:rowOff>
    </xdr:to>
    <xdr:grpSp>
      <xdr:nvGrpSpPr>
        <xdr:cNvPr id="33" name="Group 32">
          <a:extLst>
            <a:ext uri="{FF2B5EF4-FFF2-40B4-BE49-F238E27FC236}">
              <a16:creationId xmlns:a16="http://schemas.microsoft.com/office/drawing/2014/main" id="{EA5A68AB-B98B-4685-ADEB-D38E49D09E15}"/>
            </a:ext>
          </a:extLst>
        </xdr:cNvPr>
        <xdr:cNvGrpSpPr/>
      </xdr:nvGrpSpPr>
      <xdr:grpSpPr>
        <a:xfrm>
          <a:off x="3139440" y="2329815"/>
          <a:ext cx="381000" cy="308610"/>
          <a:chOff x="6316980" y="2895600"/>
          <a:chExt cx="381000" cy="312420"/>
        </a:xfrm>
      </xdr:grpSpPr>
      <xdr:sp macro="" textlink="">
        <xdr:nvSpPr>
          <xdr:cNvPr id="34" name="Rectangle: Rounded Corners 33">
            <a:extLst>
              <a:ext uri="{FF2B5EF4-FFF2-40B4-BE49-F238E27FC236}">
                <a16:creationId xmlns:a16="http://schemas.microsoft.com/office/drawing/2014/main" id="{01CE4152-1BC6-7847-A68D-159976E89352}"/>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5" name="Picture 34">
            <a:extLst>
              <a:ext uri="{FF2B5EF4-FFF2-40B4-BE49-F238E27FC236}">
                <a16:creationId xmlns:a16="http://schemas.microsoft.com/office/drawing/2014/main" id="{51ACD810-C431-8688-20E4-3037A3ADFA1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5</xdr:col>
      <xdr:colOff>99060</xdr:colOff>
      <xdr:row>8</xdr:row>
      <xdr:rowOff>179070</xdr:rowOff>
    </xdr:from>
    <xdr:to>
      <xdr:col>5</xdr:col>
      <xdr:colOff>480060</xdr:colOff>
      <xdr:row>10</xdr:row>
      <xdr:rowOff>121920</xdr:rowOff>
    </xdr:to>
    <xdr:grpSp>
      <xdr:nvGrpSpPr>
        <xdr:cNvPr id="36" name="Group 35">
          <a:extLst>
            <a:ext uri="{FF2B5EF4-FFF2-40B4-BE49-F238E27FC236}">
              <a16:creationId xmlns:a16="http://schemas.microsoft.com/office/drawing/2014/main" id="{5316D653-D95A-40C3-A4E3-B63234DBCAEC}"/>
            </a:ext>
          </a:extLst>
        </xdr:cNvPr>
        <xdr:cNvGrpSpPr/>
      </xdr:nvGrpSpPr>
      <xdr:grpSpPr>
        <a:xfrm>
          <a:off x="3147060" y="1771650"/>
          <a:ext cx="381000" cy="308610"/>
          <a:chOff x="6316980" y="2438400"/>
          <a:chExt cx="381000" cy="312420"/>
        </a:xfrm>
      </xdr:grpSpPr>
      <xdr:sp macro="" textlink="">
        <xdr:nvSpPr>
          <xdr:cNvPr id="37" name="Rectangle: Rounded Corners 36">
            <a:extLst>
              <a:ext uri="{FF2B5EF4-FFF2-40B4-BE49-F238E27FC236}">
                <a16:creationId xmlns:a16="http://schemas.microsoft.com/office/drawing/2014/main" id="{B302FB02-5FA9-170F-55B2-75EFA5D2B89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8" name="Picture 37">
            <a:extLst>
              <a:ext uri="{FF2B5EF4-FFF2-40B4-BE49-F238E27FC236}">
                <a16:creationId xmlns:a16="http://schemas.microsoft.com/office/drawing/2014/main" id="{45092E1A-F9D1-00C4-1553-9F0AFC708D4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5</xdr:col>
      <xdr:colOff>91440</xdr:colOff>
      <xdr:row>5</xdr:row>
      <xdr:rowOff>169545</xdr:rowOff>
    </xdr:from>
    <xdr:to>
      <xdr:col>5</xdr:col>
      <xdr:colOff>472440</xdr:colOff>
      <xdr:row>7</xdr:row>
      <xdr:rowOff>112395</xdr:rowOff>
    </xdr:to>
    <xdr:grpSp>
      <xdr:nvGrpSpPr>
        <xdr:cNvPr id="39" name="Group 38">
          <a:extLst>
            <a:ext uri="{FF2B5EF4-FFF2-40B4-BE49-F238E27FC236}">
              <a16:creationId xmlns:a16="http://schemas.microsoft.com/office/drawing/2014/main" id="{1E0DC414-7372-43B5-A5FB-BC3DAB555A6C}"/>
            </a:ext>
          </a:extLst>
        </xdr:cNvPr>
        <xdr:cNvGrpSpPr/>
      </xdr:nvGrpSpPr>
      <xdr:grpSpPr>
        <a:xfrm>
          <a:off x="3139440" y="1213485"/>
          <a:ext cx="381000" cy="308610"/>
          <a:chOff x="6316980" y="1920240"/>
          <a:chExt cx="381000" cy="312420"/>
        </a:xfrm>
      </xdr:grpSpPr>
      <xdr:sp macro="" textlink="">
        <xdr:nvSpPr>
          <xdr:cNvPr id="40" name="Rectangle: Rounded Corners 39">
            <a:extLst>
              <a:ext uri="{FF2B5EF4-FFF2-40B4-BE49-F238E27FC236}">
                <a16:creationId xmlns:a16="http://schemas.microsoft.com/office/drawing/2014/main" id="{57F1661A-359E-4B19-EB3C-25A0C0F40A5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1" name="Picture 40">
            <a:extLst>
              <a:ext uri="{FF2B5EF4-FFF2-40B4-BE49-F238E27FC236}">
                <a16:creationId xmlns:a16="http://schemas.microsoft.com/office/drawing/2014/main" id="{F6E675CB-C37B-B9AE-451E-3DEFE2CD760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5</xdr:col>
      <xdr:colOff>91440</xdr:colOff>
      <xdr:row>2</xdr:row>
      <xdr:rowOff>274320</xdr:rowOff>
    </xdr:from>
    <xdr:to>
      <xdr:col>5</xdr:col>
      <xdr:colOff>472440</xdr:colOff>
      <xdr:row>4</xdr:row>
      <xdr:rowOff>102870</xdr:rowOff>
    </xdr:to>
    <xdr:grpSp>
      <xdr:nvGrpSpPr>
        <xdr:cNvPr id="42" name="Group 41">
          <a:extLst>
            <a:ext uri="{FF2B5EF4-FFF2-40B4-BE49-F238E27FC236}">
              <a16:creationId xmlns:a16="http://schemas.microsoft.com/office/drawing/2014/main" id="{C9472BD9-0816-4C67-A51E-1B58FEFCCCB1}"/>
            </a:ext>
          </a:extLst>
        </xdr:cNvPr>
        <xdr:cNvGrpSpPr/>
      </xdr:nvGrpSpPr>
      <xdr:grpSpPr>
        <a:xfrm>
          <a:off x="3139440" y="640080"/>
          <a:ext cx="381000" cy="308610"/>
          <a:chOff x="7544646" y="1242907"/>
          <a:chExt cx="381000" cy="319193"/>
        </a:xfrm>
      </xdr:grpSpPr>
      <xdr:sp macro="" textlink="">
        <xdr:nvSpPr>
          <xdr:cNvPr id="43" name="Rectangle: Rounded Corners 42">
            <a:extLst>
              <a:ext uri="{FF2B5EF4-FFF2-40B4-BE49-F238E27FC236}">
                <a16:creationId xmlns:a16="http://schemas.microsoft.com/office/drawing/2014/main" id="{1ABFC545-1C23-9AD8-77BA-FE415E0045AC}"/>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4" name="Picture 43">
            <a:extLst>
              <a:ext uri="{FF2B5EF4-FFF2-40B4-BE49-F238E27FC236}">
                <a16:creationId xmlns:a16="http://schemas.microsoft.com/office/drawing/2014/main" id="{8FE8D86E-0297-5CCA-C00C-47E0A8CA7CAF}"/>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419100</xdr:colOff>
      <xdr:row>3</xdr:row>
      <xdr:rowOff>90558</xdr:rowOff>
    </xdr:from>
    <xdr:to>
      <xdr:col>9</xdr:col>
      <xdr:colOff>25500</xdr:colOff>
      <xdr:row>4</xdr:row>
      <xdr:rowOff>118387</xdr:rowOff>
    </xdr:to>
    <xdr:pic>
      <xdr:nvPicPr>
        <xdr:cNvPr id="45" name="Picture 44">
          <a:extLst>
            <a:ext uri="{FF2B5EF4-FFF2-40B4-BE49-F238E27FC236}">
              <a16:creationId xmlns:a16="http://schemas.microsoft.com/office/drawing/2014/main" id="{6221164C-137F-4D9D-BD10-3A40BF6FC30E}"/>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295900" y="753498"/>
          <a:ext cx="216000" cy="210709"/>
        </a:xfrm>
        <a:prstGeom prst="rect">
          <a:avLst/>
        </a:prstGeom>
      </xdr:spPr>
    </xdr:pic>
    <xdr:clientData/>
  </xdr:twoCellAnchor>
  <xdr:twoCellAnchor editAs="oneCell">
    <xdr:from>
      <xdr:col>11</xdr:col>
      <xdr:colOff>137160</xdr:colOff>
      <xdr:row>11</xdr:row>
      <xdr:rowOff>69075</xdr:rowOff>
    </xdr:from>
    <xdr:to>
      <xdr:col>11</xdr:col>
      <xdr:colOff>353160</xdr:colOff>
      <xdr:row>12</xdr:row>
      <xdr:rowOff>96904</xdr:rowOff>
    </xdr:to>
    <xdr:pic>
      <xdr:nvPicPr>
        <xdr:cNvPr id="46" name="Picture 45">
          <a:extLst>
            <a:ext uri="{FF2B5EF4-FFF2-40B4-BE49-F238E27FC236}">
              <a16:creationId xmlns:a16="http://schemas.microsoft.com/office/drawing/2014/main" id="{EC785910-BBF9-4C95-A660-9B2E1A177E3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6842760" y="2195055"/>
          <a:ext cx="216000" cy="210709"/>
        </a:xfrm>
        <a:prstGeom prst="rect">
          <a:avLst/>
        </a:prstGeom>
      </xdr:spPr>
    </xdr:pic>
    <xdr:clientData/>
  </xdr:twoCellAnchor>
  <xdr:twoCellAnchor editAs="oneCell">
    <xdr:from>
      <xdr:col>8</xdr:col>
      <xdr:colOff>472440</xdr:colOff>
      <xdr:row>6</xdr:row>
      <xdr:rowOff>61931</xdr:rowOff>
    </xdr:from>
    <xdr:to>
      <xdr:col>9</xdr:col>
      <xdr:colOff>78840</xdr:colOff>
      <xdr:row>7</xdr:row>
      <xdr:rowOff>89759</xdr:rowOff>
    </xdr:to>
    <xdr:pic>
      <xdr:nvPicPr>
        <xdr:cNvPr id="47" name="Picture 46">
          <a:extLst>
            <a:ext uri="{FF2B5EF4-FFF2-40B4-BE49-F238E27FC236}">
              <a16:creationId xmlns:a16="http://schemas.microsoft.com/office/drawing/2014/main" id="{E7639EDA-E55D-4DFE-87CF-F6A8436B56C5}"/>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5349240" y="1273511"/>
          <a:ext cx="216000" cy="210708"/>
        </a:xfrm>
        <a:prstGeom prst="rect">
          <a:avLst/>
        </a:prstGeom>
      </xdr:spPr>
    </xdr:pic>
    <xdr:clientData/>
  </xdr:twoCellAnchor>
  <xdr:twoCellAnchor editAs="oneCell">
    <xdr:from>
      <xdr:col>10</xdr:col>
      <xdr:colOff>127847</xdr:colOff>
      <xdr:row>9</xdr:row>
      <xdr:rowOff>132293</xdr:rowOff>
    </xdr:from>
    <xdr:to>
      <xdr:col>10</xdr:col>
      <xdr:colOff>576581</xdr:colOff>
      <xdr:row>12</xdr:row>
      <xdr:rowOff>16512</xdr:rowOff>
    </xdr:to>
    <xdr:pic>
      <xdr:nvPicPr>
        <xdr:cNvPr id="48" name="Picture 47">
          <a:extLst>
            <a:ext uri="{FF2B5EF4-FFF2-40B4-BE49-F238E27FC236}">
              <a16:creationId xmlns:a16="http://schemas.microsoft.com/office/drawing/2014/main" id="{003CDFD0-677E-414A-BCC8-5D57D98B079D}"/>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6223847" y="1892513"/>
          <a:ext cx="448734" cy="432859"/>
        </a:xfrm>
        <a:prstGeom prst="rect">
          <a:avLst/>
        </a:prstGeom>
      </xdr:spPr>
    </xdr:pic>
    <xdr:clientData/>
  </xdr:twoCellAnchor>
  <xdr:twoCellAnchor editAs="oneCell">
    <xdr:from>
      <xdr:col>11</xdr:col>
      <xdr:colOff>52495</xdr:colOff>
      <xdr:row>6</xdr:row>
      <xdr:rowOff>46145</xdr:rowOff>
    </xdr:from>
    <xdr:to>
      <xdr:col>11</xdr:col>
      <xdr:colOff>399713</xdr:colOff>
      <xdr:row>8</xdr:row>
      <xdr:rowOff>17019</xdr:rowOff>
    </xdr:to>
    <xdr:pic>
      <xdr:nvPicPr>
        <xdr:cNvPr id="49" name="Picture 48">
          <a:extLst>
            <a:ext uri="{FF2B5EF4-FFF2-40B4-BE49-F238E27FC236}">
              <a16:creationId xmlns:a16="http://schemas.microsoft.com/office/drawing/2014/main" id="{0D26539B-A019-420A-A246-9AA0B5EB040E}"/>
            </a:ext>
          </a:extLst>
        </xdr:cNvPr>
        <xdr:cNvPicPr>
          <a:picLocks noChangeAspect="1"/>
        </xdr:cNvPicPr>
      </xdr:nvPicPr>
      <xdr:blipFill>
        <a:blip xmlns:r="http://schemas.openxmlformats.org/officeDocument/2006/relationships" r:embed="rId27">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6758095" y="1257725"/>
          <a:ext cx="347218" cy="336634"/>
        </a:xfrm>
        <a:prstGeom prst="rect">
          <a:avLst/>
        </a:prstGeom>
      </xdr:spPr>
    </xdr:pic>
    <xdr:clientData/>
  </xdr:twoCellAnchor>
  <xdr:twoCellAnchor editAs="oneCell">
    <xdr:from>
      <xdr:col>11</xdr:col>
      <xdr:colOff>126788</xdr:colOff>
      <xdr:row>9</xdr:row>
      <xdr:rowOff>53340</xdr:rowOff>
    </xdr:from>
    <xdr:to>
      <xdr:col>11</xdr:col>
      <xdr:colOff>345864</xdr:colOff>
      <xdr:row>10</xdr:row>
      <xdr:rowOff>89536</xdr:rowOff>
    </xdr:to>
    <xdr:pic>
      <xdr:nvPicPr>
        <xdr:cNvPr id="50" name="Picture 49">
          <a:extLst>
            <a:ext uri="{FF2B5EF4-FFF2-40B4-BE49-F238E27FC236}">
              <a16:creationId xmlns:a16="http://schemas.microsoft.com/office/drawing/2014/main" id="{E4C3B946-9467-41D8-A2FC-36B2B3D01ECA}"/>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6832388" y="1813560"/>
          <a:ext cx="219076" cy="219076"/>
        </a:xfrm>
        <a:prstGeom prst="rect">
          <a:avLst/>
        </a:prstGeom>
      </xdr:spPr>
    </xdr:pic>
    <xdr:clientData/>
  </xdr:twoCellAnchor>
  <xdr:twoCellAnchor editAs="oneCell">
    <xdr:from>
      <xdr:col>11</xdr:col>
      <xdr:colOff>116768</xdr:colOff>
      <xdr:row>3</xdr:row>
      <xdr:rowOff>100470</xdr:rowOff>
    </xdr:from>
    <xdr:to>
      <xdr:col>11</xdr:col>
      <xdr:colOff>296768</xdr:colOff>
      <xdr:row>4</xdr:row>
      <xdr:rowOff>97590</xdr:rowOff>
    </xdr:to>
    <xdr:pic>
      <xdr:nvPicPr>
        <xdr:cNvPr id="51" name="Picture 50">
          <a:extLst>
            <a:ext uri="{FF2B5EF4-FFF2-40B4-BE49-F238E27FC236}">
              <a16:creationId xmlns:a16="http://schemas.microsoft.com/office/drawing/2014/main" id="{17C3545C-9D2A-4C01-8D01-F69843A29C6F}"/>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6822368" y="763410"/>
          <a:ext cx="180000" cy="180000"/>
        </a:xfrm>
        <a:prstGeom prst="rect">
          <a:avLst/>
        </a:prstGeom>
      </xdr:spPr>
    </xdr:pic>
    <xdr:clientData/>
  </xdr:twoCellAnchor>
  <xdr:twoCellAnchor editAs="oneCell">
    <xdr:from>
      <xdr:col>8</xdr:col>
      <xdr:colOff>381000</xdr:colOff>
      <xdr:row>8</xdr:row>
      <xdr:rowOff>169050</xdr:rowOff>
    </xdr:from>
    <xdr:to>
      <xdr:col>9</xdr:col>
      <xdr:colOff>131400</xdr:colOff>
      <xdr:row>10</xdr:row>
      <xdr:rowOff>163290</xdr:rowOff>
    </xdr:to>
    <xdr:pic>
      <xdr:nvPicPr>
        <xdr:cNvPr id="52" name="Picture 51">
          <a:extLst>
            <a:ext uri="{FF2B5EF4-FFF2-40B4-BE49-F238E27FC236}">
              <a16:creationId xmlns:a16="http://schemas.microsoft.com/office/drawing/2014/main" id="{B15B9C75-1681-4BB9-AEC1-638481C1CF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57800" y="1746390"/>
          <a:ext cx="360000" cy="360000"/>
        </a:xfrm>
        <a:prstGeom prst="rect">
          <a:avLst/>
        </a:prstGeom>
      </xdr:spPr>
    </xdr:pic>
    <xdr:clientData/>
  </xdr:twoCellAnchor>
  <xdr:twoCellAnchor>
    <xdr:from>
      <xdr:col>35</xdr:col>
      <xdr:colOff>53340</xdr:colOff>
      <xdr:row>16</xdr:row>
      <xdr:rowOff>106680</xdr:rowOff>
    </xdr:from>
    <xdr:to>
      <xdr:col>40</xdr:col>
      <xdr:colOff>38100</xdr:colOff>
      <xdr:row>26</xdr:row>
      <xdr:rowOff>22860</xdr:rowOff>
    </xdr:to>
    <xdr:sp macro="" textlink="">
      <xdr:nvSpPr>
        <xdr:cNvPr id="53" name="Rectangle: Rounded Corners 52">
          <a:extLst>
            <a:ext uri="{FF2B5EF4-FFF2-40B4-BE49-F238E27FC236}">
              <a16:creationId xmlns:a16="http://schemas.microsoft.com/office/drawing/2014/main" id="{860D4BC2-7BA4-4E49-9503-6D4D0FECEAC1}"/>
            </a:ext>
          </a:extLst>
        </xdr:cNvPr>
        <xdr:cNvSpPr/>
      </xdr:nvSpPr>
      <xdr:spPr>
        <a:xfrm>
          <a:off x="21755100" y="3147060"/>
          <a:ext cx="3032760" cy="1744980"/>
        </a:xfrm>
        <a:prstGeom prst="roundRect">
          <a:avLst>
            <a:gd name="adj" fmla="val 7284"/>
          </a:avLst>
        </a:prstGeom>
        <a:gradFill flip="none" rotWithShape="1">
          <a:gsLst>
            <a:gs pos="0">
              <a:schemeClr val="bg1"/>
            </a:gs>
            <a:gs pos="100000">
              <a:schemeClr val="bg1">
                <a:lumMod val="95000"/>
              </a:schemeClr>
            </a:gs>
            <a:gs pos="31000">
              <a:schemeClr val="bg1">
                <a:lumMod val="85000"/>
              </a:schemeClr>
            </a:gs>
            <a:gs pos="77000">
              <a:schemeClr val="tx1">
                <a:lumMod val="50000"/>
                <a:lumOff val="50000"/>
              </a:schemeClr>
            </a:gs>
          </a:gsLst>
          <a:lin ang="0" scaled="1"/>
          <a:tileRect/>
        </a:gradFill>
        <a:ln>
          <a:noFill/>
        </a:ln>
        <a:effectLst>
          <a:outerShdw blurRad="50800" dist="38100" dir="5400000" algn="t" rotWithShape="0">
            <a:schemeClr val="tx1">
              <a:lumMod val="95000"/>
              <a:lumOff val="5000"/>
              <a:alpha val="5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15240</xdr:colOff>
      <xdr:row>5</xdr:row>
      <xdr:rowOff>30480</xdr:rowOff>
    </xdr:from>
    <xdr:to>
      <xdr:col>40</xdr:col>
      <xdr:colOff>0</xdr:colOff>
      <xdr:row>14</xdr:row>
      <xdr:rowOff>129540</xdr:rowOff>
    </xdr:to>
    <xdr:sp macro="" textlink="">
      <xdr:nvSpPr>
        <xdr:cNvPr id="54" name="Rectangle: Rounded Corners 53">
          <a:extLst>
            <a:ext uri="{FF2B5EF4-FFF2-40B4-BE49-F238E27FC236}">
              <a16:creationId xmlns:a16="http://schemas.microsoft.com/office/drawing/2014/main" id="{2533796E-5322-4578-8568-D7AB98D54531}"/>
            </a:ext>
          </a:extLst>
        </xdr:cNvPr>
        <xdr:cNvSpPr/>
      </xdr:nvSpPr>
      <xdr:spPr>
        <a:xfrm>
          <a:off x="21717000" y="1059180"/>
          <a:ext cx="3032760" cy="1744980"/>
        </a:xfrm>
        <a:prstGeom prst="roundRect">
          <a:avLst>
            <a:gd name="adj" fmla="val 7284"/>
          </a:avLst>
        </a:prstGeom>
        <a:gradFill flip="none" rotWithShape="1">
          <a:gsLst>
            <a:gs pos="0">
              <a:schemeClr val="bg2">
                <a:lumMod val="10000"/>
              </a:schemeClr>
            </a:gs>
            <a:gs pos="100000">
              <a:schemeClr val="tx1">
                <a:lumMod val="85000"/>
                <a:lumOff val="15000"/>
              </a:schemeClr>
            </a:gs>
            <a:gs pos="45000">
              <a:srgbClr val="363535"/>
            </a:gs>
            <a:gs pos="80000">
              <a:schemeClr val="tx1">
                <a:lumMod val="50000"/>
                <a:lumOff val="50000"/>
              </a:schemeClr>
            </a:gs>
          </a:gsLst>
          <a:lin ang="0" scaled="1"/>
          <a:tileRect/>
        </a:gradFill>
        <a:ln>
          <a:noFill/>
        </a:ln>
        <a:effectLst>
          <a:outerShdw blurRad="50800" dist="38100" dir="5400000" algn="t" rotWithShape="0">
            <a:schemeClr val="tx1">
              <a:lumMod val="95000"/>
              <a:lumOff val="5000"/>
              <a:alpha val="56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noch\OneDrive\Attendance%20Record%202024\Excel_Projects\Personal%20Finance\Personal%20Finance%20Tracker%20Dashboard.xlsx" TargetMode="External"/><Relationship Id="rId1" Type="http://schemas.openxmlformats.org/officeDocument/2006/relationships/externalLinkPath" Target="Personal%20Finance%20Tracker%20Dashboar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enoch\OneDrive\Attendance%20Record%202024\Excel_Projects\Personal%20Finance\Personal%20Finance.xlsx" TargetMode="External"/><Relationship Id="rId1" Type="http://schemas.openxmlformats.org/officeDocument/2006/relationships/externalLinkPath" Targe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SET"/>
      <sheetName val="Dashboard"/>
      <sheetName val="ICONS &amp; COLOURS "/>
      <sheetName val="CALCULATIONS "/>
    </sheetNames>
    <sheetDataSet>
      <sheetData sheetId="0" refreshError="1"/>
      <sheetData sheetId="1" refreshError="1"/>
      <sheetData sheetId="2" refreshError="1"/>
      <sheetData sheetId="3">
        <row r="4">
          <cell r="C4" t="str">
            <v>**** **** **** 0000</v>
          </cell>
          <cell r="D4" t="str">
            <v>10/26</v>
          </cell>
        </row>
        <row r="6">
          <cell r="G6">
            <v>7340</v>
          </cell>
        </row>
        <row r="7">
          <cell r="G7">
            <v>3038.0000000000005</v>
          </cell>
        </row>
        <row r="8">
          <cell r="G8">
            <v>4302</v>
          </cell>
        </row>
        <row r="11">
          <cell r="F11">
            <v>900</v>
          </cell>
          <cell r="G11">
            <v>5000</v>
          </cell>
        </row>
        <row r="17">
          <cell r="C17">
            <v>5000</v>
          </cell>
        </row>
        <row r="18">
          <cell r="C18">
            <v>2340</v>
          </cell>
        </row>
        <row r="19">
          <cell r="C19">
            <v>7340</v>
          </cell>
        </row>
        <row r="27">
          <cell r="C27">
            <v>900</v>
          </cell>
        </row>
        <row r="28">
          <cell r="C28">
            <v>594.09999999999991</v>
          </cell>
        </row>
        <row r="29">
          <cell r="C29">
            <v>377.8</v>
          </cell>
        </row>
        <row r="30">
          <cell r="C30">
            <v>376.9</v>
          </cell>
        </row>
        <row r="31">
          <cell r="C31">
            <v>150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heet4"/>
      <sheetName val="Calculations"/>
      <sheetName val="Dashboard"/>
      <sheetName val="Sheet1"/>
      <sheetName val="Sheet3"/>
    </sheetNames>
    <sheetDataSet>
      <sheetData sheetId="0" refreshError="1"/>
      <sheetData sheetId="1" refreshError="1"/>
      <sheetData sheetId="2">
        <row r="6">
          <cell r="O6" t="str">
            <v>**** **** **** 0000</v>
          </cell>
          <cell r="P6" t="str">
            <v>10/26</v>
          </cell>
        </row>
      </sheetData>
      <sheetData sheetId="3" refreshError="1"/>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eanyi Oranekwu" refreshedDate="45800.452228125003" createdVersion="8" refreshedVersion="8" minRefreshableVersion="3" recordCount="486" xr:uid="{3B163508-F727-4167-B353-4A03F7843256}">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1554976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x v="0"/>
    <x v="0"/>
    <x v="0"/>
    <x v="0"/>
    <x v="0"/>
    <n v="5000"/>
  </r>
  <r>
    <d v="2021-01-04T00:00:00"/>
    <s v="Drink"/>
    <n v="5"/>
    <m/>
    <x v="1"/>
    <x v="1"/>
    <x v="1"/>
    <x v="0"/>
    <x v="0"/>
    <x v="0"/>
    <n v="-5"/>
  </r>
  <r>
    <d v="2021-01-05T00:00:00"/>
    <s v="Estate Mangement"/>
    <n v="900"/>
    <m/>
    <x v="2"/>
    <x v="2"/>
    <x v="1"/>
    <x v="0"/>
    <x v="0"/>
    <x v="1"/>
    <n v="-900"/>
  </r>
  <r>
    <d v="2021-01-05T00:00:00"/>
    <s v="Financail upgrade"/>
    <n v="150"/>
    <m/>
    <x v="3"/>
    <x v="3"/>
    <x v="1"/>
    <x v="0"/>
    <x v="0"/>
    <x v="1"/>
    <n v="-150"/>
  </r>
  <r>
    <d v="2021-01-05T00:00:00"/>
    <s v="Drink"/>
    <n v="5"/>
    <m/>
    <x v="1"/>
    <x v="1"/>
    <x v="1"/>
    <x v="0"/>
    <x v="0"/>
    <x v="1"/>
    <n v="-5"/>
  </r>
  <r>
    <d v="2021-01-06T00:00:00"/>
    <s v="Drink"/>
    <n v="5"/>
    <m/>
    <x v="1"/>
    <x v="1"/>
    <x v="1"/>
    <x v="0"/>
    <x v="0"/>
    <x v="2"/>
    <n v="-5"/>
  </r>
  <r>
    <d v="2021-01-07T00:00:00"/>
    <s v="Drink"/>
    <n v="5"/>
    <m/>
    <x v="1"/>
    <x v="1"/>
    <x v="1"/>
    <x v="0"/>
    <x v="0"/>
    <x v="3"/>
    <n v="-5"/>
  </r>
  <r>
    <d v="2021-01-08T00:00:00"/>
    <s v="Drink"/>
    <n v="5"/>
    <m/>
    <x v="1"/>
    <x v="1"/>
    <x v="1"/>
    <x v="0"/>
    <x v="0"/>
    <x v="4"/>
    <n v="-5"/>
  </r>
  <r>
    <d v="2021-01-08T00:00:00"/>
    <s v="Green's"/>
    <n v="155"/>
    <m/>
    <x v="4"/>
    <x v="2"/>
    <x v="1"/>
    <x v="0"/>
    <x v="0"/>
    <x v="4"/>
    <n v="-155"/>
  </r>
  <r>
    <d v="2021-01-11T00:00:00"/>
    <s v="Power source"/>
    <n v="50"/>
    <m/>
    <x v="5"/>
    <x v="2"/>
    <x v="1"/>
    <x v="0"/>
    <x v="0"/>
    <x v="0"/>
    <n v="-50"/>
  </r>
  <r>
    <d v="2021-01-11T00:00:00"/>
    <s v="Drink"/>
    <n v="5"/>
    <m/>
    <x v="1"/>
    <x v="1"/>
    <x v="1"/>
    <x v="0"/>
    <x v="0"/>
    <x v="0"/>
    <n v="-5"/>
  </r>
  <r>
    <d v="2021-01-12T00:00:00"/>
    <s v="Drink"/>
    <n v="5"/>
    <m/>
    <x v="1"/>
    <x v="1"/>
    <x v="1"/>
    <x v="0"/>
    <x v="0"/>
    <x v="1"/>
    <n v="-5"/>
  </r>
  <r>
    <d v="2021-01-13T00:00:00"/>
    <s v="Fuel"/>
    <n v="77"/>
    <m/>
    <x v="1"/>
    <x v="1"/>
    <x v="1"/>
    <x v="0"/>
    <x v="0"/>
    <x v="2"/>
    <n v="-77"/>
  </r>
  <r>
    <d v="2021-01-13T00:00:00"/>
    <s v="Drink"/>
    <n v="5"/>
    <m/>
    <x v="1"/>
    <x v="1"/>
    <x v="1"/>
    <x v="0"/>
    <x v="0"/>
    <x v="2"/>
    <n v="-5"/>
  </r>
  <r>
    <d v="2021-01-14T00:00:00"/>
    <s v="Drink"/>
    <n v="5"/>
    <m/>
    <x v="1"/>
    <x v="1"/>
    <x v="1"/>
    <x v="0"/>
    <x v="0"/>
    <x v="3"/>
    <n v="-5"/>
  </r>
  <r>
    <d v="2021-01-15T00:00:00"/>
    <s v="Green's"/>
    <n v="135"/>
    <m/>
    <x v="4"/>
    <x v="2"/>
    <x v="1"/>
    <x v="0"/>
    <x v="0"/>
    <x v="4"/>
    <n v="-135"/>
  </r>
  <r>
    <d v="2021-01-15T00:00:00"/>
    <s v="Drink"/>
    <n v="5"/>
    <m/>
    <x v="1"/>
    <x v="1"/>
    <x v="1"/>
    <x v="0"/>
    <x v="0"/>
    <x v="4"/>
    <n v="-5"/>
  </r>
  <r>
    <d v="2021-01-16T00:00:00"/>
    <s v="Drink"/>
    <n v="5"/>
    <m/>
    <x v="1"/>
    <x v="1"/>
    <x v="1"/>
    <x v="0"/>
    <x v="0"/>
    <x v="5"/>
    <n v="-5"/>
  </r>
  <r>
    <d v="2021-01-16T00:00:00"/>
    <s v="Cinemas"/>
    <n v="40"/>
    <m/>
    <x v="6"/>
    <x v="4"/>
    <x v="1"/>
    <x v="0"/>
    <x v="0"/>
    <x v="5"/>
    <n v="-40"/>
  </r>
  <r>
    <d v="2021-01-16T00:00:00"/>
    <s v="Fashionistas"/>
    <n v="98"/>
    <m/>
    <x v="7"/>
    <x v="4"/>
    <x v="1"/>
    <x v="0"/>
    <x v="0"/>
    <x v="5"/>
    <n v="-98"/>
  </r>
  <r>
    <d v="2021-01-16T00:00:00"/>
    <s v="Burger"/>
    <n v="52"/>
    <m/>
    <x v="8"/>
    <x v="1"/>
    <x v="1"/>
    <x v="0"/>
    <x v="0"/>
    <x v="5"/>
    <n v="-52"/>
  </r>
  <r>
    <d v="2021-01-17T00:00:00"/>
    <s v="Uba"/>
    <n v="28"/>
    <m/>
    <x v="9"/>
    <x v="3"/>
    <x v="1"/>
    <x v="0"/>
    <x v="0"/>
    <x v="6"/>
    <n v="-28"/>
  </r>
  <r>
    <d v="2021-01-18T00:00:00"/>
    <s v="Onlne earning"/>
    <m/>
    <n v="4500"/>
    <x v="10"/>
    <x v="5"/>
    <x v="0"/>
    <x v="0"/>
    <x v="0"/>
    <x v="0"/>
    <n v="4500"/>
  </r>
  <r>
    <d v="2021-01-18T00:00:00"/>
    <s v="Drink"/>
    <n v="5"/>
    <m/>
    <x v="1"/>
    <x v="1"/>
    <x v="1"/>
    <x v="0"/>
    <x v="0"/>
    <x v="0"/>
    <n v="-5"/>
  </r>
  <r>
    <d v="2021-01-19T00:00:00"/>
    <s v="Drink"/>
    <n v="5"/>
    <m/>
    <x v="1"/>
    <x v="1"/>
    <x v="1"/>
    <x v="0"/>
    <x v="0"/>
    <x v="1"/>
    <n v="-5"/>
  </r>
  <r>
    <d v="2021-01-19T00:00:00"/>
    <s v="Onlne earning"/>
    <m/>
    <n v="4500"/>
    <x v="11"/>
    <x v="5"/>
    <x v="0"/>
    <x v="0"/>
    <x v="0"/>
    <x v="1"/>
    <n v="4500"/>
  </r>
  <r>
    <d v="2021-01-19T00:00:00"/>
    <s v="Phone"/>
    <n v="40"/>
    <m/>
    <x v="12"/>
    <x v="2"/>
    <x v="1"/>
    <x v="0"/>
    <x v="0"/>
    <x v="1"/>
    <n v="-40"/>
  </r>
  <r>
    <d v="2021-01-20T00:00:00"/>
    <s v="Sallah give away"/>
    <n v="45"/>
    <m/>
    <x v="13"/>
    <x v="4"/>
    <x v="1"/>
    <x v="0"/>
    <x v="0"/>
    <x v="2"/>
    <n v="-45"/>
  </r>
  <r>
    <d v="2021-01-20T00:00:00"/>
    <s v="Online streaming"/>
    <n v="32"/>
    <m/>
    <x v="6"/>
    <x v="4"/>
    <x v="1"/>
    <x v="0"/>
    <x v="0"/>
    <x v="2"/>
    <n v="-32"/>
  </r>
  <r>
    <d v="2021-01-20T00:00:00"/>
    <s v="Drink"/>
    <n v="5"/>
    <m/>
    <x v="1"/>
    <x v="1"/>
    <x v="1"/>
    <x v="0"/>
    <x v="0"/>
    <x v="2"/>
    <n v="-5"/>
  </r>
  <r>
    <d v="2021-01-21T00:00:00"/>
    <s v="Drink"/>
    <n v="5"/>
    <m/>
    <x v="1"/>
    <x v="1"/>
    <x v="1"/>
    <x v="0"/>
    <x v="0"/>
    <x v="3"/>
    <n v="-5"/>
  </r>
  <r>
    <d v="2021-01-22T00:00:00"/>
    <s v="Drink"/>
    <n v="5"/>
    <m/>
    <x v="1"/>
    <x v="1"/>
    <x v="1"/>
    <x v="0"/>
    <x v="0"/>
    <x v="4"/>
    <n v="-5"/>
  </r>
  <r>
    <d v="2021-01-22T00:00:00"/>
    <s v="Green's"/>
    <n v="170"/>
    <m/>
    <x v="4"/>
    <x v="2"/>
    <x v="1"/>
    <x v="0"/>
    <x v="0"/>
    <x v="4"/>
    <n v="-170"/>
  </r>
  <r>
    <d v="2021-01-23T00:00:00"/>
    <s v="Suya"/>
    <n v="37"/>
    <m/>
    <x v="8"/>
    <x v="1"/>
    <x v="1"/>
    <x v="0"/>
    <x v="0"/>
    <x v="5"/>
    <n v="-37"/>
  </r>
  <r>
    <d v="2021-01-24T00:00:00"/>
    <s v="Oha soup/White soup"/>
    <n v="12"/>
    <m/>
    <x v="8"/>
    <x v="1"/>
    <x v="1"/>
    <x v="0"/>
    <x v="0"/>
    <x v="6"/>
    <n v="-12"/>
  </r>
  <r>
    <d v="2021-01-25T00:00:00"/>
    <s v="Orphanage"/>
    <n v="55"/>
    <m/>
    <x v="14"/>
    <x v="6"/>
    <x v="1"/>
    <x v="0"/>
    <x v="0"/>
    <x v="0"/>
    <n v="-55"/>
  </r>
  <r>
    <d v="2021-01-25T00:00:00"/>
    <s v="Fuel"/>
    <n v="63"/>
    <m/>
    <x v="15"/>
    <x v="3"/>
    <x v="1"/>
    <x v="0"/>
    <x v="0"/>
    <x v="0"/>
    <n v="-63"/>
  </r>
  <r>
    <d v="2021-01-25T00:00:00"/>
    <s v="Drink"/>
    <n v="5"/>
    <m/>
    <x v="1"/>
    <x v="1"/>
    <x v="1"/>
    <x v="0"/>
    <x v="0"/>
    <x v="0"/>
    <n v="-5"/>
  </r>
  <r>
    <d v="2021-01-26T00:00:00"/>
    <s v="Drink"/>
    <n v="5"/>
    <m/>
    <x v="1"/>
    <x v="1"/>
    <x v="1"/>
    <x v="0"/>
    <x v="0"/>
    <x v="1"/>
    <n v="-5"/>
  </r>
  <r>
    <d v="2021-01-27T00:00:00"/>
    <s v="Drink"/>
    <n v="5"/>
    <m/>
    <x v="1"/>
    <x v="1"/>
    <x v="1"/>
    <x v="0"/>
    <x v="0"/>
    <x v="2"/>
    <n v="-5"/>
  </r>
  <r>
    <d v="2021-01-28T00:00:00"/>
    <s v="Drink"/>
    <n v="5"/>
    <m/>
    <x v="1"/>
    <x v="1"/>
    <x v="1"/>
    <x v="0"/>
    <x v="0"/>
    <x v="3"/>
    <n v="-5"/>
  </r>
  <r>
    <d v="2021-01-29T00:00:00"/>
    <s v="Drink"/>
    <n v="5"/>
    <m/>
    <x v="1"/>
    <x v="1"/>
    <x v="1"/>
    <x v="0"/>
    <x v="0"/>
    <x v="4"/>
    <n v="-5"/>
  </r>
  <r>
    <d v="2021-01-29T00:00:00"/>
    <s v="Green's"/>
    <n v="162"/>
    <m/>
    <x v="4"/>
    <x v="2"/>
    <x v="1"/>
    <x v="0"/>
    <x v="0"/>
    <x v="4"/>
    <n v="-162"/>
  </r>
  <r>
    <d v="2021-01-30T00:00:00"/>
    <s v="Trainers"/>
    <n v="125"/>
    <m/>
    <x v="7"/>
    <x v="4"/>
    <x v="1"/>
    <x v="0"/>
    <x v="0"/>
    <x v="5"/>
    <n v="-125"/>
  </r>
  <r>
    <d v="2021-01-30T00:00:00"/>
    <s v="Hangingout/Ticket"/>
    <n v="175"/>
    <m/>
    <x v="6"/>
    <x v="4"/>
    <x v="1"/>
    <x v="0"/>
    <x v="0"/>
    <x v="5"/>
    <n v="-175"/>
  </r>
  <r>
    <d v="2021-01-31T00:00:00"/>
    <s v="Fashionistas"/>
    <n v="145"/>
    <m/>
    <x v="7"/>
    <x v="4"/>
    <x v="1"/>
    <x v="0"/>
    <x v="0"/>
    <x v="6"/>
    <n v="-145"/>
  </r>
  <r>
    <d v="2021-01-31T00:00:00"/>
    <s v="Uba"/>
    <n v="23"/>
    <m/>
    <x v="9"/>
    <x v="3"/>
    <x v="1"/>
    <x v="0"/>
    <x v="0"/>
    <x v="6"/>
    <n v="-23"/>
  </r>
  <r>
    <d v="2021-02-01T00:00:00"/>
    <s v="Data With Decision"/>
    <m/>
    <n v="5000"/>
    <x v="0"/>
    <x v="0"/>
    <x v="0"/>
    <x v="1"/>
    <x v="1"/>
    <x v="0"/>
    <n v="5000"/>
  </r>
  <r>
    <d v="2021-02-01T00:00:00"/>
    <s v="Drink"/>
    <n v="5"/>
    <m/>
    <x v="1"/>
    <x v="1"/>
    <x v="1"/>
    <x v="1"/>
    <x v="1"/>
    <x v="0"/>
    <n v="-5"/>
  </r>
  <r>
    <d v="2021-02-02T00:00:00"/>
    <s v="Estate Mangement"/>
    <n v="900"/>
    <m/>
    <x v="2"/>
    <x v="2"/>
    <x v="1"/>
    <x v="1"/>
    <x v="1"/>
    <x v="1"/>
    <n v="-900"/>
  </r>
  <r>
    <d v="2021-02-02T00:00:00"/>
    <s v="Financail upgrade"/>
    <n v="150"/>
    <m/>
    <x v="3"/>
    <x v="3"/>
    <x v="1"/>
    <x v="1"/>
    <x v="1"/>
    <x v="1"/>
    <n v="-150"/>
  </r>
  <r>
    <d v="2021-02-02T00:00:00"/>
    <s v="Drink"/>
    <n v="5"/>
    <m/>
    <x v="1"/>
    <x v="1"/>
    <x v="1"/>
    <x v="1"/>
    <x v="1"/>
    <x v="1"/>
    <n v="-5"/>
  </r>
  <r>
    <d v="2021-02-03T00:00:00"/>
    <s v="Drink"/>
    <n v="5"/>
    <m/>
    <x v="1"/>
    <x v="1"/>
    <x v="1"/>
    <x v="1"/>
    <x v="1"/>
    <x v="2"/>
    <n v="-5"/>
  </r>
  <r>
    <d v="2021-02-04T00:00:00"/>
    <s v="Drink"/>
    <n v="5"/>
    <m/>
    <x v="1"/>
    <x v="1"/>
    <x v="1"/>
    <x v="1"/>
    <x v="1"/>
    <x v="3"/>
    <n v="-5"/>
  </r>
  <r>
    <d v="2021-02-05T00:00:00"/>
    <s v="Drink"/>
    <n v="5"/>
    <m/>
    <x v="1"/>
    <x v="1"/>
    <x v="1"/>
    <x v="1"/>
    <x v="1"/>
    <x v="4"/>
    <n v="-5"/>
  </r>
  <r>
    <d v="2021-02-05T00:00:00"/>
    <s v="Green's"/>
    <n v="205"/>
    <m/>
    <x v="4"/>
    <x v="2"/>
    <x v="1"/>
    <x v="1"/>
    <x v="1"/>
    <x v="4"/>
    <n v="-205"/>
  </r>
  <r>
    <d v="2021-02-08T00:00:00"/>
    <s v="Power source"/>
    <n v="51.1"/>
    <m/>
    <x v="5"/>
    <x v="2"/>
    <x v="1"/>
    <x v="1"/>
    <x v="1"/>
    <x v="0"/>
    <n v="-51.1"/>
  </r>
  <r>
    <d v="2021-02-08T00:00:00"/>
    <s v="Drink"/>
    <n v="5"/>
    <m/>
    <x v="1"/>
    <x v="1"/>
    <x v="1"/>
    <x v="1"/>
    <x v="1"/>
    <x v="0"/>
    <n v="-5"/>
  </r>
  <r>
    <d v="2021-02-09T00:00:00"/>
    <s v="Drink"/>
    <n v="5"/>
    <m/>
    <x v="1"/>
    <x v="1"/>
    <x v="1"/>
    <x v="1"/>
    <x v="1"/>
    <x v="1"/>
    <n v="-5"/>
  </r>
  <r>
    <d v="2021-02-10T00:00:00"/>
    <s v="Fuel"/>
    <n v="78"/>
    <m/>
    <x v="15"/>
    <x v="3"/>
    <x v="1"/>
    <x v="1"/>
    <x v="1"/>
    <x v="2"/>
    <n v="-78"/>
  </r>
  <r>
    <d v="2021-02-10T00:00:00"/>
    <s v="Drink"/>
    <n v="5"/>
    <m/>
    <x v="1"/>
    <x v="1"/>
    <x v="1"/>
    <x v="1"/>
    <x v="1"/>
    <x v="2"/>
    <n v="-5"/>
  </r>
  <r>
    <d v="2021-02-11T00:00:00"/>
    <s v="Drink"/>
    <n v="5"/>
    <m/>
    <x v="1"/>
    <x v="1"/>
    <x v="1"/>
    <x v="1"/>
    <x v="1"/>
    <x v="3"/>
    <n v="-5"/>
  </r>
  <r>
    <d v="2021-02-12T00:00:00"/>
    <s v="Green's"/>
    <n v="135.9"/>
    <m/>
    <x v="4"/>
    <x v="2"/>
    <x v="1"/>
    <x v="1"/>
    <x v="1"/>
    <x v="4"/>
    <n v="-135.9"/>
  </r>
  <r>
    <d v="2021-02-12T00:00:00"/>
    <s v="Drink"/>
    <n v="5"/>
    <m/>
    <x v="1"/>
    <x v="1"/>
    <x v="1"/>
    <x v="1"/>
    <x v="1"/>
    <x v="4"/>
    <n v="-5"/>
  </r>
  <r>
    <d v="2021-02-13T00:00:00"/>
    <s v="Drink"/>
    <n v="5"/>
    <m/>
    <x v="1"/>
    <x v="1"/>
    <x v="1"/>
    <x v="1"/>
    <x v="1"/>
    <x v="5"/>
    <n v="-5"/>
  </r>
  <r>
    <d v="2021-02-13T00:00:00"/>
    <s v="Cinemas"/>
    <n v="40.9"/>
    <m/>
    <x v="6"/>
    <x v="4"/>
    <x v="1"/>
    <x v="1"/>
    <x v="1"/>
    <x v="5"/>
    <n v="-40.9"/>
  </r>
  <r>
    <d v="2021-02-13T00:00:00"/>
    <s v="Fashionistas"/>
    <n v="99"/>
    <m/>
    <x v="7"/>
    <x v="4"/>
    <x v="1"/>
    <x v="1"/>
    <x v="1"/>
    <x v="5"/>
    <n v="-99"/>
  </r>
  <r>
    <d v="2021-02-13T00:00:00"/>
    <s v="Burger"/>
    <n v="53"/>
    <m/>
    <x v="8"/>
    <x v="1"/>
    <x v="1"/>
    <x v="1"/>
    <x v="1"/>
    <x v="5"/>
    <n v="-53"/>
  </r>
  <r>
    <d v="2021-02-14T00:00:00"/>
    <s v="Uba"/>
    <n v="28.9"/>
    <m/>
    <x v="9"/>
    <x v="3"/>
    <x v="1"/>
    <x v="1"/>
    <x v="1"/>
    <x v="6"/>
    <n v="-28.9"/>
  </r>
  <r>
    <d v="2021-02-15T00:00:00"/>
    <s v="Onlne earning"/>
    <m/>
    <n v="800"/>
    <x v="10"/>
    <x v="5"/>
    <x v="0"/>
    <x v="1"/>
    <x v="1"/>
    <x v="0"/>
    <n v="800"/>
  </r>
  <r>
    <d v="2021-02-15T00:00:00"/>
    <s v="Drink"/>
    <n v="5"/>
    <m/>
    <x v="1"/>
    <x v="1"/>
    <x v="1"/>
    <x v="1"/>
    <x v="1"/>
    <x v="0"/>
    <n v="-5"/>
  </r>
  <r>
    <d v="2021-02-16T00:00:00"/>
    <s v="Drink"/>
    <n v="5"/>
    <m/>
    <x v="1"/>
    <x v="1"/>
    <x v="1"/>
    <x v="1"/>
    <x v="1"/>
    <x v="1"/>
    <n v="-5"/>
  </r>
  <r>
    <d v="2021-02-16T00:00:00"/>
    <s v="Phone"/>
    <n v="40"/>
    <m/>
    <x v="12"/>
    <x v="2"/>
    <x v="1"/>
    <x v="1"/>
    <x v="1"/>
    <x v="1"/>
    <n v="-40"/>
  </r>
  <r>
    <d v="2021-02-17T00:00:00"/>
    <s v="Sallah give away"/>
    <n v="45.9"/>
    <m/>
    <x v="13"/>
    <x v="4"/>
    <x v="1"/>
    <x v="1"/>
    <x v="1"/>
    <x v="2"/>
    <n v="-45.9"/>
  </r>
  <r>
    <d v="2021-02-17T00:00:00"/>
    <s v="Online streaming"/>
    <n v="35"/>
    <m/>
    <x v="6"/>
    <x v="4"/>
    <x v="1"/>
    <x v="1"/>
    <x v="1"/>
    <x v="2"/>
    <n v="-35"/>
  </r>
  <r>
    <d v="2021-02-17T00:00:00"/>
    <s v="Drink"/>
    <n v="5"/>
    <m/>
    <x v="1"/>
    <x v="1"/>
    <x v="1"/>
    <x v="1"/>
    <x v="1"/>
    <x v="2"/>
    <n v="-5"/>
  </r>
  <r>
    <d v="2021-02-18T00:00:00"/>
    <s v="Drink"/>
    <n v="5"/>
    <m/>
    <x v="1"/>
    <x v="1"/>
    <x v="1"/>
    <x v="1"/>
    <x v="1"/>
    <x v="3"/>
    <n v="-5"/>
  </r>
  <r>
    <d v="2021-02-19T00:00:00"/>
    <s v="Drink"/>
    <n v="5"/>
    <m/>
    <x v="1"/>
    <x v="1"/>
    <x v="1"/>
    <x v="1"/>
    <x v="1"/>
    <x v="4"/>
    <n v="-5"/>
  </r>
  <r>
    <d v="2021-02-19T00:00:00"/>
    <s v="Green's"/>
    <n v="171"/>
    <m/>
    <x v="4"/>
    <x v="2"/>
    <x v="1"/>
    <x v="1"/>
    <x v="1"/>
    <x v="4"/>
    <n v="-171"/>
  </r>
  <r>
    <d v="2021-02-20T00:00:00"/>
    <s v="Suya"/>
    <n v="37.9"/>
    <m/>
    <x v="8"/>
    <x v="1"/>
    <x v="1"/>
    <x v="1"/>
    <x v="1"/>
    <x v="5"/>
    <n v="-37.9"/>
  </r>
  <r>
    <d v="2021-02-21T00:00:00"/>
    <s v="Oha soup/White soup"/>
    <n v="12.9"/>
    <m/>
    <x v="8"/>
    <x v="1"/>
    <x v="1"/>
    <x v="1"/>
    <x v="1"/>
    <x v="6"/>
    <n v="-12.9"/>
  </r>
  <r>
    <d v="2021-02-22T00:00:00"/>
    <s v="Orphanage"/>
    <n v="55"/>
    <m/>
    <x v="14"/>
    <x v="6"/>
    <x v="1"/>
    <x v="1"/>
    <x v="1"/>
    <x v="0"/>
    <n v="-55"/>
  </r>
  <r>
    <d v="2021-02-22T00:00:00"/>
    <s v="Fuel"/>
    <n v="64.099999999999994"/>
    <m/>
    <x v="15"/>
    <x v="3"/>
    <x v="1"/>
    <x v="1"/>
    <x v="1"/>
    <x v="0"/>
    <n v="-64.099999999999994"/>
  </r>
  <r>
    <d v="2021-02-22T00:00:00"/>
    <s v="Drink"/>
    <n v="5"/>
    <m/>
    <x v="1"/>
    <x v="1"/>
    <x v="1"/>
    <x v="1"/>
    <x v="1"/>
    <x v="0"/>
    <n v="-5"/>
  </r>
  <r>
    <d v="2021-02-23T00:00:00"/>
    <s v="Drink"/>
    <n v="5"/>
    <m/>
    <x v="1"/>
    <x v="1"/>
    <x v="1"/>
    <x v="1"/>
    <x v="1"/>
    <x v="1"/>
    <n v="-5"/>
  </r>
  <r>
    <d v="2021-02-24T00:00:00"/>
    <s v="Drink"/>
    <n v="5"/>
    <m/>
    <x v="1"/>
    <x v="1"/>
    <x v="1"/>
    <x v="1"/>
    <x v="1"/>
    <x v="2"/>
    <n v="-5"/>
  </r>
  <r>
    <d v="2021-02-25T00:00:00"/>
    <s v="Drink"/>
    <n v="5"/>
    <m/>
    <x v="1"/>
    <x v="1"/>
    <x v="1"/>
    <x v="1"/>
    <x v="1"/>
    <x v="3"/>
    <n v="-5"/>
  </r>
  <r>
    <d v="2021-02-26T00:00:00"/>
    <s v="Drink"/>
    <n v="5"/>
    <m/>
    <x v="1"/>
    <x v="1"/>
    <x v="1"/>
    <x v="1"/>
    <x v="1"/>
    <x v="4"/>
    <n v="-5"/>
  </r>
  <r>
    <d v="2021-02-26T00:00:00"/>
    <s v="Green's"/>
    <n v="162.9"/>
    <m/>
    <x v="4"/>
    <x v="2"/>
    <x v="1"/>
    <x v="1"/>
    <x v="1"/>
    <x v="4"/>
    <n v="-162.9"/>
  </r>
  <r>
    <d v="2021-02-27T00:00:00"/>
    <s v="Trainers"/>
    <n v="125.9"/>
    <m/>
    <x v="7"/>
    <x v="4"/>
    <x v="1"/>
    <x v="1"/>
    <x v="1"/>
    <x v="5"/>
    <n v="-125.9"/>
  </r>
  <r>
    <d v="2021-02-27T00:00:00"/>
    <s v="Global Fashion"/>
    <n v="137"/>
    <m/>
    <x v="7"/>
    <x v="4"/>
    <x v="1"/>
    <x v="1"/>
    <x v="1"/>
    <x v="5"/>
    <n v="-137"/>
  </r>
  <r>
    <d v="2021-02-28T00:00:00"/>
    <s v="Fashionistas"/>
    <n v="146.1"/>
    <m/>
    <x v="7"/>
    <x v="4"/>
    <x v="1"/>
    <x v="1"/>
    <x v="1"/>
    <x v="6"/>
    <n v="-146.1"/>
  </r>
  <r>
    <d v="2021-02-28T00:00:00"/>
    <s v="Uba"/>
    <n v="24.1"/>
    <m/>
    <x v="9"/>
    <x v="3"/>
    <x v="1"/>
    <x v="1"/>
    <x v="1"/>
    <x v="6"/>
    <n v="-24.1"/>
  </r>
  <r>
    <d v="2021-03-01T00:00:00"/>
    <s v="Data With Decision"/>
    <m/>
    <n v="5000"/>
    <x v="0"/>
    <x v="0"/>
    <x v="0"/>
    <x v="2"/>
    <x v="2"/>
    <x v="0"/>
    <n v="5000"/>
  </r>
  <r>
    <d v="2021-03-01T00:00:00"/>
    <s v="Drink"/>
    <n v="5"/>
    <m/>
    <x v="1"/>
    <x v="1"/>
    <x v="1"/>
    <x v="2"/>
    <x v="2"/>
    <x v="0"/>
    <n v="-5"/>
  </r>
  <r>
    <d v="2021-03-02T00:00:00"/>
    <s v="Estate Mangement"/>
    <n v="900"/>
    <m/>
    <x v="2"/>
    <x v="2"/>
    <x v="1"/>
    <x v="2"/>
    <x v="2"/>
    <x v="1"/>
    <n v="-900"/>
  </r>
  <r>
    <d v="2021-03-02T00:00:00"/>
    <s v="Financail upgrade"/>
    <n v="150"/>
    <m/>
    <x v="3"/>
    <x v="3"/>
    <x v="1"/>
    <x v="2"/>
    <x v="2"/>
    <x v="1"/>
    <n v="-150"/>
  </r>
  <r>
    <d v="2021-03-02T00:00:00"/>
    <s v="Drink"/>
    <n v="5"/>
    <m/>
    <x v="1"/>
    <x v="1"/>
    <x v="1"/>
    <x v="2"/>
    <x v="2"/>
    <x v="1"/>
    <n v="-5"/>
  </r>
  <r>
    <d v="2021-03-03T00:00:00"/>
    <s v="Drink"/>
    <n v="5"/>
    <m/>
    <x v="1"/>
    <x v="1"/>
    <x v="1"/>
    <x v="2"/>
    <x v="2"/>
    <x v="2"/>
    <n v="-5"/>
  </r>
  <r>
    <d v="2021-03-04T00:00:00"/>
    <s v="Drink"/>
    <n v="5"/>
    <m/>
    <x v="1"/>
    <x v="1"/>
    <x v="1"/>
    <x v="2"/>
    <x v="2"/>
    <x v="3"/>
    <n v="-5"/>
  </r>
  <r>
    <d v="2021-03-05T00:00:00"/>
    <s v="Drink"/>
    <n v="5"/>
    <m/>
    <x v="1"/>
    <x v="1"/>
    <x v="1"/>
    <x v="2"/>
    <x v="2"/>
    <x v="4"/>
    <n v="-5"/>
  </r>
  <r>
    <d v="2021-03-05T00:00:00"/>
    <s v="Green's"/>
    <n v="149"/>
    <m/>
    <x v="4"/>
    <x v="2"/>
    <x v="1"/>
    <x v="2"/>
    <x v="2"/>
    <x v="4"/>
    <n v="-149"/>
  </r>
  <r>
    <d v="2021-03-08T00:00:00"/>
    <s v="Power source"/>
    <n v="52.1"/>
    <m/>
    <x v="5"/>
    <x v="2"/>
    <x v="1"/>
    <x v="2"/>
    <x v="2"/>
    <x v="0"/>
    <n v="-52.1"/>
  </r>
  <r>
    <d v="2021-03-08T00:00:00"/>
    <s v="Drink"/>
    <n v="5"/>
    <m/>
    <x v="1"/>
    <x v="1"/>
    <x v="1"/>
    <x v="2"/>
    <x v="2"/>
    <x v="0"/>
    <n v="-5"/>
  </r>
  <r>
    <d v="2021-03-09T00:00:00"/>
    <s v="Drink"/>
    <n v="5"/>
    <m/>
    <x v="1"/>
    <x v="1"/>
    <x v="1"/>
    <x v="2"/>
    <x v="2"/>
    <x v="1"/>
    <n v="-5"/>
  </r>
  <r>
    <d v="2021-03-10T00:00:00"/>
    <s v="Fuel"/>
    <n v="78.900000000000006"/>
    <m/>
    <x v="15"/>
    <x v="3"/>
    <x v="1"/>
    <x v="2"/>
    <x v="2"/>
    <x v="2"/>
    <n v="-78.900000000000006"/>
  </r>
  <r>
    <d v="2021-03-10T00:00:00"/>
    <s v="Drink"/>
    <n v="5"/>
    <m/>
    <x v="1"/>
    <x v="1"/>
    <x v="1"/>
    <x v="2"/>
    <x v="2"/>
    <x v="2"/>
    <n v="-5"/>
  </r>
  <r>
    <d v="2021-03-11T00:00:00"/>
    <s v="Drink"/>
    <n v="5"/>
    <m/>
    <x v="1"/>
    <x v="1"/>
    <x v="1"/>
    <x v="2"/>
    <x v="2"/>
    <x v="3"/>
    <n v="-5"/>
  </r>
  <r>
    <d v="2021-03-12T00:00:00"/>
    <s v="Green's"/>
    <n v="137"/>
    <m/>
    <x v="4"/>
    <x v="2"/>
    <x v="1"/>
    <x v="2"/>
    <x v="2"/>
    <x v="4"/>
    <n v="-137"/>
  </r>
  <r>
    <d v="2021-03-12T00:00:00"/>
    <s v="Drink"/>
    <n v="5"/>
    <m/>
    <x v="1"/>
    <x v="1"/>
    <x v="1"/>
    <x v="2"/>
    <x v="2"/>
    <x v="4"/>
    <n v="-5"/>
  </r>
  <r>
    <d v="2021-03-13T00:00:00"/>
    <s v="Drink"/>
    <n v="5"/>
    <m/>
    <x v="1"/>
    <x v="1"/>
    <x v="1"/>
    <x v="2"/>
    <x v="2"/>
    <x v="5"/>
    <n v="-5"/>
  </r>
  <r>
    <d v="2021-03-13T00:00:00"/>
    <s v="Cinemas"/>
    <n v="41.8"/>
    <m/>
    <x v="6"/>
    <x v="4"/>
    <x v="1"/>
    <x v="2"/>
    <x v="2"/>
    <x v="5"/>
    <n v="-41.8"/>
  </r>
  <r>
    <d v="2021-03-13T00:00:00"/>
    <s v="Fashionistas"/>
    <n v="99.9"/>
    <m/>
    <x v="7"/>
    <x v="4"/>
    <x v="1"/>
    <x v="2"/>
    <x v="2"/>
    <x v="5"/>
    <n v="-99.9"/>
  </r>
  <r>
    <d v="2021-03-13T00:00:00"/>
    <s v="Burger"/>
    <n v="54"/>
    <m/>
    <x v="8"/>
    <x v="1"/>
    <x v="1"/>
    <x v="2"/>
    <x v="2"/>
    <x v="5"/>
    <n v="-54"/>
  </r>
  <r>
    <d v="2021-03-14T00:00:00"/>
    <s v="Uba"/>
    <n v="30"/>
    <m/>
    <x v="9"/>
    <x v="3"/>
    <x v="1"/>
    <x v="2"/>
    <x v="2"/>
    <x v="6"/>
    <n v="-30"/>
  </r>
  <r>
    <d v="2021-03-15T00:00:00"/>
    <s v="Onlne earning"/>
    <m/>
    <n v="1000"/>
    <x v="10"/>
    <x v="5"/>
    <x v="0"/>
    <x v="2"/>
    <x v="2"/>
    <x v="0"/>
    <n v="1000"/>
  </r>
  <r>
    <d v="2021-03-15T00:00:00"/>
    <s v="Drink"/>
    <n v="5"/>
    <m/>
    <x v="1"/>
    <x v="1"/>
    <x v="1"/>
    <x v="2"/>
    <x v="2"/>
    <x v="0"/>
    <n v="-5"/>
  </r>
  <r>
    <d v="2021-03-16T00:00:00"/>
    <s v="Drink"/>
    <n v="5"/>
    <m/>
    <x v="1"/>
    <x v="1"/>
    <x v="1"/>
    <x v="2"/>
    <x v="2"/>
    <x v="1"/>
    <n v="-5"/>
  </r>
  <r>
    <d v="2021-03-16T00:00:00"/>
    <s v="Taken medication"/>
    <n v="75"/>
    <m/>
    <x v="16"/>
    <x v="7"/>
    <x v="1"/>
    <x v="2"/>
    <x v="2"/>
    <x v="1"/>
    <n v="-75"/>
  </r>
  <r>
    <d v="2021-03-16T00:00:00"/>
    <s v="Phone"/>
    <n v="40"/>
    <m/>
    <x v="12"/>
    <x v="2"/>
    <x v="1"/>
    <x v="2"/>
    <x v="2"/>
    <x v="1"/>
    <n v="-40"/>
  </r>
  <r>
    <d v="2021-03-17T00:00:00"/>
    <s v="Sallah give away"/>
    <n v="46.8"/>
    <m/>
    <x v="13"/>
    <x v="4"/>
    <x v="1"/>
    <x v="2"/>
    <x v="2"/>
    <x v="2"/>
    <n v="-46.8"/>
  </r>
  <r>
    <d v="2021-03-17T00:00:00"/>
    <s v="Online streaming"/>
    <n v="35"/>
    <m/>
    <x v="6"/>
    <x v="4"/>
    <x v="1"/>
    <x v="2"/>
    <x v="2"/>
    <x v="2"/>
    <n v="-35"/>
  </r>
  <r>
    <d v="2021-03-17T00:00:00"/>
    <s v="Drink"/>
    <n v="5"/>
    <m/>
    <x v="1"/>
    <x v="1"/>
    <x v="1"/>
    <x v="2"/>
    <x v="2"/>
    <x v="2"/>
    <n v="-5"/>
  </r>
  <r>
    <d v="2021-03-18T00:00:00"/>
    <s v="Drink"/>
    <n v="5"/>
    <m/>
    <x v="1"/>
    <x v="1"/>
    <x v="1"/>
    <x v="2"/>
    <x v="2"/>
    <x v="3"/>
    <n v="-5"/>
  </r>
  <r>
    <d v="2021-03-19T00:00:00"/>
    <s v="Drink"/>
    <n v="5"/>
    <m/>
    <x v="1"/>
    <x v="1"/>
    <x v="1"/>
    <x v="2"/>
    <x v="2"/>
    <x v="4"/>
    <n v="-5"/>
  </r>
  <r>
    <d v="2021-03-19T00:00:00"/>
    <s v="Green's"/>
    <n v="171.9"/>
    <m/>
    <x v="4"/>
    <x v="2"/>
    <x v="1"/>
    <x v="2"/>
    <x v="2"/>
    <x v="4"/>
    <n v="-171.9"/>
  </r>
  <r>
    <d v="2021-03-20T00:00:00"/>
    <s v="Suya"/>
    <n v="39"/>
    <m/>
    <x v="8"/>
    <x v="1"/>
    <x v="1"/>
    <x v="2"/>
    <x v="2"/>
    <x v="5"/>
    <n v="-39"/>
  </r>
  <r>
    <d v="2021-03-21T00:00:00"/>
    <s v="Oha soup/White soup"/>
    <n v="14"/>
    <m/>
    <x v="8"/>
    <x v="1"/>
    <x v="1"/>
    <x v="2"/>
    <x v="2"/>
    <x v="6"/>
    <n v="-14"/>
  </r>
  <r>
    <d v="2021-03-22T00:00:00"/>
    <s v="Orphanage"/>
    <n v="55"/>
    <m/>
    <x v="14"/>
    <x v="6"/>
    <x v="1"/>
    <x v="2"/>
    <x v="2"/>
    <x v="0"/>
    <n v="-55"/>
  </r>
  <r>
    <d v="2021-03-22T00:00:00"/>
    <s v="Fuel"/>
    <n v="65"/>
    <m/>
    <x v="15"/>
    <x v="3"/>
    <x v="1"/>
    <x v="2"/>
    <x v="2"/>
    <x v="0"/>
    <n v="-65"/>
  </r>
  <r>
    <d v="2021-03-22T00:00:00"/>
    <s v="Drink"/>
    <n v="5"/>
    <m/>
    <x v="1"/>
    <x v="1"/>
    <x v="1"/>
    <x v="2"/>
    <x v="2"/>
    <x v="0"/>
    <n v="-5"/>
  </r>
  <r>
    <d v="2021-03-23T00:00:00"/>
    <s v="Drink"/>
    <n v="5"/>
    <m/>
    <x v="1"/>
    <x v="1"/>
    <x v="1"/>
    <x v="2"/>
    <x v="2"/>
    <x v="1"/>
    <n v="-5"/>
  </r>
  <r>
    <d v="2021-03-24T00:00:00"/>
    <s v="Drink"/>
    <n v="5"/>
    <m/>
    <x v="1"/>
    <x v="1"/>
    <x v="1"/>
    <x v="2"/>
    <x v="2"/>
    <x v="2"/>
    <n v="-5"/>
  </r>
  <r>
    <d v="2021-03-25T00:00:00"/>
    <s v="Drink"/>
    <n v="5"/>
    <m/>
    <x v="1"/>
    <x v="1"/>
    <x v="1"/>
    <x v="2"/>
    <x v="2"/>
    <x v="3"/>
    <n v="-5"/>
  </r>
  <r>
    <d v="2021-03-26T00:00:00"/>
    <s v="Drink"/>
    <n v="5"/>
    <m/>
    <x v="1"/>
    <x v="1"/>
    <x v="1"/>
    <x v="2"/>
    <x v="2"/>
    <x v="4"/>
    <n v="-5"/>
  </r>
  <r>
    <d v="2021-03-26T00:00:00"/>
    <s v="Green's"/>
    <n v="209"/>
    <m/>
    <x v="4"/>
    <x v="2"/>
    <x v="1"/>
    <x v="2"/>
    <x v="2"/>
    <x v="4"/>
    <n v="-209"/>
  </r>
  <r>
    <d v="2021-03-27T00:00:00"/>
    <s v="Trainers"/>
    <n v="127"/>
    <m/>
    <x v="7"/>
    <x v="4"/>
    <x v="1"/>
    <x v="2"/>
    <x v="2"/>
    <x v="5"/>
    <n v="-127"/>
  </r>
  <r>
    <d v="2021-03-27T00:00:00"/>
    <s v="Sport ware"/>
    <n v="177.2"/>
    <m/>
    <x v="7"/>
    <x v="4"/>
    <x v="1"/>
    <x v="2"/>
    <x v="2"/>
    <x v="5"/>
    <n v="-177.2"/>
  </r>
  <r>
    <d v="2021-03-28T00:00:00"/>
    <s v="Fashionistas"/>
    <n v="147.1"/>
    <m/>
    <x v="7"/>
    <x v="4"/>
    <x v="1"/>
    <x v="2"/>
    <x v="2"/>
    <x v="6"/>
    <n v="-147.1"/>
  </r>
  <r>
    <d v="2021-03-28T00:00:00"/>
    <s v="Uba"/>
    <n v="25"/>
    <m/>
    <x v="9"/>
    <x v="3"/>
    <x v="1"/>
    <x v="2"/>
    <x v="2"/>
    <x v="6"/>
    <n v="-25"/>
  </r>
  <r>
    <d v="2021-03-29T00:00:00"/>
    <s v="Foodary"/>
    <n v="15"/>
    <m/>
    <x v="8"/>
    <x v="1"/>
    <x v="1"/>
    <x v="2"/>
    <x v="2"/>
    <x v="0"/>
    <n v="-15"/>
  </r>
  <r>
    <d v="2021-03-30T00:00:00"/>
    <s v="Drink"/>
    <n v="5"/>
    <m/>
    <x v="1"/>
    <x v="1"/>
    <x v="1"/>
    <x v="2"/>
    <x v="2"/>
    <x v="1"/>
    <n v="-5"/>
  </r>
  <r>
    <d v="2021-03-31T00:00:00"/>
    <s v="Drink"/>
    <n v="5"/>
    <m/>
    <x v="1"/>
    <x v="1"/>
    <x v="1"/>
    <x v="2"/>
    <x v="2"/>
    <x v="2"/>
    <n v="-5"/>
  </r>
  <r>
    <d v="2021-04-01T00:00:00"/>
    <s v="Data With Decision"/>
    <m/>
    <n v="5000"/>
    <x v="0"/>
    <x v="0"/>
    <x v="0"/>
    <x v="3"/>
    <x v="3"/>
    <x v="3"/>
    <n v="5000"/>
  </r>
  <r>
    <d v="2021-04-01T00:00:00"/>
    <s v="Drink"/>
    <n v="5"/>
    <m/>
    <x v="1"/>
    <x v="1"/>
    <x v="1"/>
    <x v="3"/>
    <x v="3"/>
    <x v="3"/>
    <n v="-5"/>
  </r>
  <r>
    <d v="2021-04-02T00:00:00"/>
    <s v="Estate Mangement"/>
    <n v="900"/>
    <m/>
    <x v="2"/>
    <x v="2"/>
    <x v="1"/>
    <x v="3"/>
    <x v="3"/>
    <x v="4"/>
    <n v="-900"/>
  </r>
  <r>
    <d v="2021-04-02T00:00:00"/>
    <s v="Financail upgrade"/>
    <n v="150"/>
    <m/>
    <x v="3"/>
    <x v="3"/>
    <x v="1"/>
    <x v="3"/>
    <x v="3"/>
    <x v="4"/>
    <n v="-150"/>
  </r>
  <r>
    <d v="2021-04-02T00:00:00"/>
    <s v="Drink"/>
    <n v="5"/>
    <m/>
    <x v="1"/>
    <x v="1"/>
    <x v="1"/>
    <x v="3"/>
    <x v="3"/>
    <x v="4"/>
    <n v="-5"/>
  </r>
  <r>
    <d v="2021-04-03T00:00:00"/>
    <s v="Drink"/>
    <n v="5"/>
    <m/>
    <x v="1"/>
    <x v="1"/>
    <x v="1"/>
    <x v="3"/>
    <x v="3"/>
    <x v="5"/>
    <n v="-5"/>
  </r>
  <r>
    <d v="2021-04-04T00:00:00"/>
    <s v="Drink"/>
    <n v="5"/>
    <m/>
    <x v="1"/>
    <x v="1"/>
    <x v="1"/>
    <x v="3"/>
    <x v="3"/>
    <x v="6"/>
    <n v="-5"/>
  </r>
  <r>
    <d v="2021-04-05T00:00:00"/>
    <s v="Drink"/>
    <n v="5"/>
    <m/>
    <x v="1"/>
    <x v="1"/>
    <x v="1"/>
    <x v="3"/>
    <x v="3"/>
    <x v="0"/>
    <n v="-5"/>
  </r>
  <r>
    <d v="2021-04-05T00:00:00"/>
    <s v="Green's"/>
    <n v="158.19999999999999"/>
    <m/>
    <x v="4"/>
    <x v="2"/>
    <x v="1"/>
    <x v="3"/>
    <x v="3"/>
    <x v="0"/>
    <n v="-158.19999999999999"/>
  </r>
  <r>
    <d v="2021-04-08T00:00:00"/>
    <s v="Power source"/>
    <n v="53.2"/>
    <m/>
    <x v="5"/>
    <x v="2"/>
    <x v="1"/>
    <x v="3"/>
    <x v="3"/>
    <x v="3"/>
    <n v="-53.2"/>
  </r>
  <r>
    <d v="2021-04-08T00:00:00"/>
    <s v="Drink"/>
    <n v="5"/>
    <m/>
    <x v="1"/>
    <x v="1"/>
    <x v="1"/>
    <x v="3"/>
    <x v="3"/>
    <x v="3"/>
    <n v="-5"/>
  </r>
  <r>
    <d v="2021-04-09T00:00:00"/>
    <s v="Drink"/>
    <n v="5"/>
    <m/>
    <x v="1"/>
    <x v="1"/>
    <x v="1"/>
    <x v="3"/>
    <x v="3"/>
    <x v="4"/>
    <n v="-5"/>
  </r>
  <r>
    <d v="2021-04-10T00:00:00"/>
    <s v="Fuel"/>
    <n v="79.900000000000006"/>
    <m/>
    <x v="15"/>
    <x v="3"/>
    <x v="1"/>
    <x v="3"/>
    <x v="3"/>
    <x v="5"/>
    <n v="-79.900000000000006"/>
  </r>
  <r>
    <d v="2021-04-10T00:00:00"/>
    <s v="Drink"/>
    <n v="5"/>
    <m/>
    <x v="1"/>
    <x v="1"/>
    <x v="1"/>
    <x v="3"/>
    <x v="3"/>
    <x v="5"/>
    <n v="-5"/>
  </r>
  <r>
    <d v="2021-04-11T00:00:00"/>
    <s v="Drink"/>
    <n v="5"/>
    <m/>
    <x v="1"/>
    <x v="1"/>
    <x v="1"/>
    <x v="3"/>
    <x v="3"/>
    <x v="6"/>
    <n v="-5"/>
  </r>
  <r>
    <d v="2021-04-12T00:00:00"/>
    <s v="Green's"/>
    <n v="98"/>
    <m/>
    <x v="4"/>
    <x v="2"/>
    <x v="1"/>
    <x v="3"/>
    <x v="3"/>
    <x v="0"/>
    <n v="-98"/>
  </r>
  <r>
    <d v="2021-04-12T00:00:00"/>
    <s v="Drink"/>
    <n v="5"/>
    <m/>
    <x v="1"/>
    <x v="1"/>
    <x v="1"/>
    <x v="3"/>
    <x v="3"/>
    <x v="0"/>
    <n v="-5"/>
  </r>
  <r>
    <d v="2021-04-13T00:00:00"/>
    <s v="Drink"/>
    <n v="5"/>
    <m/>
    <x v="1"/>
    <x v="1"/>
    <x v="1"/>
    <x v="3"/>
    <x v="3"/>
    <x v="1"/>
    <n v="-5"/>
  </r>
  <r>
    <d v="2021-04-13T00:00:00"/>
    <s v="Cinemas"/>
    <n v="42.8"/>
    <m/>
    <x v="6"/>
    <x v="4"/>
    <x v="1"/>
    <x v="3"/>
    <x v="3"/>
    <x v="1"/>
    <n v="-42.8"/>
  </r>
  <r>
    <d v="2021-04-13T00:00:00"/>
    <s v="Fashionistas"/>
    <n v="100.9"/>
    <m/>
    <x v="7"/>
    <x v="4"/>
    <x v="1"/>
    <x v="3"/>
    <x v="3"/>
    <x v="1"/>
    <n v="-100.9"/>
  </r>
  <r>
    <d v="2021-04-13T00:00:00"/>
    <s v="Burger"/>
    <n v="54.9"/>
    <m/>
    <x v="8"/>
    <x v="1"/>
    <x v="1"/>
    <x v="3"/>
    <x v="3"/>
    <x v="1"/>
    <n v="-54.9"/>
  </r>
  <r>
    <d v="2021-04-14T00:00:00"/>
    <s v="Uba"/>
    <n v="31"/>
    <m/>
    <x v="9"/>
    <x v="3"/>
    <x v="1"/>
    <x v="3"/>
    <x v="3"/>
    <x v="2"/>
    <n v="-31"/>
  </r>
  <r>
    <d v="2021-04-15T00:00:00"/>
    <s v="Onlne earning"/>
    <m/>
    <n v="2340"/>
    <x v="10"/>
    <x v="5"/>
    <x v="0"/>
    <x v="3"/>
    <x v="3"/>
    <x v="3"/>
    <n v="2340"/>
  </r>
  <r>
    <d v="2021-04-15T00:00:00"/>
    <s v="Drink"/>
    <n v="5"/>
    <m/>
    <x v="1"/>
    <x v="1"/>
    <x v="1"/>
    <x v="3"/>
    <x v="3"/>
    <x v="3"/>
    <n v="-5"/>
  </r>
  <r>
    <d v="2021-04-16T00:00:00"/>
    <s v="Drink"/>
    <n v="5"/>
    <m/>
    <x v="1"/>
    <x v="1"/>
    <x v="1"/>
    <x v="3"/>
    <x v="3"/>
    <x v="4"/>
    <n v="-5"/>
  </r>
  <r>
    <d v="2021-04-16T00:00:00"/>
    <s v="Phone"/>
    <n v="40"/>
    <m/>
    <x v="12"/>
    <x v="2"/>
    <x v="1"/>
    <x v="3"/>
    <x v="3"/>
    <x v="4"/>
    <n v="-40"/>
  </r>
  <r>
    <d v="2021-04-17T00:00:00"/>
    <s v="Sallah give away"/>
    <n v="47.9"/>
    <m/>
    <x v="13"/>
    <x v="4"/>
    <x v="1"/>
    <x v="3"/>
    <x v="3"/>
    <x v="5"/>
    <n v="-47.9"/>
  </r>
  <r>
    <d v="2021-04-17T00:00:00"/>
    <s v="Online streaming"/>
    <n v="35"/>
    <m/>
    <x v="6"/>
    <x v="4"/>
    <x v="1"/>
    <x v="3"/>
    <x v="3"/>
    <x v="5"/>
    <n v="-35"/>
  </r>
  <r>
    <d v="2021-04-17T00:00:00"/>
    <s v="Drink"/>
    <n v="5"/>
    <m/>
    <x v="1"/>
    <x v="1"/>
    <x v="1"/>
    <x v="3"/>
    <x v="3"/>
    <x v="5"/>
    <n v="-5"/>
  </r>
  <r>
    <d v="2021-04-18T00:00:00"/>
    <s v="Drink"/>
    <n v="5"/>
    <m/>
    <x v="1"/>
    <x v="1"/>
    <x v="1"/>
    <x v="3"/>
    <x v="3"/>
    <x v="6"/>
    <n v="-5"/>
  </r>
  <r>
    <d v="2021-04-19T00:00:00"/>
    <s v="Drink"/>
    <n v="5"/>
    <m/>
    <x v="1"/>
    <x v="1"/>
    <x v="1"/>
    <x v="3"/>
    <x v="3"/>
    <x v="0"/>
    <n v="-5"/>
  </r>
  <r>
    <d v="2021-04-19T00:00:00"/>
    <s v="Green's"/>
    <n v="173"/>
    <m/>
    <x v="4"/>
    <x v="2"/>
    <x v="1"/>
    <x v="3"/>
    <x v="3"/>
    <x v="0"/>
    <n v="-173"/>
  </r>
  <r>
    <d v="2021-04-20T00:00:00"/>
    <s v="Suya"/>
    <n v="40.1"/>
    <m/>
    <x v="8"/>
    <x v="1"/>
    <x v="1"/>
    <x v="3"/>
    <x v="3"/>
    <x v="1"/>
    <n v="-40.1"/>
  </r>
  <r>
    <d v="2021-04-21T00:00:00"/>
    <s v="Oha soup/White soup"/>
    <n v="15.1"/>
    <m/>
    <x v="8"/>
    <x v="1"/>
    <x v="1"/>
    <x v="3"/>
    <x v="3"/>
    <x v="2"/>
    <n v="-15.1"/>
  </r>
  <r>
    <d v="2021-04-22T00:00:00"/>
    <s v="Orphanage"/>
    <n v="55"/>
    <m/>
    <x v="14"/>
    <x v="6"/>
    <x v="1"/>
    <x v="3"/>
    <x v="3"/>
    <x v="3"/>
    <n v="-55"/>
  </r>
  <r>
    <d v="2021-04-22T00:00:00"/>
    <s v="Fuel"/>
    <n v="66"/>
    <m/>
    <x v="15"/>
    <x v="3"/>
    <x v="1"/>
    <x v="3"/>
    <x v="3"/>
    <x v="3"/>
    <n v="-66"/>
  </r>
  <r>
    <d v="2021-04-22T00:00:00"/>
    <s v="Drink"/>
    <n v="5"/>
    <m/>
    <x v="1"/>
    <x v="1"/>
    <x v="1"/>
    <x v="3"/>
    <x v="3"/>
    <x v="3"/>
    <n v="-5"/>
  </r>
  <r>
    <d v="2021-04-23T00:00:00"/>
    <s v="Drink"/>
    <n v="5"/>
    <m/>
    <x v="1"/>
    <x v="1"/>
    <x v="1"/>
    <x v="3"/>
    <x v="3"/>
    <x v="4"/>
    <n v="-5"/>
  </r>
  <r>
    <d v="2021-04-24T00:00:00"/>
    <s v="Drink"/>
    <n v="5"/>
    <m/>
    <x v="1"/>
    <x v="1"/>
    <x v="1"/>
    <x v="3"/>
    <x v="3"/>
    <x v="5"/>
    <n v="-5"/>
  </r>
  <r>
    <d v="2021-04-25T00:00:00"/>
    <s v="Drink"/>
    <n v="5"/>
    <m/>
    <x v="1"/>
    <x v="1"/>
    <x v="1"/>
    <x v="3"/>
    <x v="3"/>
    <x v="6"/>
    <n v="-5"/>
  </r>
  <r>
    <d v="2021-04-26T00:00:00"/>
    <s v="Drink"/>
    <n v="5"/>
    <m/>
    <x v="1"/>
    <x v="1"/>
    <x v="1"/>
    <x v="3"/>
    <x v="3"/>
    <x v="0"/>
    <n v="-5"/>
  </r>
  <r>
    <d v="2021-04-26T00:00:00"/>
    <s v="Green's"/>
    <n v="164.9"/>
    <m/>
    <x v="4"/>
    <x v="2"/>
    <x v="1"/>
    <x v="3"/>
    <x v="3"/>
    <x v="0"/>
    <n v="-164.9"/>
  </r>
  <r>
    <d v="2021-04-27T00:00:00"/>
    <s v="Trainers"/>
    <n v="127.9"/>
    <m/>
    <x v="7"/>
    <x v="4"/>
    <x v="1"/>
    <x v="3"/>
    <x v="3"/>
    <x v="1"/>
    <n v="-127.9"/>
  </r>
  <r>
    <d v="2021-04-27T00:00:00"/>
    <s v="Clubing"/>
    <n v="300"/>
    <m/>
    <x v="6"/>
    <x v="4"/>
    <x v="1"/>
    <x v="3"/>
    <x v="3"/>
    <x v="1"/>
    <n v="-300"/>
  </r>
  <r>
    <d v="2021-04-28T00:00:00"/>
    <s v="Fashionistas"/>
    <n v="148.1"/>
    <m/>
    <x v="7"/>
    <x v="4"/>
    <x v="1"/>
    <x v="3"/>
    <x v="3"/>
    <x v="2"/>
    <n v="-148.1"/>
  </r>
  <r>
    <d v="2021-04-28T00:00:00"/>
    <s v="Uba"/>
    <n v="26.1"/>
    <m/>
    <x v="9"/>
    <x v="3"/>
    <x v="1"/>
    <x v="3"/>
    <x v="3"/>
    <x v="2"/>
    <n v="-26.1"/>
  </r>
  <r>
    <d v="2021-04-29T00:00:00"/>
    <s v="Foodary"/>
    <n v="15"/>
    <m/>
    <x v="8"/>
    <x v="1"/>
    <x v="1"/>
    <x v="3"/>
    <x v="3"/>
    <x v="3"/>
    <n v="-15"/>
  </r>
  <r>
    <d v="2021-04-29T00:00:00"/>
    <s v="Drink"/>
    <n v="5"/>
    <m/>
    <x v="1"/>
    <x v="1"/>
    <x v="1"/>
    <x v="3"/>
    <x v="3"/>
    <x v="3"/>
    <n v="-5"/>
  </r>
  <r>
    <d v="2021-04-30T00:00:00"/>
    <s v="Drink"/>
    <n v="5"/>
    <m/>
    <x v="1"/>
    <x v="1"/>
    <x v="1"/>
    <x v="3"/>
    <x v="3"/>
    <x v="4"/>
    <n v="-5"/>
  </r>
  <r>
    <d v="2021-05-02T00:00:00"/>
    <s v="Drink"/>
    <n v="5"/>
    <m/>
    <x v="1"/>
    <x v="1"/>
    <x v="1"/>
    <x v="4"/>
    <x v="4"/>
    <x v="6"/>
    <n v="-5"/>
  </r>
  <r>
    <d v="2021-05-03T00:00:00"/>
    <s v="Data With Decision"/>
    <m/>
    <n v="5000"/>
    <x v="0"/>
    <x v="0"/>
    <x v="0"/>
    <x v="4"/>
    <x v="4"/>
    <x v="0"/>
    <n v="5000"/>
  </r>
  <r>
    <d v="2021-05-03T00:00:00"/>
    <s v="Estate Mangement"/>
    <n v="900"/>
    <m/>
    <x v="2"/>
    <x v="2"/>
    <x v="1"/>
    <x v="4"/>
    <x v="4"/>
    <x v="0"/>
    <n v="-900"/>
  </r>
  <r>
    <d v="2021-05-03T00:00:00"/>
    <s v="Financail upgrade"/>
    <n v="150"/>
    <m/>
    <x v="3"/>
    <x v="3"/>
    <x v="1"/>
    <x v="4"/>
    <x v="4"/>
    <x v="0"/>
    <n v="-150"/>
  </r>
  <r>
    <d v="2021-05-03T00:00:00"/>
    <s v="Drink"/>
    <n v="5"/>
    <m/>
    <x v="1"/>
    <x v="1"/>
    <x v="1"/>
    <x v="4"/>
    <x v="4"/>
    <x v="0"/>
    <n v="-5"/>
  </r>
  <r>
    <d v="2021-05-04T00:00:00"/>
    <s v="Drink"/>
    <n v="5"/>
    <m/>
    <x v="1"/>
    <x v="1"/>
    <x v="1"/>
    <x v="4"/>
    <x v="4"/>
    <x v="1"/>
    <n v="-5"/>
  </r>
  <r>
    <d v="2021-05-05T00:00:00"/>
    <s v="Drink"/>
    <n v="5"/>
    <m/>
    <x v="1"/>
    <x v="1"/>
    <x v="1"/>
    <x v="4"/>
    <x v="4"/>
    <x v="2"/>
    <n v="-5"/>
  </r>
  <r>
    <d v="2021-05-06T00:00:00"/>
    <s v="Drink"/>
    <n v="5"/>
    <m/>
    <x v="1"/>
    <x v="1"/>
    <x v="1"/>
    <x v="4"/>
    <x v="4"/>
    <x v="3"/>
    <n v="-5"/>
  </r>
  <r>
    <d v="2021-05-06T00:00:00"/>
    <s v="Green's"/>
    <n v="170"/>
    <m/>
    <x v="4"/>
    <x v="2"/>
    <x v="1"/>
    <x v="4"/>
    <x v="4"/>
    <x v="3"/>
    <n v="-170"/>
  </r>
  <r>
    <d v="2021-05-09T00:00:00"/>
    <s v="Power source"/>
    <n v="54.1"/>
    <m/>
    <x v="5"/>
    <x v="2"/>
    <x v="1"/>
    <x v="4"/>
    <x v="4"/>
    <x v="6"/>
    <n v="-54.1"/>
  </r>
  <r>
    <d v="2021-05-09T00:00:00"/>
    <s v="Drink"/>
    <n v="5"/>
    <m/>
    <x v="1"/>
    <x v="1"/>
    <x v="1"/>
    <x v="4"/>
    <x v="4"/>
    <x v="6"/>
    <n v="-5"/>
  </r>
  <r>
    <d v="2021-05-10T00:00:00"/>
    <s v="Drink"/>
    <n v="5"/>
    <m/>
    <x v="1"/>
    <x v="1"/>
    <x v="1"/>
    <x v="4"/>
    <x v="4"/>
    <x v="0"/>
    <n v="-5"/>
  </r>
  <r>
    <d v="2021-05-11T00:00:00"/>
    <s v="Fuel"/>
    <n v="81"/>
    <m/>
    <x v="15"/>
    <x v="3"/>
    <x v="1"/>
    <x v="4"/>
    <x v="4"/>
    <x v="1"/>
    <n v="-81"/>
  </r>
  <r>
    <d v="2021-05-11T00:00:00"/>
    <s v="Drink"/>
    <n v="5"/>
    <m/>
    <x v="1"/>
    <x v="1"/>
    <x v="1"/>
    <x v="4"/>
    <x v="4"/>
    <x v="1"/>
    <n v="-5"/>
  </r>
  <r>
    <d v="2021-05-12T00:00:00"/>
    <s v="Drink"/>
    <n v="5"/>
    <m/>
    <x v="1"/>
    <x v="1"/>
    <x v="1"/>
    <x v="4"/>
    <x v="4"/>
    <x v="2"/>
    <n v="-5"/>
  </r>
  <r>
    <d v="2021-05-13T00:00:00"/>
    <s v="Green's"/>
    <n v="139.1"/>
    <m/>
    <x v="4"/>
    <x v="2"/>
    <x v="1"/>
    <x v="4"/>
    <x v="4"/>
    <x v="3"/>
    <n v="-139.1"/>
  </r>
  <r>
    <d v="2021-05-13T00:00:00"/>
    <s v="Drink"/>
    <n v="5"/>
    <m/>
    <x v="1"/>
    <x v="1"/>
    <x v="1"/>
    <x v="4"/>
    <x v="4"/>
    <x v="3"/>
    <n v="-5"/>
  </r>
  <r>
    <d v="2021-05-14T00:00:00"/>
    <s v="Drink"/>
    <n v="5"/>
    <m/>
    <x v="1"/>
    <x v="1"/>
    <x v="1"/>
    <x v="4"/>
    <x v="4"/>
    <x v="4"/>
    <n v="-5"/>
  </r>
  <r>
    <d v="2021-05-14T00:00:00"/>
    <s v="Cinemas"/>
    <n v="43.9"/>
    <m/>
    <x v="6"/>
    <x v="4"/>
    <x v="1"/>
    <x v="4"/>
    <x v="4"/>
    <x v="4"/>
    <n v="-43.9"/>
  </r>
  <r>
    <d v="2021-05-14T00:00:00"/>
    <s v="Fashionistas"/>
    <n v="101.80000000000001"/>
    <m/>
    <x v="7"/>
    <x v="4"/>
    <x v="1"/>
    <x v="4"/>
    <x v="4"/>
    <x v="4"/>
    <n v="-101.80000000000001"/>
  </r>
  <r>
    <d v="2021-05-14T00:00:00"/>
    <s v="Burger"/>
    <n v="55.9"/>
    <m/>
    <x v="8"/>
    <x v="1"/>
    <x v="1"/>
    <x v="4"/>
    <x v="4"/>
    <x v="4"/>
    <n v="-55.9"/>
  </r>
  <r>
    <d v="2021-05-15T00:00:00"/>
    <s v="Uba"/>
    <n v="32"/>
    <m/>
    <x v="9"/>
    <x v="3"/>
    <x v="1"/>
    <x v="4"/>
    <x v="4"/>
    <x v="5"/>
    <n v="-32"/>
  </r>
  <r>
    <d v="2021-05-16T00:00:00"/>
    <s v="Onlne earning"/>
    <m/>
    <n v="1000"/>
    <x v="10"/>
    <x v="5"/>
    <x v="0"/>
    <x v="4"/>
    <x v="4"/>
    <x v="6"/>
    <n v="1000"/>
  </r>
  <r>
    <d v="2021-05-16T00:00:00"/>
    <s v="Drink"/>
    <n v="5"/>
    <m/>
    <x v="1"/>
    <x v="1"/>
    <x v="1"/>
    <x v="4"/>
    <x v="4"/>
    <x v="6"/>
    <n v="-5"/>
  </r>
  <r>
    <d v="2021-05-17T00:00:00"/>
    <s v="Drink"/>
    <n v="5"/>
    <m/>
    <x v="1"/>
    <x v="1"/>
    <x v="1"/>
    <x v="4"/>
    <x v="4"/>
    <x v="0"/>
    <n v="-5"/>
  </r>
  <r>
    <d v="2021-05-17T00:00:00"/>
    <s v="Taken medication"/>
    <n v="75"/>
    <m/>
    <x v="16"/>
    <x v="7"/>
    <x v="1"/>
    <x v="4"/>
    <x v="4"/>
    <x v="0"/>
    <n v="-75"/>
  </r>
  <r>
    <d v="2021-05-17T00:00:00"/>
    <s v="Phone"/>
    <n v="40"/>
    <m/>
    <x v="12"/>
    <x v="2"/>
    <x v="1"/>
    <x v="4"/>
    <x v="4"/>
    <x v="0"/>
    <n v="-40"/>
  </r>
  <r>
    <d v="2021-05-18T00:00:00"/>
    <s v="Sallah give away"/>
    <n v="49"/>
    <m/>
    <x v="13"/>
    <x v="4"/>
    <x v="1"/>
    <x v="4"/>
    <x v="4"/>
    <x v="1"/>
    <n v="-49"/>
  </r>
  <r>
    <d v="2021-05-18T00:00:00"/>
    <s v="Online streaming"/>
    <n v="35"/>
    <m/>
    <x v="6"/>
    <x v="4"/>
    <x v="1"/>
    <x v="4"/>
    <x v="4"/>
    <x v="1"/>
    <n v="-35"/>
  </r>
  <r>
    <d v="2021-05-18T00:00:00"/>
    <s v="Drink"/>
    <n v="5"/>
    <m/>
    <x v="1"/>
    <x v="1"/>
    <x v="1"/>
    <x v="4"/>
    <x v="4"/>
    <x v="1"/>
    <n v="-5"/>
  </r>
  <r>
    <d v="2021-05-19T00:00:00"/>
    <s v="Drink"/>
    <n v="5"/>
    <m/>
    <x v="1"/>
    <x v="1"/>
    <x v="1"/>
    <x v="4"/>
    <x v="4"/>
    <x v="2"/>
    <n v="-5"/>
  </r>
  <r>
    <d v="2021-05-20T00:00:00"/>
    <s v="Drink"/>
    <n v="5"/>
    <m/>
    <x v="1"/>
    <x v="1"/>
    <x v="1"/>
    <x v="4"/>
    <x v="4"/>
    <x v="3"/>
    <n v="-5"/>
  </r>
  <r>
    <d v="2021-05-20T00:00:00"/>
    <s v="Green's"/>
    <n v="174"/>
    <m/>
    <x v="4"/>
    <x v="2"/>
    <x v="1"/>
    <x v="4"/>
    <x v="4"/>
    <x v="3"/>
    <n v="-174"/>
  </r>
  <r>
    <d v="2021-05-21T00:00:00"/>
    <s v="Suya"/>
    <n v="41.1"/>
    <m/>
    <x v="8"/>
    <x v="1"/>
    <x v="1"/>
    <x v="4"/>
    <x v="4"/>
    <x v="4"/>
    <n v="-41.1"/>
  </r>
  <r>
    <d v="2021-05-22T00:00:00"/>
    <s v="Oha soup/White soup"/>
    <n v="16.2"/>
    <m/>
    <x v="8"/>
    <x v="1"/>
    <x v="1"/>
    <x v="4"/>
    <x v="4"/>
    <x v="5"/>
    <n v="-16.2"/>
  </r>
  <r>
    <d v="2021-05-23T00:00:00"/>
    <s v="Orphanage"/>
    <n v="55"/>
    <m/>
    <x v="14"/>
    <x v="6"/>
    <x v="1"/>
    <x v="4"/>
    <x v="4"/>
    <x v="6"/>
    <n v="-55"/>
  </r>
  <r>
    <d v="2021-05-23T00:00:00"/>
    <s v="Fuel"/>
    <n v="67"/>
    <m/>
    <x v="15"/>
    <x v="3"/>
    <x v="1"/>
    <x v="4"/>
    <x v="4"/>
    <x v="6"/>
    <n v="-67"/>
  </r>
  <r>
    <d v="2021-05-23T00:00:00"/>
    <s v="Drink"/>
    <n v="5"/>
    <m/>
    <x v="1"/>
    <x v="1"/>
    <x v="1"/>
    <x v="4"/>
    <x v="4"/>
    <x v="6"/>
    <n v="-5"/>
  </r>
  <r>
    <d v="2021-05-24T00:00:00"/>
    <s v="Drink"/>
    <n v="5"/>
    <m/>
    <x v="1"/>
    <x v="1"/>
    <x v="1"/>
    <x v="4"/>
    <x v="4"/>
    <x v="0"/>
    <n v="-5"/>
  </r>
  <r>
    <d v="2021-05-25T00:00:00"/>
    <s v="Drink"/>
    <n v="5"/>
    <m/>
    <x v="1"/>
    <x v="1"/>
    <x v="1"/>
    <x v="4"/>
    <x v="4"/>
    <x v="1"/>
    <n v="-5"/>
  </r>
  <r>
    <d v="2021-05-26T00:00:00"/>
    <s v="Drink"/>
    <n v="5"/>
    <m/>
    <x v="1"/>
    <x v="1"/>
    <x v="1"/>
    <x v="4"/>
    <x v="4"/>
    <x v="2"/>
    <n v="-5"/>
  </r>
  <r>
    <d v="2021-05-27T00:00:00"/>
    <s v="Drink"/>
    <n v="5"/>
    <m/>
    <x v="1"/>
    <x v="1"/>
    <x v="1"/>
    <x v="4"/>
    <x v="4"/>
    <x v="3"/>
    <n v="-5"/>
  </r>
  <r>
    <d v="2021-05-27T00:00:00"/>
    <s v="Green's"/>
    <n v="165.8"/>
    <m/>
    <x v="4"/>
    <x v="2"/>
    <x v="1"/>
    <x v="4"/>
    <x v="4"/>
    <x v="3"/>
    <n v="-165.8"/>
  </r>
  <r>
    <d v="2021-05-28T00:00:00"/>
    <s v="Trainers"/>
    <n v="128.80000000000001"/>
    <m/>
    <x v="7"/>
    <x v="4"/>
    <x v="1"/>
    <x v="4"/>
    <x v="4"/>
    <x v="4"/>
    <n v="-128.80000000000001"/>
  </r>
  <r>
    <d v="2021-05-28T00:00:00"/>
    <s v="Home décor"/>
    <n v="235"/>
    <m/>
    <x v="17"/>
    <x v="4"/>
    <x v="1"/>
    <x v="4"/>
    <x v="4"/>
    <x v="4"/>
    <n v="-235"/>
  </r>
  <r>
    <d v="2021-05-29T00:00:00"/>
    <s v="Fashionistas"/>
    <n v="149.19999999999999"/>
    <m/>
    <x v="7"/>
    <x v="4"/>
    <x v="1"/>
    <x v="4"/>
    <x v="4"/>
    <x v="5"/>
    <n v="-149.19999999999999"/>
  </r>
  <r>
    <d v="2021-05-29T00:00:00"/>
    <s v="Uba"/>
    <n v="27.200000000000003"/>
    <m/>
    <x v="9"/>
    <x v="3"/>
    <x v="1"/>
    <x v="4"/>
    <x v="4"/>
    <x v="5"/>
    <n v="-27.200000000000003"/>
  </r>
  <r>
    <d v="2021-05-31T00:00:00"/>
    <s v="Foodary"/>
    <n v="15"/>
    <m/>
    <x v="8"/>
    <x v="1"/>
    <x v="1"/>
    <x v="4"/>
    <x v="4"/>
    <x v="0"/>
    <n v="-15"/>
  </r>
  <r>
    <d v="2021-05-30T00:00:00"/>
    <s v="Drink"/>
    <n v="5"/>
    <m/>
    <x v="1"/>
    <x v="1"/>
    <x v="1"/>
    <x v="4"/>
    <x v="4"/>
    <x v="6"/>
    <n v="-5"/>
  </r>
  <r>
    <d v="2021-05-31T00:00:00"/>
    <s v="Drink"/>
    <n v="5"/>
    <m/>
    <x v="1"/>
    <x v="1"/>
    <x v="1"/>
    <x v="4"/>
    <x v="4"/>
    <x v="0"/>
    <n v="-5"/>
  </r>
  <r>
    <d v="2021-06-01T00:00:00"/>
    <s v="Data With Decision"/>
    <m/>
    <n v="5000"/>
    <x v="0"/>
    <x v="0"/>
    <x v="0"/>
    <x v="5"/>
    <x v="5"/>
    <x v="1"/>
    <n v="5000"/>
  </r>
  <r>
    <d v="2021-06-03T00:00:00"/>
    <s v="Drink"/>
    <n v="5"/>
    <m/>
    <x v="1"/>
    <x v="1"/>
    <x v="1"/>
    <x v="5"/>
    <x v="5"/>
    <x v="3"/>
    <n v="-5"/>
  </r>
  <r>
    <d v="2021-06-03T00:00:00"/>
    <s v="Estate Mangement"/>
    <n v="900"/>
    <m/>
    <x v="2"/>
    <x v="2"/>
    <x v="1"/>
    <x v="5"/>
    <x v="5"/>
    <x v="3"/>
    <n v="-900"/>
  </r>
  <r>
    <d v="2021-06-03T00:00:00"/>
    <s v="Financail upgrade"/>
    <n v="150"/>
    <m/>
    <x v="3"/>
    <x v="3"/>
    <x v="1"/>
    <x v="5"/>
    <x v="5"/>
    <x v="3"/>
    <n v="-150"/>
  </r>
  <r>
    <d v="2021-06-03T00:00:00"/>
    <s v="Drink"/>
    <n v="5"/>
    <m/>
    <x v="1"/>
    <x v="1"/>
    <x v="1"/>
    <x v="5"/>
    <x v="5"/>
    <x v="3"/>
    <n v="-5"/>
  </r>
  <r>
    <d v="2021-06-04T00:00:00"/>
    <s v="Drink"/>
    <n v="5"/>
    <m/>
    <x v="1"/>
    <x v="1"/>
    <x v="1"/>
    <x v="5"/>
    <x v="5"/>
    <x v="4"/>
    <n v="-5"/>
  </r>
  <r>
    <d v="2021-06-05T00:00:00"/>
    <s v="Drink"/>
    <n v="5"/>
    <m/>
    <x v="1"/>
    <x v="1"/>
    <x v="1"/>
    <x v="5"/>
    <x v="5"/>
    <x v="5"/>
    <n v="-5"/>
  </r>
  <r>
    <d v="2021-06-06T00:00:00"/>
    <s v="Drink"/>
    <n v="5"/>
    <m/>
    <x v="1"/>
    <x v="1"/>
    <x v="1"/>
    <x v="5"/>
    <x v="5"/>
    <x v="6"/>
    <n v="-5"/>
  </r>
  <r>
    <d v="2021-06-06T00:00:00"/>
    <s v="Green's"/>
    <n v="119"/>
    <m/>
    <x v="4"/>
    <x v="2"/>
    <x v="1"/>
    <x v="5"/>
    <x v="5"/>
    <x v="6"/>
    <n v="-119"/>
  </r>
  <r>
    <d v="2021-06-09T00:00:00"/>
    <s v="Power source"/>
    <n v="55"/>
    <m/>
    <x v="5"/>
    <x v="2"/>
    <x v="1"/>
    <x v="5"/>
    <x v="5"/>
    <x v="2"/>
    <n v="-55"/>
  </r>
  <r>
    <d v="2021-06-09T00:00:00"/>
    <s v="Drink"/>
    <n v="5"/>
    <m/>
    <x v="1"/>
    <x v="1"/>
    <x v="1"/>
    <x v="5"/>
    <x v="5"/>
    <x v="2"/>
    <n v="-5"/>
  </r>
  <r>
    <d v="2021-06-10T00:00:00"/>
    <s v="Drink"/>
    <n v="5"/>
    <m/>
    <x v="1"/>
    <x v="1"/>
    <x v="1"/>
    <x v="5"/>
    <x v="5"/>
    <x v="3"/>
    <n v="-5"/>
  </r>
  <r>
    <d v="2021-06-11T00:00:00"/>
    <s v="Fuel"/>
    <n v="82.1"/>
    <m/>
    <x v="15"/>
    <x v="3"/>
    <x v="1"/>
    <x v="5"/>
    <x v="5"/>
    <x v="4"/>
    <n v="-82.1"/>
  </r>
  <r>
    <d v="2021-06-11T00:00:00"/>
    <s v="Drink"/>
    <n v="5"/>
    <m/>
    <x v="1"/>
    <x v="1"/>
    <x v="1"/>
    <x v="5"/>
    <x v="5"/>
    <x v="4"/>
    <n v="-5"/>
  </r>
  <r>
    <d v="2021-06-12T00:00:00"/>
    <s v="Drink"/>
    <n v="5"/>
    <m/>
    <x v="1"/>
    <x v="1"/>
    <x v="1"/>
    <x v="5"/>
    <x v="5"/>
    <x v="5"/>
    <n v="-5"/>
  </r>
  <r>
    <d v="2021-06-13T00:00:00"/>
    <s v="Green's"/>
    <n v="140.19999999999999"/>
    <m/>
    <x v="4"/>
    <x v="2"/>
    <x v="1"/>
    <x v="5"/>
    <x v="5"/>
    <x v="6"/>
    <n v="-140.19999999999999"/>
  </r>
  <r>
    <d v="2021-06-13T00:00:00"/>
    <s v="Drink"/>
    <n v="5"/>
    <m/>
    <x v="1"/>
    <x v="1"/>
    <x v="1"/>
    <x v="5"/>
    <x v="5"/>
    <x v="6"/>
    <n v="-5"/>
  </r>
  <r>
    <d v="2021-06-14T00:00:00"/>
    <s v="Drink"/>
    <n v="5"/>
    <m/>
    <x v="1"/>
    <x v="1"/>
    <x v="1"/>
    <x v="5"/>
    <x v="5"/>
    <x v="0"/>
    <n v="-5"/>
  </r>
  <r>
    <d v="2021-06-14T00:00:00"/>
    <s v="Cinemas"/>
    <n v="44.9"/>
    <m/>
    <x v="6"/>
    <x v="4"/>
    <x v="1"/>
    <x v="5"/>
    <x v="5"/>
    <x v="0"/>
    <n v="-44.9"/>
  </r>
  <r>
    <d v="2021-06-14T00:00:00"/>
    <s v="Fashionistas"/>
    <n v="102.9"/>
    <m/>
    <x v="7"/>
    <x v="4"/>
    <x v="1"/>
    <x v="5"/>
    <x v="5"/>
    <x v="0"/>
    <n v="-102.9"/>
  </r>
  <r>
    <d v="2021-06-14T00:00:00"/>
    <s v="Burger"/>
    <n v="56.9"/>
    <m/>
    <x v="8"/>
    <x v="1"/>
    <x v="1"/>
    <x v="5"/>
    <x v="5"/>
    <x v="0"/>
    <n v="-56.9"/>
  </r>
  <r>
    <d v="2021-06-15T00:00:00"/>
    <s v="Uba"/>
    <n v="33.1"/>
    <m/>
    <x v="9"/>
    <x v="3"/>
    <x v="1"/>
    <x v="5"/>
    <x v="5"/>
    <x v="1"/>
    <n v="-33.1"/>
  </r>
  <r>
    <d v="2021-06-16T00:00:00"/>
    <s v="Onlne earning"/>
    <m/>
    <n v="100"/>
    <x v="10"/>
    <x v="5"/>
    <x v="0"/>
    <x v="5"/>
    <x v="5"/>
    <x v="2"/>
    <n v="100"/>
  </r>
  <r>
    <d v="2021-06-16T00:00:00"/>
    <s v="Drink"/>
    <n v="5"/>
    <m/>
    <x v="1"/>
    <x v="1"/>
    <x v="1"/>
    <x v="5"/>
    <x v="5"/>
    <x v="2"/>
    <n v="-5"/>
  </r>
  <r>
    <d v="2021-06-17T00:00:00"/>
    <s v="Drink"/>
    <n v="5"/>
    <m/>
    <x v="1"/>
    <x v="1"/>
    <x v="1"/>
    <x v="5"/>
    <x v="5"/>
    <x v="3"/>
    <n v="-5"/>
  </r>
  <r>
    <d v="2021-06-17T00:00:00"/>
    <s v="Phone"/>
    <n v="40"/>
    <m/>
    <x v="12"/>
    <x v="2"/>
    <x v="1"/>
    <x v="5"/>
    <x v="5"/>
    <x v="3"/>
    <n v="-40"/>
  </r>
  <r>
    <d v="2021-06-18T00:00:00"/>
    <s v="Sallah give away"/>
    <n v="50.1"/>
    <m/>
    <x v="13"/>
    <x v="4"/>
    <x v="1"/>
    <x v="5"/>
    <x v="5"/>
    <x v="4"/>
    <n v="-50.1"/>
  </r>
  <r>
    <d v="2021-06-18T00:00:00"/>
    <s v="Online streaming"/>
    <n v="35"/>
    <m/>
    <x v="6"/>
    <x v="4"/>
    <x v="1"/>
    <x v="5"/>
    <x v="5"/>
    <x v="4"/>
    <n v="-35"/>
  </r>
  <r>
    <d v="2021-06-18T00:00:00"/>
    <s v="Drink"/>
    <n v="5"/>
    <m/>
    <x v="1"/>
    <x v="1"/>
    <x v="1"/>
    <x v="5"/>
    <x v="5"/>
    <x v="4"/>
    <n v="-5"/>
  </r>
  <r>
    <d v="2021-06-19T00:00:00"/>
    <s v="Drink"/>
    <n v="5"/>
    <m/>
    <x v="1"/>
    <x v="1"/>
    <x v="1"/>
    <x v="5"/>
    <x v="5"/>
    <x v="5"/>
    <n v="-5"/>
  </r>
  <r>
    <d v="2021-06-20T00:00:00"/>
    <s v="Drink"/>
    <n v="5"/>
    <m/>
    <x v="1"/>
    <x v="1"/>
    <x v="1"/>
    <x v="5"/>
    <x v="5"/>
    <x v="6"/>
    <n v="-5"/>
  </r>
  <r>
    <d v="2021-06-20T00:00:00"/>
    <s v="Green's"/>
    <n v="234"/>
    <m/>
    <x v="4"/>
    <x v="2"/>
    <x v="1"/>
    <x v="5"/>
    <x v="5"/>
    <x v="6"/>
    <n v="-234"/>
  </r>
  <r>
    <d v="2021-06-21T00:00:00"/>
    <s v="Suya"/>
    <n v="42.1"/>
    <m/>
    <x v="8"/>
    <x v="1"/>
    <x v="1"/>
    <x v="5"/>
    <x v="5"/>
    <x v="0"/>
    <n v="-42.1"/>
  </r>
  <r>
    <d v="2021-06-22T00:00:00"/>
    <s v="Oha soup/White soup"/>
    <n v="17.099999999999998"/>
    <m/>
    <x v="8"/>
    <x v="1"/>
    <x v="1"/>
    <x v="5"/>
    <x v="5"/>
    <x v="1"/>
    <n v="-17.099999999999998"/>
  </r>
  <r>
    <d v="2021-06-23T00:00:00"/>
    <s v="Orphanage"/>
    <n v="55"/>
    <m/>
    <x v="14"/>
    <x v="6"/>
    <x v="1"/>
    <x v="5"/>
    <x v="5"/>
    <x v="2"/>
    <n v="-55"/>
  </r>
  <r>
    <d v="2021-06-23T00:00:00"/>
    <s v="Fuel"/>
    <n v="67.900000000000006"/>
    <m/>
    <x v="15"/>
    <x v="3"/>
    <x v="1"/>
    <x v="5"/>
    <x v="5"/>
    <x v="2"/>
    <n v="-67.900000000000006"/>
  </r>
  <r>
    <d v="2021-06-23T00:00:00"/>
    <s v="Drink"/>
    <n v="5"/>
    <m/>
    <x v="1"/>
    <x v="1"/>
    <x v="1"/>
    <x v="5"/>
    <x v="5"/>
    <x v="2"/>
    <n v="-5"/>
  </r>
  <r>
    <d v="2021-06-24T00:00:00"/>
    <s v="Drink"/>
    <n v="5"/>
    <m/>
    <x v="1"/>
    <x v="1"/>
    <x v="1"/>
    <x v="5"/>
    <x v="5"/>
    <x v="3"/>
    <n v="-5"/>
  </r>
  <r>
    <d v="2021-06-25T00:00:00"/>
    <s v="Drink"/>
    <n v="5"/>
    <m/>
    <x v="1"/>
    <x v="1"/>
    <x v="1"/>
    <x v="5"/>
    <x v="5"/>
    <x v="4"/>
    <n v="-5"/>
  </r>
  <r>
    <d v="2021-06-26T00:00:00"/>
    <s v="Drink"/>
    <n v="5"/>
    <m/>
    <x v="1"/>
    <x v="1"/>
    <x v="1"/>
    <x v="5"/>
    <x v="5"/>
    <x v="5"/>
    <n v="-5"/>
  </r>
  <r>
    <d v="2021-06-27T00:00:00"/>
    <s v="Drink"/>
    <n v="5"/>
    <m/>
    <x v="1"/>
    <x v="1"/>
    <x v="1"/>
    <x v="5"/>
    <x v="5"/>
    <x v="6"/>
    <n v="-5"/>
  </r>
  <r>
    <d v="2021-06-27T00:00:00"/>
    <s v="Green's"/>
    <n v="166.9"/>
    <m/>
    <x v="4"/>
    <x v="2"/>
    <x v="1"/>
    <x v="5"/>
    <x v="5"/>
    <x v="6"/>
    <n v="-166.9"/>
  </r>
  <r>
    <d v="2021-06-28T00:00:00"/>
    <s v="Trainers"/>
    <n v="129.9"/>
    <m/>
    <x v="7"/>
    <x v="4"/>
    <x v="1"/>
    <x v="5"/>
    <x v="5"/>
    <x v="0"/>
    <n v="-129.9"/>
  </r>
  <r>
    <d v="2021-06-28T00:00:00"/>
    <s v="Hangingout/Ticket"/>
    <n v="180.29999999999998"/>
    <m/>
    <x v="6"/>
    <x v="4"/>
    <x v="1"/>
    <x v="5"/>
    <x v="5"/>
    <x v="0"/>
    <n v="-180.29999999999998"/>
  </r>
  <r>
    <d v="2021-06-29T00:00:00"/>
    <s v="Fashionistas"/>
    <n v="150.1"/>
    <m/>
    <x v="7"/>
    <x v="4"/>
    <x v="1"/>
    <x v="5"/>
    <x v="5"/>
    <x v="1"/>
    <n v="-150.1"/>
  </r>
  <r>
    <d v="2021-06-29T00:00:00"/>
    <s v="Uba"/>
    <n v="28.200000000000003"/>
    <m/>
    <x v="9"/>
    <x v="3"/>
    <x v="1"/>
    <x v="5"/>
    <x v="5"/>
    <x v="1"/>
    <n v="-28.200000000000003"/>
  </r>
  <r>
    <d v="2021-06-29T00:00:00"/>
    <s v="Foodary"/>
    <n v="15"/>
    <m/>
    <x v="8"/>
    <x v="1"/>
    <x v="1"/>
    <x v="5"/>
    <x v="5"/>
    <x v="1"/>
    <n v="-15"/>
  </r>
  <r>
    <d v="2021-06-30T00:00:00"/>
    <s v="Drink"/>
    <n v="5"/>
    <m/>
    <x v="1"/>
    <x v="1"/>
    <x v="1"/>
    <x v="5"/>
    <x v="5"/>
    <x v="2"/>
    <n v="-5"/>
  </r>
  <r>
    <d v="2021-07-01T00:00:00"/>
    <s v="Drink"/>
    <n v="5"/>
    <m/>
    <x v="1"/>
    <x v="1"/>
    <x v="1"/>
    <x v="6"/>
    <x v="6"/>
    <x v="3"/>
    <n v="-5"/>
  </r>
  <r>
    <d v="2021-07-02T00:00:00"/>
    <s v="Data With Decision"/>
    <m/>
    <n v="5000"/>
    <x v="0"/>
    <x v="0"/>
    <x v="0"/>
    <x v="6"/>
    <x v="6"/>
    <x v="4"/>
    <n v="5000"/>
  </r>
  <r>
    <d v="2021-07-03T00:00:00"/>
    <s v="Drink"/>
    <n v="5"/>
    <m/>
    <x v="1"/>
    <x v="1"/>
    <x v="1"/>
    <x v="6"/>
    <x v="6"/>
    <x v="5"/>
    <n v="-5"/>
  </r>
  <r>
    <d v="2021-07-05T00:00:00"/>
    <s v="Estate Mangement"/>
    <n v="900"/>
    <m/>
    <x v="2"/>
    <x v="2"/>
    <x v="1"/>
    <x v="6"/>
    <x v="6"/>
    <x v="0"/>
    <n v="-900"/>
  </r>
  <r>
    <d v="2021-07-05T00:00:00"/>
    <s v="Financail upgrade"/>
    <n v="150"/>
    <m/>
    <x v="3"/>
    <x v="3"/>
    <x v="1"/>
    <x v="6"/>
    <x v="6"/>
    <x v="0"/>
    <n v="-150"/>
  </r>
  <r>
    <d v="2021-07-05T00:00:00"/>
    <s v="Feedings"/>
    <n v="15"/>
    <m/>
    <x v="8"/>
    <x v="1"/>
    <x v="1"/>
    <x v="6"/>
    <x v="6"/>
    <x v="0"/>
    <n v="-15"/>
  </r>
  <r>
    <d v="2021-07-05T00:00:00"/>
    <s v="Drink"/>
    <n v="5"/>
    <m/>
    <x v="1"/>
    <x v="1"/>
    <x v="1"/>
    <x v="6"/>
    <x v="6"/>
    <x v="0"/>
    <n v="-5"/>
  </r>
  <r>
    <d v="2021-07-06T00:00:00"/>
    <s v="Drink"/>
    <n v="5"/>
    <m/>
    <x v="1"/>
    <x v="1"/>
    <x v="1"/>
    <x v="6"/>
    <x v="6"/>
    <x v="1"/>
    <n v="-5"/>
  </r>
  <r>
    <d v="2021-07-07T00:00:00"/>
    <s v="Drink"/>
    <n v="5"/>
    <m/>
    <x v="1"/>
    <x v="1"/>
    <x v="1"/>
    <x v="6"/>
    <x v="6"/>
    <x v="2"/>
    <n v="-5"/>
  </r>
  <r>
    <d v="2021-07-07T00:00:00"/>
    <s v="Green's"/>
    <n v="180"/>
    <m/>
    <x v="4"/>
    <x v="2"/>
    <x v="1"/>
    <x v="6"/>
    <x v="6"/>
    <x v="2"/>
    <n v="-180"/>
  </r>
  <r>
    <d v="2021-07-10T00:00:00"/>
    <s v="Power source"/>
    <n v="56.1"/>
    <m/>
    <x v="5"/>
    <x v="2"/>
    <x v="1"/>
    <x v="6"/>
    <x v="6"/>
    <x v="5"/>
    <n v="-56.1"/>
  </r>
  <r>
    <d v="2021-07-10T00:00:00"/>
    <s v="Drink"/>
    <n v="5"/>
    <m/>
    <x v="1"/>
    <x v="1"/>
    <x v="1"/>
    <x v="6"/>
    <x v="6"/>
    <x v="5"/>
    <n v="-5"/>
  </r>
  <r>
    <d v="2021-07-11T00:00:00"/>
    <s v="Drink"/>
    <n v="5"/>
    <m/>
    <x v="1"/>
    <x v="1"/>
    <x v="1"/>
    <x v="6"/>
    <x v="6"/>
    <x v="6"/>
    <n v="-5"/>
  </r>
  <r>
    <d v="2021-07-12T00:00:00"/>
    <s v="Fuel"/>
    <n v="83.1"/>
    <m/>
    <x v="15"/>
    <x v="3"/>
    <x v="1"/>
    <x v="6"/>
    <x v="6"/>
    <x v="0"/>
    <n v="-83.1"/>
  </r>
  <r>
    <d v="2021-07-12T00:00:00"/>
    <s v="Drink"/>
    <n v="5"/>
    <m/>
    <x v="1"/>
    <x v="1"/>
    <x v="1"/>
    <x v="6"/>
    <x v="6"/>
    <x v="0"/>
    <n v="-5"/>
  </r>
  <r>
    <d v="2021-07-13T00:00:00"/>
    <s v="Drink"/>
    <n v="5"/>
    <m/>
    <x v="1"/>
    <x v="1"/>
    <x v="1"/>
    <x v="6"/>
    <x v="6"/>
    <x v="1"/>
    <n v="-5"/>
  </r>
  <r>
    <d v="2021-07-14T00:00:00"/>
    <s v="Green's"/>
    <n v="141.1"/>
    <m/>
    <x v="4"/>
    <x v="2"/>
    <x v="1"/>
    <x v="6"/>
    <x v="6"/>
    <x v="2"/>
    <n v="-141.1"/>
  </r>
  <r>
    <d v="2021-07-14T00:00:00"/>
    <s v="Drink"/>
    <n v="5"/>
    <m/>
    <x v="1"/>
    <x v="1"/>
    <x v="1"/>
    <x v="6"/>
    <x v="6"/>
    <x v="2"/>
    <n v="-5"/>
  </r>
  <r>
    <d v="2021-07-15T00:00:00"/>
    <s v="Drink"/>
    <n v="5"/>
    <m/>
    <x v="1"/>
    <x v="1"/>
    <x v="1"/>
    <x v="6"/>
    <x v="6"/>
    <x v="3"/>
    <n v="-5"/>
  </r>
  <r>
    <d v="2021-07-15T00:00:00"/>
    <s v="Cinemas"/>
    <n v="45.8"/>
    <m/>
    <x v="6"/>
    <x v="4"/>
    <x v="1"/>
    <x v="6"/>
    <x v="6"/>
    <x v="3"/>
    <n v="-45.8"/>
  </r>
  <r>
    <d v="2021-07-15T00:00:00"/>
    <s v="Fashionistas"/>
    <n v="103.80000000000001"/>
    <m/>
    <x v="7"/>
    <x v="4"/>
    <x v="1"/>
    <x v="6"/>
    <x v="6"/>
    <x v="3"/>
    <n v="-103.80000000000001"/>
  </r>
  <r>
    <d v="2021-07-15T00:00:00"/>
    <s v="Burger"/>
    <n v="58"/>
    <m/>
    <x v="8"/>
    <x v="1"/>
    <x v="1"/>
    <x v="6"/>
    <x v="6"/>
    <x v="3"/>
    <n v="-58"/>
  </r>
  <r>
    <d v="2021-07-16T00:00:00"/>
    <s v="Uba"/>
    <n v="34.200000000000003"/>
    <m/>
    <x v="9"/>
    <x v="3"/>
    <x v="1"/>
    <x v="6"/>
    <x v="6"/>
    <x v="4"/>
    <n v="-34.200000000000003"/>
  </r>
  <r>
    <d v="2021-07-17T00:00:00"/>
    <s v="Onlne earning"/>
    <m/>
    <n v="200"/>
    <x v="10"/>
    <x v="5"/>
    <x v="0"/>
    <x v="6"/>
    <x v="6"/>
    <x v="5"/>
    <n v="200"/>
  </r>
  <r>
    <d v="2021-07-17T00:00:00"/>
    <s v="Drink"/>
    <n v="5"/>
    <m/>
    <x v="1"/>
    <x v="1"/>
    <x v="1"/>
    <x v="6"/>
    <x v="6"/>
    <x v="5"/>
    <n v="-5"/>
  </r>
  <r>
    <d v="2021-07-18T00:00:00"/>
    <s v="Drink"/>
    <n v="5"/>
    <m/>
    <x v="1"/>
    <x v="1"/>
    <x v="1"/>
    <x v="6"/>
    <x v="6"/>
    <x v="6"/>
    <n v="-5"/>
  </r>
  <r>
    <d v="2021-07-18T00:00:00"/>
    <s v="Phone"/>
    <n v="40"/>
    <m/>
    <x v="12"/>
    <x v="2"/>
    <x v="1"/>
    <x v="6"/>
    <x v="6"/>
    <x v="6"/>
    <n v="-40"/>
  </r>
  <r>
    <d v="2021-07-19T00:00:00"/>
    <s v="Sallah give away"/>
    <n v="51.1"/>
    <m/>
    <x v="13"/>
    <x v="4"/>
    <x v="1"/>
    <x v="6"/>
    <x v="6"/>
    <x v="0"/>
    <n v="-51.1"/>
  </r>
  <r>
    <d v="2021-07-19T00:00:00"/>
    <s v="Online streaming"/>
    <n v="35"/>
    <m/>
    <x v="6"/>
    <x v="4"/>
    <x v="1"/>
    <x v="6"/>
    <x v="6"/>
    <x v="0"/>
    <n v="-35"/>
  </r>
  <r>
    <d v="2021-07-19T00:00:00"/>
    <s v="Drink"/>
    <n v="5"/>
    <m/>
    <x v="1"/>
    <x v="1"/>
    <x v="1"/>
    <x v="6"/>
    <x v="6"/>
    <x v="0"/>
    <n v="-5"/>
  </r>
  <r>
    <d v="2021-07-20T00:00:00"/>
    <s v="Drink"/>
    <n v="5"/>
    <m/>
    <x v="1"/>
    <x v="1"/>
    <x v="1"/>
    <x v="6"/>
    <x v="6"/>
    <x v="1"/>
    <n v="-5"/>
  </r>
  <r>
    <d v="2021-07-21T00:00:00"/>
    <s v="Drink"/>
    <n v="5"/>
    <m/>
    <x v="1"/>
    <x v="1"/>
    <x v="1"/>
    <x v="6"/>
    <x v="6"/>
    <x v="2"/>
    <n v="-5"/>
  </r>
  <r>
    <d v="2021-07-21T00:00:00"/>
    <s v="Green's"/>
    <n v="176"/>
    <m/>
    <x v="4"/>
    <x v="2"/>
    <x v="1"/>
    <x v="6"/>
    <x v="6"/>
    <x v="2"/>
    <n v="-176"/>
  </r>
  <r>
    <d v="2021-07-22T00:00:00"/>
    <s v="Suya"/>
    <n v="43.1"/>
    <m/>
    <x v="8"/>
    <x v="1"/>
    <x v="1"/>
    <x v="6"/>
    <x v="6"/>
    <x v="3"/>
    <n v="-43.1"/>
  </r>
  <r>
    <d v="2021-07-23T00:00:00"/>
    <s v="Oha soup/White soup"/>
    <n v="18.2"/>
    <m/>
    <x v="8"/>
    <x v="1"/>
    <x v="1"/>
    <x v="6"/>
    <x v="6"/>
    <x v="4"/>
    <n v="-18.2"/>
  </r>
  <r>
    <d v="2021-07-24T00:00:00"/>
    <s v="Orphanage"/>
    <n v="55"/>
    <m/>
    <x v="14"/>
    <x v="6"/>
    <x v="1"/>
    <x v="6"/>
    <x v="6"/>
    <x v="5"/>
    <n v="-55"/>
  </r>
  <r>
    <d v="2021-07-24T00:00:00"/>
    <s v="Fuel"/>
    <n v="68.800000000000011"/>
    <m/>
    <x v="15"/>
    <x v="3"/>
    <x v="1"/>
    <x v="6"/>
    <x v="6"/>
    <x v="5"/>
    <n v="-68.800000000000011"/>
  </r>
  <r>
    <d v="2021-07-24T00:00:00"/>
    <s v="Drink"/>
    <n v="5"/>
    <m/>
    <x v="1"/>
    <x v="1"/>
    <x v="1"/>
    <x v="6"/>
    <x v="6"/>
    <x v="5"/>
    <n v="-5"/>
  </r>
  <r>
    <d v="2021-07-25T00:00:00"/>
    <s v="Drink"/>
    <n v="5"/>
    <m/>
    <x v="1"/>
    <x v="1"/>
    <x v="1"/>
    <x v="6"/>
    <x v="6"/>
    <x v="6"/>
    <n v="-5"/>
  </r>
  <r>
    <d v="2021-07-26T00:00:00"/>
    <s v="Drink"/>
    <n v="5"/>
    <m/>
    <x v="1"/>
    <x v="1"/>
    <x v="1"/>
    <x v="6"/>
    <x v="6"/>
    <x v="0"/>
    <n v="-5"/>
  </r>
  <r>
    <d v="2021-07-27T00:00:00"/>
    <s v="Drink"/>
    <n v="5"/>
    <m/>
    <x v="1"/>
    <x v="1"/>
    <x v="1"/>
    <x v="6"/>
    <x v="6"/>
    <x v="1"/>
    <n v="-5"/>
  </r>
  <r>
    <d v="2021-07-28T00:00:00"/>
    <s v="Drink"/>
    <n v="5"/>
    <m/>
    <x v="1"/>
    <x v="1"/>
    <x v="1"/>
    <x v="6"/>
    <x v="6"/>
    <x v="2"/>
    <n v="-5"/>
  </r>
  <r>
    <d v="2021-07-28T00:00:00"/>
    <s v="Green's"/>
    <n v="193"/>
    <m/>
    <x v="4"/>
    <x v="2"/>
    <x v="1"/>
    <x v="6"/>
    <x v="6"/>
    <x v="2"/>
    <n v="-193"/>
  </r>
  <r>
    <d v="2021-07-29T00:00:00"/>
    <s v="Trainers"/>
    <n v="130.80000000000001"/>
    <m/>
    <x v="7"/>
    <x v="4"/>
    <x v="1"/>
    <x v="6"/>
    <x v="6"/>
    <x v="3"/>
    <n v="-130.80000000000001"/>
  </r>
  <r>
    <d v="2021-07-29T00:00:00"/>
    <s v="Home décor"/>
    <n v="181.39999999999998"/>
    <m/>
    <x v="17"/>
    <x v="4"/>
    <x v="1"/>
    <x v="6"/>
    <x v="6"/>
    <x v="3"/>
    <n v="-181.39999999999998"/>
  </r>
  <r>
    <d v="2021-07-30T00:00:00"/>
    <s v="Fashionistas"/>
    <n v="151.19999999999999"/>
    <m/>
    <x v="7"/>
    <x v="4"/>
    <x v="1"/>
    <x v="6"/>
    <x v="6"/>
    <x v="4"/>
    <n v="-151.19999999999999"/>
  </r>
  <r>
    <d v="2021-07-30T00:00:00"/>
    <s v="Uba"/>
    <n v="29.300000000000004"/>
    <m/>
    <x v="9"/>
    <x v="3"/>
    <x v="1"/>
    <x v="6"/>
    <x v="6"/>
    <x v="4"/>
    <n v="-29.300000000000004"/>
  </r>
  <r>
    <d v="2021-07-30T00:00:00"/>
    <s v="Foodary"/>
    <n v="15"/>
    <m/>
    <x v="8"/>
    <x v="1"/>
    <x v="1"/>
    <x v="6"/>
    <x v="6"/>
    <x v="4"/>
    <n v="-15"/>
  </r>
  <r>
    <d v="2021-07-31T00:00:00"/>
    <s v="Drink"/>
    <n v="5"/>
    <m/>
    <x v="1"/>
    <x v="1"/>
    <x v="1"/>
    <x v="6"/>
    <x v="6"/>
    <x v="5"/>
    <n v="-5"/>
  </r>
  <r>
    <d v="2021-08-02T00:00:00"/>
    <s v="Drink"/>
    <n v="5"/>
    <m/>
    <x v="1"/>
    <x v="1"/>
    <x v="1"/>
    <x v="7"/>
    <x v="7"/>
    <x v="0"/>
    <n v="-5"/>
  </r>
  <r>
    <d v="2021-08-02T00:00:00"/>
    <s v="Data With Decision"/>
    <m/>
    <n v="5000"/>
    <x v="0"/>
    <x v="0"/>
    <x v="0"/>
    <x v="7"/>
    <x v="7"/>
    <x v="0"/>
    <n v="5000"/>
  </r>
  <r>
    <d v="2021-08-03T00:00:00"/>
    <s v="Drink"/>
    <n v="5"/>
    <m/>
    <x v="1"/>
    <x v="1"/>
    <x v="1"/>
    <x v="7"/>
    <x v="7"/>
    <x v="1"/>
    <n v="-5"/>
  </r>
  <r>
    <d v="2021-08-05T00:00:00"/>
    <s v="Estate Mangement"/>
    <n v="900"/>
    <m/>
    <x v="2"/>
    <x v="2"/>
    <x v="1"/>
    <x v="7"/>
    <x v="7"/>
    <x v="3"/>
    <n v="-900"/>
  </r>
  <r>
    <d v="2021-08-05T00:00:00"/>
    <s v="Financail upgrade"/>
    <n v="150"/>
    <m/>
    <x v="3"/>
    <x v="3"/>
    <x v="1"/>
    <x v="7"/>
    <x v="7"/>
    <x v="3"/>
    <n v="-150"/>
  </r>
  <r>
    <d v="2021-08-05T00:00:00"/>
    <s v="Drink"/>
    <n v="5"/>
    <m/>
    <x v="1"/>
    <x v="1"/>
    <x v="1"/>
    <x v="7"/>
    <x v="7"/>
    <x v="3"/>
    <n v="-5"/>
  </r>
  <r>
    <d v="2021-08-05T00:00:00"/>
    <s v="Drink"/>
    <n v="5"/>
    <m/>
    <x v="1"/>
    <x v="1"/>
    <x v="1"/>
    <x v="7"/>
    <x v="7"/>
    <x v="3"/>
    <n v="-5"/>
  </r>
  <r>
    <d v="2021-08-06T00:00:00"/>
    <s v="Drink"/>
    <n v="5"/>
    <m/>
    <x v="1"/>
    <x v="1"/>
    <x v="1"/>
    <x v="7"/>
    <x v="7"/>
    <x v="4"/>
    <n v="-5"/>
  </r>
  <r>
    <d v="2021-08-07T00:00:00"/>
    <s v="Drink"/>
    <n v="5"/>
    <m/>
    <x v="1"/>
    <x v="1"/>
    <x v="1"/>
    <x v="7"/>
    <x v="7"/>
    <x v="5"/>
    <n v="-5"/>
  </r>
  <r>
    <d v="2021-08-07T00:00:00"/>
    <s v="Green's"/>
    <n v="137"/>
    <m/>
    <x v="4"/>
    <x v="2"/>
    <x v="1"/>
    <x v="7"/>
    <x v="7"/>
    <x v="5"/>
    <n v="-137"/>
  </r>
  <r>
    <d v="2021-08-10T00:00:00"/>
    <s v="Power source"/>
    <n v="57"/>
    <m/>
    <x v="5"/>
    <x v="2"/>
    <x v="1"/>
    <x v="7"/>
    <x v="7"/>
    <x v="1"/>
    <n v="-57"/>
  </r>
  <r>
    <d v="2021-08-10T00:00:00"/>
    <s v="Drink"/>
    <n v="5"/>
    <m/>
    <x v="1"/>
    <x v="1"/>
    <x v="1"/>
    <x v="7"/>
    <x v="7"/>
    <x v="1"/>
    <n v="-5"/>
  </r>
  <r>
    <d v="2021-08-11T00:00:00"/>
    <s v="Drink"/>
    <n v="5"/>
    <m/>
    <x v="1"/>
    <x v="1"/>
    <x v="1"/>
    <x v="7"/>
    <x v="7"/>
    <x v="2"/>
    <n v="-5"/>
  </r>
  <r>
    <d v="2021-08-12T00:00:00"/>
    <s v="Fuel"/>
    <n v="84.199999999999989"/>
    <m/>
    <x v="15"/>
    <x v="3"/>
    <x v="1"/>
    <x v="7"/>
    <x v="7"/>
    <x v="3"/>
    <n v="-84.199999999999989"/>
  </r>
  <r>
    <d v="2021-08-12T00:00:00"/>
    <s v="Drink"/>
    <n v="5"/>
    <m/>
    <x v="1"/>
    <x v="1"/>
    <x v="1"/>
    <x v="7"/>
    <x v="7"/>
    <x v="3"/>
    <n v="-5"/>
  </r>
  <r>
    <d v="2021-08-13T00:00:00"/>
    <s v="Drink"/>
    <n v="5"/>
    <m/>
    <x v="1"/>
    <x v="1"/>
    <x v="1"/>
    <x v="7"/>
    <x v="7"/>
    <x v="4"/>
    <n v="-5"/>
  </r>
  <r>
    <d v="2021-08-14T00:00:00"/>
    <s v="Green's"/>
    <n v="142.1"/>
    <m/>
    <x v="4"/>
    <x v="2"/>
    <x v="1"/>
    <x v="7"/>
    <x v="7"/>
    <x v="5"/>
    <n v="-142.1"/>
  </r>
  <r>
    <d v="2021-08-14T00:00:00"/>
    <s v="Drink"/>
    <n v="5"/>
    <m/>
    <x v="1"/>
    <x v="1"/>
    <x v="1"/>
    <x v="7"/>
    <x v="7"/>
    <x v="5"/>
    <n v="-5"/>
  </r>
  <r>
    <d v="2021-08-15T00:00:00"/>
    <s v="Drink"/>
    <n v="5"/>
    <m/>
    <x v="1"/>
    <x v="1"/>
    <x v="1"/>
    <x v="7"/>
    <x v="7"/>
    <x v="6"/>
    <n v="-5"/>
  </r>
  <r>
    <d v="2021-08-15T00:00:00"/>
    <s v="Cinemas"/>
    <n v="46.8"/>
    <m/>
    <x v="6"/>
    <x v="4"/>
    <x v="1"/>
    <x v="7"/>
    <x v="7"/>
    <x v="6"/>
    <n v="-46.8"/>
  </r>
  <r>
    <d v="2021-08-15T00:00:00"/>
    <s v="Fashionistas"/>
    <n v="104.70000000000002"/>
    <m/>
    <x v="7"/>
    <x v="4"/>
    <x v="1"/>
    <x v="7"/>
    <x v="7"/>
    <x v="6"/>
    <n v="-104.70000000000002"/>
  </r>
  <r>
    <d v="2021-08-15T00:00:00"/>
    <s v="Burger"/>
    <n v="59.1"/>
    <m/>
    <x v="8"/>
    <x v="1"/>
    <x v="1"/>
    <x v="7"/>
    <x v="7"/>
    <x v="6"/>
    <n v="-59.1"/>
  </r>
  <r>
    <d v="2021-08-16T00:00:00"/>
    <s v="Uba"/>
    <n v="35.1"/>
    <m/>
    <x v="9"/>
    <x v="3"/>
    <x v="1"/>
    <x v="7"/>
    <x v="7"/>
    <x v="0"/>
    <n v="-35.1"/>
  </r>
  <r>
    <d v="2021-08-17T00:00:00"/>
    <s v="Onlne earning"/>
    <m/>
    <n v="800"/>
    <x v="10"/>
    <x v="5"/>
    <x v="0"/>
    <x v="7"/>
    <x v="7"/>
    <x v="1"/>
    <n v="800"/>
  </r>
  <r>
    <d v="2021-08-17T00:00:00"/>
    <s v="Drink"/>
    <n v="5"/>
    <m/>
    <x v="1"/>
    <x v="1"/>
    <x v="1"/>
    <x v="7"/>
    <x v="7"/>
    <x v="1"/>
    <n v="-5"/>
  </r>
  <r>
    <d v="2021-08-18T00:00:00"/>
    <s v="Drink"/>
    <n v="5"/>
    <m/>
    <x v="1"/>
    <x v="1"/>
    <x v="1"/>
    <x v="7"/>
    <x v="7"/>
    <x v="2"/>
    <n v="-5"/>
  </r>
  <r>
    <d v="2021-08-18T00:00:00"/>
    <s v="Phone"/>
    <n v="40"/>
    <m/>
    <x v="12"/>
    <x v="2"/>
    <x v="1"/>
    <x v="7"/>
    <x v="7"/>
    <x v="2"/>
    <n v="-40"/>
  </r>
  <r>
    <d v="2021-08-19T00:00:00"/>
    <s v="Sallah give away"/>
    <n v="52.1"/>
    <m/>
    <x v="13"/>
    <x v="4"/>
    <x v="1"/>
    <x v="7"/>
    <x v="7"/>
    <x v="3"/>
    <n v="-52.1"/>
  </r>
  <r>
    <d v="2021-08-19T00:00:00"/>
    <s v="Online streaming"/>
    <n v="35"/>
    <m/>
    <x v="6"/>
    <x v="4"/>
    <x v="1"/>
    <x v="7"/>
    <x v="7"/>
    <x v="3"/>
    <n v="-35"/>
  </r>
  <r>
    <d v="2021-08-19T00:00:00"/>
    <s v="Drink"/>
    <n v="5"/>
    <m/>
    <x v="1"/>
    <x v="1"/>
    <x v="1"/>
    <x v="7"/>
    <x v="7"/>
    <x v="3"/>
    <n v="-5"/>
  </r>
  <r>
    <d v="2021-08-20T00:00:00"/>
    <s v="Drink"/>
    <n v="5"/>
    <m/>
    <x v="1"/>
    <x v="1"/>
    <x v="1"/>
    <x v="7"/>
    <x v="7"/>
    <x v="4"/>
    <n v="-5"/>
  </r>
  <r>
    <d v="2021-08-21T00:00:00"/>
    <s v="Drink"/>
    <n v="5"/>
    <m/>
    <x v="1"/>
    <x v="1"/>
    <x v="1"/>
    <x v="7"/>
    <x v="7"/>
    <x v="5"/>
    <n v="-5"/>
  </r>
  <r>
    <d v="2021-08-21T00:00:00"/>
    <s v="Green's"/>
    <n v="177"/>
    <m/>
    <x v="4"/>
    <x v="2"/>
    <x v="1"/>
    <x v="7"/>
    <x v="7"/>
    <x v="5"/>
    <n v="-177"/>
  </r>
  <r>
    <d v="2021-08-22T00:00:00"/>
    <s v="Suya"/>
    <n v="44.2"/>
    <m/>
    <x v="8"/>
    <x v="1"/>
    <x v="1"/>
    <x v="7"/>
    <x v="7"/>
    <x v="6"/>
    <n v="-44.2"/>
  </r>
  <r>
    <d v="2021-08-23T00:00:00"/>
    <s v="Oha soup/White soup"/>
    <n v="19.2"/>
    <m/>
    <x v="8"/>
    <x v="1"/>
    <x v="1"/>
    <x v="7"/>
    <x v="7"/>
    <x v="0"/>
    <n v="-19.2"/>
  </r>
  <r>
    <d v="2021-08-24T00:00:00"/>
    <s v="Orphanage"/>
    <n v="55"/>
    <m/>
    <x v="14"/>
    <x v="6"/>
    <x v="1"/>
    <x v="7"/>
    <x v="7"/>
    <x v="1"/>
    <n v="-55"/>
  </r>
  <r>
    <d v="2021-08-24T00:00:00"/>
    <s v="Fuel"/>
    <n v="69.700000000000017"/>
    <m/>
    <x v="15"/>
    <x v="3"/>
    <x v="1"/>
    <x v="7"/>
    <x v="7"/>
    <x v="1"/>
    <n v="-69.700000000000017"/>
  </r>
  <r>
    <d v="2021-08-24T00:00:00"/>
    <s v="Drink"/>
    <n v="5"/>
    <m/>
    <x v="1"/>
    <x v="1"/>
    <x v="1"/>
    <x v="7"/>
    <x v="7"/>
    <x v="1"/>
    <n v="-5"/>
  </r>
  <r>
    <d v="2021-08-25T00:00:00"/>
    <s v="Drink"/>
    <n v="5"/>
    <m/>
    <x v="1"/>
    <x v="1"/>
    <x v="1"/>
    <x v="7"/>
    <x v="7"/>
    <x v="2"/>
    <n v="-5"/>
  </r>
  <r>
    <d v="2021-08-26T00:00:00"/>
    <s v="Drink"/>
    <n v="5"/>
    <m/>
    <x v="1"/>
    <x v="1"/>
    <x v="1"/>
    <x v="7"/>
    <x v="7"/>
    <x v="3"/>
    <n v="-5"/>
  </r>
  <r>
    <d v="2021-08-27T00:00:00"/>
    <s v="Drink"/>
    <n v="5"/>
    <m/>
    <x v="1"/>
    <x v="1"/>
    <x v="1"/>
    <x v="7"/>
    <x v="7"/>
    <x v="4"/>
    <n v="-5"/>
  </r>
  <r>
    <d v="2021-08-28T00:00:00"/>
    <s v="Drink"/>
    <n v="5"/>
    <m/>
    <x v="1"/>
    <x v="1"/>
    <x v="1"/>
    <x v="7"/>
    <x v="7"/>
    <x v="5"/>
    <n v="-5"/>
  </r>
  <r>
    <d v="2021-08-28T00:00:00"/>
    <s v="Green's"/>
    <n v="117"/>
    <m/>
    <x v="4"/>
    <x v="2"/>
    <x v="1"/>
    <x v="7"/>
    <x v="7"/>
    <x v="5"/>
    <n v="-117"/>
  </r>
  <r>
    <d v="2021-08-29T00:00:00"/>
    <s v="Trainers"/>
    <n v="131.9"/>
    <m/>
    <x v="7"/>
    <x v="4"/>
    <x v="1"/>
    <x v="7"/>
    <x v="7"/>
    <x v="6"/>
    <n v="-131.9"/>
  </r>
  <r>
    <d v="2021-08-29T00:00:00"/>
    <s v="Hangingout/Ticket"/>
    <n v="182.39999999999998"/>
    <m/>
    <x v="6"/>
    <x v="4"/>
    <x v="1"/>
    <x v="7"/>
    <x v="7"/>
    <x v="6"/>
    <n v="-182.39999999999998"/>
  </r>
  <r>
    <d v="2021-08-30T00:00:00"/>
    <s v="Fashionistas"/>
    <n v="152.29999999999998"/>
    <m/>
    <x v="7"/>
    <x v="4"/>
    <x v="1"/>
    <x v="7"/>
    <x v="7"/>
    <x v="0"/>
    <n v="-152.29999999999998"/>
  </r>
  <r>
    <d v="2021-08-30T00:00:00"/>
    <s v="Uba"/>
    <n v="30.300000000000004"/>
    <m/>
    <x v="9"/>
    <x v="3"/>
    <x v="1"/>
    <x v="7"/>
    <x v="7"/>
    <x v="0"/>
    <n v="-30.300000000000004"/>
  </r>
  <r>
    <d v="2021-08-30T00:00:00"/>
    <s v="Foodary"/>
    <n v="15"/>
    <m/>
    <x v="8"/>
    <x v="1"/>
    <x v="1"/>
    <x v="7"/>
    <x v="7"/>
    <x v="0"/>
    <n v="-15"/>
  </r>
  <r>
    <d v="2021-08-31T00:00:00"/>
    <s v="Drink"/>
    <n v="5"/>
    <m/>
    <x v="1"/>
    <x v="1"/>
    <x v="1"/>
    <x v="7"/>
    <x v="7"/>
    <x v="1"/>
    <n v="-5"/>
  </r>
  <r>
    <d v="2021-09-02T00:00:00"/>
    <s v="Drink"/>
    <n v="5"/>
    <m/>
    <x v="1"/>
    <x v="1"/>
    <x v="1"/>
    <x v="8"/>
    <x v="8"/>
    <x v="3"/>
    <n v="-5"/>
  </r>
  <r>
    <d v="2021-09-02T00:00:00"/>
    <s v="Data With Decision"/>
    <m/>
    <n v="5000"/>
    <x v="0"/>
    <x v="0"/>
    <x v="0"/>
    <x v="8"/>
    <x v="8"/>
    <x v="3"/>
    <n v="5000"/>
  </r>
  <r>
    <d v="2021-09-03T00:00:00"/>
    <s v="Drink"/>
    <n v="5"/>
    <m/>
    <x v="1"/>
    <x v="1"/>
    <x v="1"/>
    <x v="8"/>
    <x v="8"/>
    <x v="4"/>
    <n v="-5"/>
  </r>
  <r>
    <d v="2021-09-05T00:00:00"/>
    <s v="Estate Mangement"/>
    <n v="900"/>
    <m/>
    <x v="2"/>
    <x v="2"/>
    <x v="1"/>
    <x v="8"/>
    <x v="8"/>
    <x v="6"/>
    <n v="-900"/>
  </r>
  <r>
    <d v="2021-09-05T00:00:00"/>
    <s v="Financail upgrade"/>
    <n v="150"/>
    <m/>
    <x v="3"/>
    <x v="3"/>
    <x v="1"/>
    <x v="8"/>
    <x v="8"/>
    <x v="6"/>
    <n v="-150"/>
  </r>
  <r>
    <d v="2021-09-05T00:00:00"/>
    <s v="Drink"/>
    <n v="5"/>
    <m/>
    <x v="1"/>
    <x v="1"/>
    <x v="1"/>
    <x v="8"/>
    <x v="8"/>
    <x v="6"/>
    <n v="-5"/>
  </r>
  <r>
    <d v="2021-09-05T00:00:00"/>
    <s v="Drink"/>
    <n v="5"/>
    <m/>
    <x v="1"/>
    <x v="1"/>
    <x v="1"/>
    <x v="8"/>
    <x v="8"/>
    <x v="6"/>
    <n v="-5"/>
  </r>
  <r>
    <d v="2021-09-06T00:00:00"/>
    <s v="Drink"/>
    <n v="5"/>
    <m/>
    <x v="1"/>
    <x v="1"/>
    <x v="1"/>
    <x v="8"/>
    <x v="8"/>
    <x v="0"/>
    <n v="-5"/>
  </r>
  <r>
    <d v="2021-09-07T00:00:00"/>
    <s v="Drink"/>
    <n v="5"/>
    <m/>
    <x v="1"/>
    <x v="1"/>
    <x v="1"/>
    <x v="8"/>
    <x v="8"/>
    <x v="1"/>
    <n v="-5"/>
  </r>
  <r>
    <d v="2021-09-07T00:00:00"/>
    <s v="Green's"/>
    <n v="163.39999999999998"/>
    <m/>
    <x v="4"/>
    <x v="2"/>
    <x v="1"/>
    <x v="8"/>
    <x v="8"/>
    <x v="1"/>
    <n v="-163.39999999999998"/>
  </r>
  <r>
    <d v="2021-09-10T00:00:00"/>
    <s v="Power source"/>
    <n v="58.1"/>
    <m/>
    <x v="5"/>
    <x v="2"/>
    <x v="1"/>
    <x v="8"/>
    <x v="8"/>
    <x v="4"/>
    <n v="-58.1"/>
  </r>
  <r>
    <d v="2021-09-10T00:00:00"/>
    <s v="Drink"/>
    <n v="5"/>
    <m/>
    <x v="1"/>
    <x v="1"/>
    <x v="1"/>
    <x v="8"/>
    <x v="8"/>
    <x v="4"/>
    <n v="-5"/>
  </r>
  <r>
    <d v="2021-09-11T00:00:00"/>
    <s v="Drink"/>
    <n v="5"/>
    <m/>
    <x v="1"/>
    <x v="1"/>
    <x v="1"/>
    <x v="8"/>
    <x v="8"/>
    <x v="5"/>
    <n v="-5"/>
  </r>
  <r>
    <d v="2021-09-12T00:00:00"/>
    <s v="Fuel"/>
    <n v="85.299999999999983"/>
    <m/>
    <x v="15"/>
    <x v="3"/>
    <x v="1"/>
    <x v="8"/>
    <x v="8"/>
    <x v="6"/>
    <n v="-85.299999999999983"/>
  </r>
  <r>
    <d v="2021-09-12T00:00:00"/>
    <s v="Drink"/>
    <n v="5"/>
    <m/>
    <x v="1"/>
    <x v="1"/>
    <x v="1"/>
    <x v="8"/>
    <x v="8"/>
    <x v="6"/>
    <n v="-5"/>
  </r>
  <r>
    <d v="2021-09-13T00:00:00"/>
    <s v="Drink"/>
    <n v="5"/>
    <m/>
    <x v="1"/>
    <x v="1"/>
    <x v="1"/>
    <x v="8"/>
    <x v="8"/>
    <x v="0"/>
    <n v="-5"/>
  </r>
  <r>
    <d v="2021-09-14T00:00:00"/>
    <s v="Green's"/>
    <n v="143"/>
    <m/>
    <x v="4"/>
    <x v="2"/>
    <x v="1"/>
    <x v="8"/>
    <x v="8"/>
    <x v="1"/>
    <n v="-143"/>
  </r>
  <r>
    <d v="2021-09-14T00:00:00"/>
    <s v="Drink"/>
    <n v="5"/>
    <m/>
    <x v="1"/>
    <x v="1"/>
    <x v="1"/>
    <x v="8"/>
    <x v="8"/>
    <x v="1"/>
    <n v="-5"/>
  </r>
  <r>
    <d v="2021-09-15T00:00:00"/>
    <s v="Drink"/>
    <n v="5"/>
    <m/>
    <x v="1"/>
    <x v="1"/>
    <x v="1"/>
    <x v="8"/>
    <x v="8"/>
    <x v="2"/>
    <n v="-5"/>
  </r>
  <r>
    <d v="2021-09-15T00:00:00"/>
    <s v="Cinemas"/>
    <n v="47.8"/>
    <m/>
    <x v="6"/>
    <x v="4"/>
    <x v="1"/>
    <x v="8"/>
    <x v="8"/>
    <x v="2"/>
    <n v="-47.8"/>
  </r>
  <r>
    <d v="2021-09-15T00:00:00"/>
    <s v="Fashionistas"/>
    <n v="105.80000000000001"/>
    <m/>
    <x v="7"/>
    <x v="4"/>
    <x v="1"/>
    <x v="8"/>
    <x v="8"/>
    <x v="2"/>
    <n v="-105.80000000000001"/>
  </r>
  <r>
    <d v="2021-09-15T00:00:00"/>
    <s v="Burger"/>
    <n v="60.1"/>
    <m/>
    <x v="8"/>
    <x v="1"/>
    <x v="1"/>
    <x v="8"/>
    <x v="8"/>
    <x v="2"/>
    <n v="-60.1"/>
  </r>
  <r>
    <d v="2021-09-16T00:00:00"/>
    <s v="Uba"/>
    <n v="36.200000000000003"/>
    <m/>
    <x v="9"/>
    <x v="3"/>
    <x v="1"/>
    <x v="8"/>
    <x v="8"/>
    <x v="3"/>
    <n v="-36.200000000000003"/>
  </r>
  <r>
    <d v="2021-09-17T00:00:00"/>
    <s v="Onlne earning"/>
    <m/>
    <n v="100"/>
    <x v="10"/>
    <x v="5"/>
    <x v="0"/>
    <x v="8"/>
    <x v="8"/>
    <x v="4"/>
    <n v="100"/>
  </r>
  <r>
    <d v="2021-09-17T00:00:00"/>
    <s v="Drink"/>
    <n v="5"/>
    <m/>
    <x v="1"/>
    <x v="1"/>
    <x v="1"/>
    <x v="8"/>
    <x v="8"/>
    <x v="4"/>
    <n v="-5"/>
  </r>
  <r>
    <d v="2021-09-18T00:00:00"/>
    <s v="Drink"/>
    <n v="5"/>
    <m/>
    <x v="1"/>
    <x v="1"/>
    <x v="1"/>
    <x v="8"/>
    <x v="8"/>
    <x v="5"/>
    <n v="-5"/>
  </r>
  <r>
    <d v="2021-09-18T00:00:00"/>
    <s v="Phone"/>
    <n v="40"/>
    <m/>
    <x v="12"/>
    <x v="2"/>
    <x v="1"/>
    <x v="8"/>
    <x v="8"/>
    <x v="5"/>
    <n v="-40"/>
  </r>
  <r>
    <d v="2021-09-19T00:00:00"/>
    <s v="Sallah give away"/>
    <n v="53"/>
    <m/>
    <x v="13"/>
    <x v="4"/>
    <x v="1"/>
    <x v="8"/>
    <x v="8"/>
    <x v="6"/>
    <n v="-53"/>
  </r>
  <r>
    <d v="2021-09-19T00:00:00"/>
    <s v="Online streaming"/>
    <n v="35"/>
    <m/>
    <x v="6"/>
    <x v="4"/>
    <x v="1"/>
    <x v="8"/>
    <x v="8"/>
    <x v="6"/>
    <n v="-35"/>
  </r>
  <r>
    <d v="2021-09-19T00:00:00"/>
    <s v="Drink"/>
    <n v="5"/>
    <m/>
    <x v="1"/>
    <x v="1"/>
    <x v="1"/>
    <x v="8"/>
    <x v="8"/>
    <x v="6"/>
    <n v="-5"/>
  </r>
  <r>
    <d v="2021-09-20T00:00:00"/>
    <s v="Drink"/>
    <n v="5"/>
    <m/>
    <x v="1"/>
    <x v="1"/>
    <x v="1"/>
    <x v="8"/>
    <x v="8"/>
    <x v="0"/>
    <n v="-5"/>
  </r>
  <r>
    <d v="2021-09-21T00:00:00"/>
    <s v="Drink"/>
    <n v="5"/>
    <m/>
    <x v="1"/>
    <x v="1"/>
    <x v="1"/>
    <x v="8"/>
    <x v="8"/>
    <x v="1"/>
    <n v="-5"/>
  </r>
  <r>
    <d v="2021-09-21T00:00:00"/>
    <s v="Green's"/>
    <n v="177.9"/>
    <m/>
    <x v="4"/>
    <x v="2"/>
    <x v="1"/>
    <x v="8"/>
    <x v="8"/>
    <x v="1"/>
    <n v="-177.9"/>
  </r>
  <r>
    <d v="2021-09-22T00:00:00"/>
    <s v="Suya"/>
    <n v="45.300000000000004"/>
    <m/>
    <x v="8"/>
    <x v="1"/>
    <x v="1"/>
    <x v="8"/>
    <x v="8"/>
    <x v="2"/>
    <n v="-45.300000000000004"/>
  </r>
  <r>
    <d v="2021-09-23T00:00:00"/>
    <s v="Oha soup/White soup"/>
    <n v="20.099999999999998"/>
    <m/>
    <x v="8"/>
    <x v="1"/>
    <x v="1"/>
    <x v="8"/>
    <x v="8"/>
    <x v="3"/>
    <n v="-20.099999999999998"/>
  </r>
  <r>
    <d v="2021-09-24T00:00:00"/>
    <s v="Orphanage"/>
    <n v="55"/>
    <m/>
    <x v="14"/>
    <x v="6"/>
    <x v="1"/>
    <x v="8"/>
    <x v="8"/>
    <x v="4"/>
    <n v="-55"/>
  </r>
  <r>
    <d v="2021-09-24T00:00:00"/>
    <s v="Fuel"/>
    <n v="70.600000000000023"/>
    <m/>
    <x v="15"/>
    <x v="3"/>
    <x v="1"/>
    <x v="8"/>
    <x v="8"/>
    <x v="4"/>
    <n v="-70.600000000000023"/>
  </r>
  <r>
    <d v="2021-09-24T00:00:00"/>
    <s v="Drink"/>
    <n v="5"/>
    <m/>
    <x v="1"/>
    <x v="1"/>
    <x v="1"/>
    <x v="8"/>
    <x v="8"/>
    <x v="4"/>
    <n v="-5"/>
  </r>
  <r>
    <d v="2021-09-25T00:00:00"/>
    <s v="Drink"/>
    <n v="5"/>
    <m/>
    <x v="1"/>
    <x v="1"/>
    <x v="1"/>
    <x v="8"/>
    <x v="8"/>
    <x v="5"/>
    <n v="-5"/>
  </r>
  <r>
    <d v="2021-09-26T00:00:00"/>
    <s v="Drink"/>
    <n v="5"/>
    <m/>
    <x v="1"/>
    <x v="1"/>
    <x v="1"/>
    <x v="8"/>
    <x v="8"/>
    <x v="6"/>
    <n v="-5"/>
  </r>
  <r>
    <d v="2021-09-27T00:00:00"/>
    <s v="Drink"/>
    <n v="5"/>
    <m/>
    <x v="1"/>
    <x v="1"/>
    <x v="1"/>
    <x v="8"/>
    <x v="8"/>
    <x v="0"/>
    <n v="-5"/>
  </r>
  <r>
    <d v="2021-09-28T00:00:00"/>
    <s v="Drink"/>
    <n v="5"/>
    <m/>
    <x v="1"/>
    <x v="1"/>
    <x v="1"/>
    <x v="8"/>
    <x v="8"/>
    <x v="1"/>
    <n v="-5"/>
  </r>
  <r>
    <d v="2021-09-28T00:00:00"/>
    <s v="Green's"/>
    <n v="223"/>
    <m/>
    <x v="4"/>
    <x v="2"/>
    <x v="1"/>
    <x v="8"/>
    <x v="8"/>
    <x v="1"/>
    <n v="-223"/>
  </r>
  <r>
    <d v="2021-09-29T00:00:00"/>
    <s v="Trainers"/>
    <n v="132.9"/>
    <m/>
    <x v="7"/>
    <x v="4"/>
    <x v="1"/>
    <x v="8"/>
    <x v="8"/>
    <x v="2"/>
    <n v="-132.9"/>
  </r>
  <r>
    <d v="2021-09-29T00:00:00"/>
    <s v="Global Fashion"/>
    <n v="175"/>
    <m/>
    <x v="7"/>
    <x v="4"/>
    <x v="1"/>
    <x v="8"/>
    <x v="8"/>
    <x v="2"/>
    <n v="-175"/>
  </r>
  <r>
    <d v="2021-09-30T00:00:00"/>
    <s v="Fashionistas"/>
    <n v="153.39999999999998"/>
    <m/>
    <x v="7"/>
    <x v="4"/>
    <x v="1"/>
    <x v="8"/>
    <x v="8"/>
    <x v="3"/>
    <n v="-153.39999999999998"/>
  </r>
  <r>
    <d v="2021-09-30T00:00:00"/>
    <s v="Uba"/>
    <n v="31.200000000000003"/>
    <m/>
    <x v="9"/>
    <x v="3"/>
    <x v="1"/>
    <x v="8"/>
    <x v="8"/>
    <x v="3"/>
    <n v="-31.200000000000003"/>
  </r>
  <r>
    <d v="2021-09-30T00:00:00"/>
    <s v="Foodary"/>
    <n v="15"/>
    <m/>
    <x v="8"/>
    <x v="1"/>
    <x v="1"/>
    <x v="8"/>
    <x v="8"/>
    <x v="3"/>
    <n v="-15"/>
  </r>
  <r>
    <d v="2021-10-01T00:00:00"/>
    <s v="Drink"/>
    <n v="5"/>
    <m/>
    <x v="1"/>
    <x v="1"/>
    <x v="1"/>
    <x v="9"/>
    <x v="9"/>
    <x v="4"/>
    <n v="-5"/>
  </r>
  <r>
    <d v="2021-10-03T00:00:00"/>
    <s v="Drink"/>
    <n v="5"/>
    <m/>
    <x v="1"/>
    <x v="1"/>
    <x v="1"/>
    <x v="9"/>
    <x v="9"/>
    <x v="6"/>
    <n v="-5"/>
  </r>
  <r>
    <d v="2021-10-03T00:00:00"/>
    <s v="Data With Decision"/>
    <m/>
    <n v="5000"/>
    <x v="0"/>
    <x v="0"/>
    <x v="0"/>
    <x v="9"/>
    <x v="9"/>
    <x v="6"/>
    <n v="5000"/>
  </r>
  <r>
    <d v="2021-10-04T00:00:00"/>
    <s v="Drink"/>
    <n v="5"/>
    <m/>
    <x v="1"/>
    <x v="1"/>
    <x v="1"/>
    <x v="9"/>
    <x v="9"/>
    <x v="0"/>
    <n v="-5"/>
  </r>
  <r>
    <d v="2021-10-06T00:00:00"/>
    <s v="Estate Mangement"/>
    <n v="900"/>
    <m/>
    <x v="2"/>
    <x v="2"/>
    <x v="1"/>
    <x v="9"/>
    <x v="9"/>
    <x v="2"/>
    <n v="-900"/>
  </r>
  <r>
    <d v="2021-10-06T00:00:00"/>
    <s v="Financail upgrade"/>
    <n v="150"/>
    <m/>
    <x v="3"/>
    <x v="3"/>
    <x v="1"/>
    <x v="9"/>
    <x v="9"/>
    <x v="2"/>
    <n v="-150"/>
  </r>
  <r>
    <d v="2021-10-06T00:00:00"/>
    <s v="Drink"/>
    <n v="5"/>
    <m/>
    <x v="1"/>
    <x v="1"/>
    <x v="1"/>
    <x v="9"/>
    <x v="9"/>
    <x v="2"/>
    <n v="-5"/>
  </r>
  <r>
    <d v="2021-10-06T00:00:00"/>
    <s v="Drink"/>
    <n v="5"/>
    <m/>
    <x v="1"/>
    <x v="1"/>
    <x v="1"/>
    <x v="9"/>
    <x v="9"/>
    <x v="2"/>
    <n v="-5"/>
  </r>
  <r>
    <d v="2021-10-07T00:00:00"/>
    <s v="Drink"/>
    <n v="5"/>
    <m/>
    <x v="1"/>
    <x v="1"/>
    <x v="1"/>
    <x v="9"/>
    <x v="9"/>
    <x v="3"/>
    <n v="-5"/>
  </r>
  <r>
    <d v="2021-10-08T00:00:00"/>
    <s v="Drink"/>
    <n v="5"/>
    <m/>
    <x v="1"/>
    <x v="1"/>
    <x v="1"/>
    <x v="9"/>
    <x v="9"/>
    <x v="4"/>
    <n v="-5"/>
  </r>
  <r>
    <d v="2021-10-08T00:00:00"/>
    <s v="Green's"/>
    <n v="105"/>
    <m/>
    <x v="4"/>
    <x v="2"/>
    <x v="1"/>
    <x v="9"/>
    <x v="9"/>
    <x v="4"/>
    <n v="-105"/>
  </r>
  <r>
    <d v="2021-10-11T00:00:00"/>
    <s v="Power source"/>
    <n v="59"/>
    <m/>
    <x v="5"/>
    <x v="2"/>
    <x v="1"/>
    <x v="9"/>
    <x v="9"/>
    <x v="0"/>
    <n v="-59"/>
  </r>
  <r>
    <d v="2021-10-11T00:00:00"/>
    <s v="Drink"/>
    <n v="5"/>
    <m/>
    <x v="1"/>
    <x v="1"/>
    <x v="1"/>
    <x v="9"/>
    <x v="9"/>
    <x v="0"/>
    <n v="-5"/>
  </r>
  <r>
    <d v="2021-10-12T00:00:00"/>
    <s v="Drink"/>
    <n v="5"/>
    <m/>
    <x v="1"/>
    <x v="1"/>
    <x v="1"/>
    <x v="9"/>
    <x v="9"/>
    <x v="1"/>
    <n v="-5"/>
  </r>
  <r>
    <d v="2021-10-13T00:00:00"/>
    <s v="Fuel"/>
    <n v="86.399999999999977"/>
    <m/>
    <x v="15"/>
    <x v="3"/>
    <x v="1"/>
    <x v="9"/>
    <x v="9"/>
    <x v="2"/>
    <n v="-86.399999999999977"/>
  </r>
  <r>
    <d v="2021-10-13T00:00:00"/>
    <s v="Drink"/>
    <n v="5"/>
    <m/>
    <x v="1"/>
    <x v="1"/>
    <x v="1"/>
    <x v="9"/>
    <x v="9"/>
    <x v="2"/>
    <n v="-5"/>
  </r>
  <r>
    <d v="2021-10-14T00:00:00"/>
    <s v="Drink"/>
    <n v="5"/>
    <m/>
    <x v="1"/>
    <x v="1"/>
    <x v="1"/>
    <x v="9"/>
    <x v="9"/>
    <x v="3"/>
    <n v="-5"/>
  </r>
  <r>
    <d v="2021-10-15T00:00:00"/>
    <s v="Green's"/>
    <n v="143.9"/>
    <m/>
    <x v="4"/>
    <x v="2"/>
    <x v="1"/>
    <x v="9"/>
    <x v="9"/>
    <x v="4"/>
    <n v="-143.9"/>
  </r>
  <r>
    <d v="2021-10-15T00:00:00"/>
    <s v="Drink"/>
    <n v="5"/>
    <m/>
    <x v="1"/>
    <x v="1"/>
    <x v="1"/>
    <x v="9"/>
    <x v="9"/>
    <x v="4"/>
    <n v="-5"/>
  </r>
  <r>
    <d v="2021-10-16T00:00:00"/>
    <s v="Drink"/>
    <n v="5"/>
    <m/>
    <x v="1"/>
    <x v="1"/>
    <x v="1"/>
    <x v="9"/>
    <x v="9"/>
    <x v="5"/>
    <n v="-5"/>
  </r>
  <r>
    <d v="2021-10-16T00:00:00"/>
    <s v="Cinemas"/>
    <n v="48.8"/>
    <m/>
    <x v="6"/>
    <x v="4"/>
    <x v="1"/>
    <x v="9"/>
    <x v="9"/>
    <x v="5"/>
    <n v="-48.8"/>
  </r>
  <r>
    <d v="2021-10-16T00:00:00"/>
    <s v="Fashionistas"/>
    <n v="106.70000000000002"/>
    <m/>
    <x v="7"/>
    <x v="4"/>
    <x v="1"/>
    <x v="9"/>
    <x v="9"/>
    <x v="5"/>
    <n v="-106.70000000000002"/>
  </r>
  <r>
    <d v="2021-10-16T00:00:00"/>
    <s v="Burger"/>
    <n v="61.1"/>
    <m/>
    <x v="8"/>
    <x v="1"/>
    <x v="1"/>
    <x v="9"/>
    <x v="9"/>
    <x v="5"/>
    <n v="-61.1"/>
  </r>
  <r>
    <d v="2021-10-17T00:00:00"/>
    <s v="Uba"/>
    <n v="37.200000000000003"/>
    <m/>
    <x v="9"/>
    <x v="3"/>
    <x v="1"/>
    <x v="9"/>
    <x v="9"/>
    <x v="6"/>
    <n v="-37.200000000000003"/>
  </r>
  <r>
    <d v="2021-10-18T00:00:00"/>
    <s v="Onlne earning"/>
    <m/>
    <n v="100"/>
    <x v="10"/>
    <x v="5"/>
    <x v="0"/>
    <x v="9"/>
    <x v="9"/>
    <x v="0"/>
    <n v="100"/>
  </r>
  <r>
    <d v="2021-10-18T00:00:00"/>
    <s v="Drink"/>
    <n v="5"/>
    <m/>
    <x v="1"/>
    <x v="1"/>
    <x v="1"/>
    <x v="9"/>
    <x v="9"/>
    <x v="0"/>
    <n v="-5"/>
  </r>
  <r>
    <d v="2021-10-19T00:00:00"/>
    <s v="Drink"/>
    <n v="5"/>
    <m/>
    <x v="1"/>
    <x v="1"/>
    <x v="1"/>
    <x v="9"/>
    <x v="9"/>
    <x v="1"/>
    <n v="-5"/>
  </r>
  <r>
    <d v="2021-10-19T00:00:00"/>
    <s v="Taken medication"/>
    <n v="75"/>
    <m/>
    <x v="16"/>
    <x v="7"/>
    <x v="1"/>
    <x v="9"/>
    <x v="9"/>
    <x v="1"/>
    <n v="-75"/>
  </r>
  <r>
    <d v="2021-10-19T00:00:00"/>
    <s v="Phone"/>
    <n v="40"/>
    <m/>
    <x v="12"/>
    <x v="2"/>
    <x v="1"/>
    <x v="9"/>
    <x v="9"/>
    <x v="1"/>
    <n v="-40"/>
  </r>
  <r>
    <d v="2021-10-20T00:00:00"/>
    <s v="Sallah give away"/>
    <n v="54.1"/>
    <m/>
    <x v="13"/>
    <x v="4"/>
    <x v="1"/>
    <x v="9"/>
    <x v="9"/>
    <x v="2"/>
    <n v="-54.1"/>
  </r>
  <r>
    <d v="2021-10-20T00:00:00"/>
    <s v="Online streaming"/>
    <n v="35"/>
    <m/>
    <x v="6"/>
    <x v="4"/>
    <x v="1"/>
    <x v="9"/>
    <x v="9"/>
    <x v="2"/>
    <n v="-35"/>
  </r>
  <r>
    <d v="2021-10-20T00:00:00"/>
    <s v="Drink"/>
    <n v="5"/>
    <m/>
    <x v="1"/>
    <x v="1"/>
    <x v="1"/>
    <x v="9"/>
    <x v="9"/>
    <x v="2"/>
    <n v="-5"/>
  </r>
  <r>
    <d v="2021-10-21T00:00:00"/>
    <s v="Drink"/>
    <n v="5"/>
    <m/>
    <x v="1"/>
    <x v="1"/>
    <x v="1"/>
    <x v="9"/>
    <x v="9"/>
    <x v="3"/>
    <n v="-5"/>
  </r>
  <r>
    <d v="2021-10-22T00:00:00"/>
    <s v="Drink"/>
    <n v="5"/>
    <m/>
    <x v="1"/>
    <x v="1"/>
    <x v="1"/>
    <x v="9"/>
    <x v="9"/>
    <x v="4"/>
    <n v="-5"/>
  </r>
  <r>
    <d v="2021-10-22T00:00:00"/>
    <s v="Green's"/>
    <n v="178.9"/>
    <m/>
    <x v="4"/>
    <x v="2"/>
    <x v="1"/>
    <x v="9"/>
    <x v="9"/>
    <x v="4"/>
    <n v="-178.9"/>
  </r>
  <r>
    <d v="2021-10-23T00:00:00"/>
    <s v="Suya"/>
    <n v="46.2"/>
    <m/>
    <x v="8"/>
    <x v="1"/>
    <x v="1"/>
    <x v="9"/>
    <x v="9"/>
    <x v="5"/>
    <n v="-46.2"/>
  </r>
  <r>
    <d v="2021-10-24T00:00:00"/>
    <s v="Oha soup/White soup"/>
    <n v="21.099999999999998"/>
    <m/>
    <x v="8"/>
    <x v="1"/>
    <x v="1"/>
    <x v="9"/>
    <x v="9"/>
    <x v="6"/>
    <n v="-21.099999999999998"/>
  </r>
  <r>
    <d v="2021-10-25T00:00:00"/>
    <s v="Orphanage"/>
    <n v="55"/>
    <m/>
    <x v="14"/>
    <x v="6"/>
    <x v="1"/>
    <x v="9"/>
    <x v="9"/>
    <x v="0"/>
    <n v="-55"/>
  </r>
  <r>
    <d v="2021-10-25T00:00:00"/>
    <s v="Fuel"/>
    <n v="71.500000000000028"/>
    <m/>
    <x v="15"/>
    <x v="3"/>
    <x v="1"/>
    <x v="9"/>
    <x v="9"/>
    <x v="0"/>
    <n v="-71.500000000000028"/>
  </r>
  <r>
    <d v="2021-10-25T00:00:00"/>
    <s v="Drink"/>
    <n v="5"/>
    <m/>
    <x v="1"/>
    <x v="1"/>
    <x v="1"/>
    <x v="9"/>
    <x v="9"/>
    <x v="0"/>
    <n v="-5"/>
  </r>
  <r>
    <d v="2021-10-26T00:00:00"/>
    <s v="Drink"/>
    <n v="5"/>
    <m/>
    <x v="1"/>
    <x v="1"/>
    <x v="1"/>
    <x v="9"/>
    <x v="9"/>
    <x v="1"/>
    <n v="-5"/>
  </r>
  <r>
    <d v="2021-10-27T00:00:00"/>
    <s v="Drink"/>
    <n v="5"/>
    <m/>
    <x v="1"/>
    <x v="1"/>
    <x v="1"/>
    <x v="9"/>
    <x v="9"/>
    <x v="2"/>
    <n v="-5"/>
  </r>
  <r>
    <d v="2021-10-28T00:00:00"/>
    <s v="Drink"/>
    <n v="5"/>
    <m/>
    <x v="1"/>
    <x v="1"/>
    <x v="1"/>
    <x v="9"/>
    <x v="9"/>
    <x v="3"/>
    <n v="-5"/>
  </r>
  <r>
    <d v="2021-10-29T00:00:00"/>
    <s v="Drink"/>
    <n v="5"/>
    <m/>
    <x v="1"/>
    <x v="1"/>
    <x v="1"/>
    <x v="9"/>
    <x v="9"/>
    <x v="4"/>
    <n v="-5"/>
  </r>
  <r>
    <d v="2021-10-29T00:00:00"/>
    <s v="Green's"/>
    <n v="189"/>
    <m/>
    <x v="4"/>
    <x v="2"/>
    <x v="1"/>
    <x v="9"/>
    <x v="9"/>
    <x v="4"/>
    <n v="-189"/>
  </r>
  <r>
    <d v="2021-10-30T00:00:00"/>
    <s v="Trainers"/>
    <n v="133.80000000000001"/>
    <m/>
    <x v="7"/>
    <x v="4"/>
    <x v="1"/>
    <x v="9"/>
    <x v="9"/>
    <x v="5"/>
    <n v="-133.80000000000001"/>
  </r>
  <r>
    <d v="2021-10-30T00:00:00"/>
    <s v="Hangingout/Ticket"/>
    <n v="184.39999999999998"/>
    <m/>
    <x v="6"/>
    <x v="4"/>
    <x v="1"/>
    <x v="9"/>
    <x v="9"/>
    <x v="5"/>
    <n v="-184.39999999999998"/>
  </r>
  <r>
    <d v="2021-10-31T00:00:00"/>
    <s v="Fashionistas"/>
    <n v="154.49999999999997"/>
    <m/>
    <x v="7"/>
    <x v="4"/>
    <x v="1"/>
    <x v="9"/>
    <x v="9"/>
    <x v="6"/>
    <n v="-154.49999999999997"/>
  </r>
  <r>
    <d v="2021-10-31T00:00:00"/>
    <s v="Uba"/>
    <n v="32.1"/>
    <m/>
    <x v="9"/>
    <x v="3"/>
    <x v="1"/>
    <x v="9"/>
    <x v="9"/>
    <x v="6"/>
    <n v="-32.1"/>
  </r>
  <r>
    <d v="2021-10-31T00:00:00"/>
    <s v="Foodary"/>
    <n v="15"/>
    <m/>
    <x v="8"/>
    <x v="1"/>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9D179-C386-4899-BEBC-A0F569556BFC}" name="income,spending, bal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3"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Debit" fld="2" baseField="0" baseItem="0"/>
    <dataField name="Sum of Credit" fld="3" baseField="0" baseItem="0"/>
    <dataField name="Sum of Net Amount" fld="10" baseField="0" baseItem="0"/>
  </dataFields>
  <formats count="1">
    <format dxfId="2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76C53C-61A1-4DD2-AF09-2846581C5AD3}" name="spending trend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I6:J17" firstHeaderRow="1" firstDataRow="1" firstDataCol="1"/>
  <pivotFields count="11">
    <pivotField compact="0" numFmtId="14" outline="0" showAll="0"/>
    <pivotField compact="0" outline="0" showAll="0"/>
    <pivotField dataField="1" compact="0" outline="0" showAll="0"/>
    <pivotField compact="0" outline="0" showAll="0"/>
    <pivotField compact="0" outline="0" showAll="0">
      <items count="19">
        <item x="3"/>
        <item x="7"/>
        <item x="1"/>
        <item x="0"/>
        <item x="16"/>
        <item x="14"/>
        <item x="6"/>
        <item x="15"/>
        <item x="17"/>
        <item x="5"/>
        <item x="13"/>
        <item x="4"/>
        <item x="12"/>
        <item x="2"/>
        <item x="8"/>
        <item x="9"/>
        <item x="11"/>
        <item x="10"/>
        <item t="default"/>
      </items>
    </pivotField>
    <pivotField compact="0" outline="0" showAll="0"/>
    <pivotField compact="0" outline="0" showAll="0"/>
    <pivotField compact="0" outline="0" showAll="0">
      <items count="11">
        <item x="0"/>
        <item x="1"/>
        <item x="2"/>
        <item x="3"/>
        <item x="4"/>
        <item x="5"/>
        <item x="6"/>
        <item x="7"/>
        <item x="8"/>
        <item x="9"/>
        <item t="default"/>
      </items>
    </pivotField>
    <pivotField axis="axisRow" compact="0" outline="0" showAll="0">
      <items count="11">
        <item x="0"/>
        <item x="1"/>
        <item x="2"/>
        <item x="3"/>
        <item x="4"/>
        <item x="5"/>
        <item x="6"/>
        <item x="7"/>
        <item x="8"/>
        <item x="9"/>
        <item t="default"/>
      </items>
    </pivotField>
    <pivotField compact="0" outline="0" showAll="0"/>
    <pivotField compact="0" numFmtId="164" outline="0" showAll="0"/>
  </pivotFields>
  <rowFields count="1">
    <field x="8"/>
  </rowFields>
  <rowItems count="11">
    <i>
      <x/>
    </i>
    <i>
      <x v="1"/>
    </i>
    <i>
      <x v="2"/>
    </i>
    <i>
      <x v="3"/>
    </i>
    <i>
      <x v="4"/>
    </i>
    <i>
      <x v="5"/>
    </i>
    <i>
      <x v="6"/>
    </i>
    <i>
      <x v="7"/>
    </i>
    <i>
      <x v="8"/>
    </i>
    <i>
      <x v="9"/>
    </i>
    <i t="grand">
      <x/>
    </i>
  </rowItems>
  <colItems count="1">
    <i/>
  </colItems>
  <dataFields count="1">
    <dataField name="Sum of Debit" fld="2" baseField="0" baseItem="0"/>
  </dataFields>
  <formats count="1">
    <format dxfId="21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6EF0BE-4458-4058-94C9-1C497A8DE91D}" name="Income trend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F6:G17" firstHeaderRow="1" firstDataRow="1" firstDataCol="1"/>
  <pivotFields count="11">
    <pivotField compact="0" numFmtId="14" outline="0" showAll="0"/>
    <pivotField compact="0" outline="0" showAll="0"/>
    <pivotField compact="0" outline="0" showAll="0"/>
    <pivotField dataField="1" compact="0" outline="0" showAll="0"/>
    <pivotField compact="0" outline="0" showAll="0" measureFilter="1">
      <items count="19">
        <item x="3"/>
        <item x="7"/>
        <item x="1"/>
        <item x="0"/>
        <item x="16"/>
        <item x="14"/>
        <item x="6"/>
        <item x="15"/>
        <item x="17"/>
        <item x="5"/>
        <item x="13"/>
        <item x="4"/>
        <item x="12"/>
        <item x="2"/>
        <item x="8"/>
        <item x="9"/>
        <item x="11"/>
        <item x="10"/>
        <item t="default"/>
      </items>
    </pivotField>
    <pivotField compact="0" outline="0" showAll="0"/>
    <pivotField compact="0" outline="0" showAll="0"/>
    <pivotField compact="0" outline="0" showAll="0">
      <items count="11">
        <item x="0"/>
        <item x="1"/>
        <item x="2"/>
        <item x="3"/>
        <item x="4"/>
        <item x="5"/>
        <item x="6"/>
        <item x="7"/>
        <item x="8"/>
        <item x="9"/>
        <item t="default"/>
      </items>
    </pivotField>
    <pivotField axis="axisRow" compact="0" outline="0" showAll="0">
      <items count="11">
        <item x="0"/>
        <item x="1"/>
        <item x="2"/>
        <item x="3"/>
        <item x="4"/>
        <item x="5"/>
        <item x="6"/>
        <item x="7"/>
        <item x="8"/>
        <item x="9"/>
        <item t="default"/>
      </items>
    </pivotField>
    <pivotField compact="0" outline="0" showAll="0"/>
    <pivotField compact="0" numFmtId="164" outline="0" showAll="0"/>
  </pivotFields>
  <rowFields count="1">
    <field x="8"/>
  </rowFields>
  <rowItems count="11">
    <i>
      <x/>
    </i>
    <i>
      <x v="1"/>
    </i>
    <i>
      <x v="2"/>
    </i>
    <i>
      <x v="3"/>
    </i>
    <i>
      <x v="4"/>
    </i>
    <i>
      <x v="5"/>
    </i>
    <i>
      <x v="6"/>
    </i>
    <i>
      <x v="7"/>
    </i>
    <i>
      <x v="8"/>
    </i>
    <i>
      <x v="9"/>
    </i>
    <i t="grand">
      <x/>
    </i>
  </rowItems>
  <colItems count="1">
    <i/>
  </colItems>
  <dataFields count="1">
    <dataField name="Sum of Credit" fld="3" baseField="0" baseItem="0"/>
  </dataFields>
  <formats count="1">
    <format dxfId="21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B76466-B995-4A39-9E61-4CAAC3464559}" name="Top spending"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6:B22" firstHeaderRow="1" firstDataRow="1" firstDataCol="1"/>
  <pivotFields count="11">
    <pivotField compact="0" numFmtId="14" outline="0" showAll="0"/>
    <pivotField compact="0" outline="0" showAll="0"/>
    <pivotField dataField="1" compact="0" outline="0" showAll="0"/>
    <pivotField compact="0" outline="0" showAll="0"/>
    <pivotField axis="axisRow" compact="0" outline="0"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compact="0" outline="0" showAll="0" sortType="descending">
      <items count="9">
        <item x="6"/>
        <item x="1"/>
        <item x="4"/>
        <item x="2"/>
        <item x="7"/>
        <item x="5"/>
        <item x="0"/>
        <item x="3"/>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numFmtId="164" outline="0" showAll="0"/>
  </pivotFields>
  <rowFields count="1">
    <field x="4"/>
  </rowFields>
  <rowItems count="6">
    <i>
      <x v="13"/>
    </i>
    <i>
      <x v="11"/>
    </i>
    <i>
      <x v="1"/>
    </i>
    <i>
      <x v="6"/>
    </i>
    <i>
      <x/>
    </i>
    <i t="grand">
      <x/>
    </i>
  </rowItems>
  <colItems count="1">
    <i/>
  </colItems>
  <dataFields count="1">
    <dataField name="Sum of Debit" fld="2" baseField="0" baseItem="0"/>
  </dataFields>
  <formats count="1">
    <format dxfId="211">
      <pivotArea outline="0" collapsedLevelsAreSubtotals="1" fieldPosition="0"/>
    </format>
  </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037B4C-6BEE-4516-BD44-F6ADCB326F77}" name="Weekly trend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J20:L28" firstHeaderRow="0" firstDataRow="1" firstDataCol="1"/>
  <pivotFields count="11">
    <pivotField compact="0" numFmtId="14" outline="0" showAll="0"/>
    <pivotField compact="0" outline="0" showAll="0"/>
    <pivotField dataField="1" compact="0" outline="0" showAll="0"/>
    <pivotField dataField="1" compact="0" outline="0" showAll="0"/>
    <pivotField compact="0" outline="0" showAll="0">
      <items count="19">
        <item x="3"/>
        <item x="7"/>
        <item x="1"/>
        <item x="0"/>
        <item x="16"/>
        <item x="14"/>
        <item x="6"/>
        <item x="15"/>
        <item x="17"/>
        <item x="5"/>
        <item x="13"/>
        <item x="4"/>
        <item x="12"/>
        <item x="2"/>
        <item x="8"/>
        <item x="9"/>
        <item x="11"/>
        <item x="10"/>
        <item t="default"/>
      </items>
    </pivotField>
    <pivotField compact="0" outline="0" showAll="0"/>
    <pivotField compact="0" outline="0" showAll="0"/>
    <pivotField compact="0" outline="0" showAll="0">
      <items count="11">
        <item x="0"/>
        <item x="1"/>
        <item x="2"/>
        <item x="3"/>
        <item x="4"/>
        <item x="5"/>
        <item x="6"/>
        <item x="7"/>
        <item x="8"/>
        <item x="9"/>
        <item t="default"/>
      </items>
    </pivotField>
    <pivotField compact="0" outline="0" showAll="0">
      <items count="11">
        <item x="0"/>
        <item x="1"/>
        <item x="2"/>
        <item x="3"/>
        <item x="4"/>
        <item x="5"/>
        <item x="6"/>
        <item x="7"/>
        <item x="8"/>
        <item x="9"/>
        <item t="default"/>
      </items>
    </pivotField>
    <pivotField axis="axisRow" compact="0" outline="0" showAll="0">
      <items count="8">
        <item x="6"/>
        <item x="0"/>
        <item x="1"/>
        <item x="2"/>
        <item x="3"/>
        <item x="4"/>
        <item x="5"/>
        <item t="default"/>
      </items>
    </pivotField>
    <pivotField compact="0" numFmtId="164" outline="0" showAll="0"/>
  </pivotFields>
  <rowFields count="1">
    <field x="9"/>
  </rowFields>
  <rowItems count="8">
    <i>
      <x/>
    </i>
    <i>
      <x v="1"/>
    </i>
    <i>
      <x v="2"/>
    </i>
    <i>
      <x v="3"/>
    </i>
    <i>
      <x v="4"/>
    </i>
    <i>
      <x v="5"/>
    </i>
    <i>
      <x v="6"/>
    </i>
    <i t="grand">
      <x/>
    </i>
  </rowItems>
  <colFields count="1">
    <field x="-2"/>
  </colFields>
  <colItems count="2">
    <i>
      <x/>
    </i>
    <i i="1">
      <x v="1"/>
    </i>
  </colItems>
  <dataFields count="2">
    <dataField name="Income" fld="3" baseField="0" baseItem="0"/>
    <dataField name="Spending" fld="2" baseField="0" baseItem="0"/>
  </dataFields>
  <formats count="1">
    <format dxfId="210">
      <pivotArea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7DAC24-5411-48E4-BD11-55050C28135A}" name="Monthly Trend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F20:H31" firstHeaderRow="0" firstDataRow="1" firstDataCol="1"/>
  <pivotFields count="11">
    <pivotField compact="0" numFmtId="14" outline="0" showAll="0"/>
    <pivotField compact="0" outline="0" showAll="0"/>
    <pivotField dataField="1" compact="0" outline="0" showAll="0"/>
    <pivotField dataField="1" compact="0" outline="0" showAll="0"/>
    <pivotField compact="0" outline="0" showAll="0">
      <items count="19">
        <item x="3"/>
        <item x="7"/>
        <item x="1"/>
        <item x="0"/>
        <item x="16"/>
        <item x="14"/>
        <item x="6"/>
        <item x="15"/>
        <item x="17"/>
        <item x="5"/>
        <item x="13"/>
        <item x="4"/>
        <item x="12"/>
        <item x="2"/>
        <item x="8"/>
        <item x="9"/>
        <item x="11"/>
        <item x="10"/>
        <item t="default"/>
      </items>
    </pivotField>
    <pivotField compact="0" outline="0" showAll="0"/>
    <pivotField compact="0" outline="0" showAll="0"/>
    <pivotField axis="axisRow" compact="0" outline="0" showAll="0">
      <items count="11">
        <item x="0"/>
        <item x="1"/>
        <item x="2"/>
        <item x="3"/>
        <item x="4"/>
        <item x="5"/>
        <item x="6"/>
        <item x="7"/>
        <item x="8"/>
        <item x="9"/>
        <item t="default"/>
      </items>
    </pivotField>
    <pivotField compact="0" outline="0" showAll="0">
      <items count="11">
        <item x="0"/>
        <item x="1"/>
        <item x="2"/>
        <item x="3"/>
        <item x="4"/>
        <item x="5"/>
        <item x="6"/>
        <item x="7"/>
        <item x="8"/>
        <item x="9"/>
        <item t="default"/>
      </items>
    </pivotField>
    <pivotField compact="0" outline="0" showAll="0"/>
    <pivotField compact="0" numFmtId="164" outline="0"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Income" fld="3" baseField="0" baseItem="0"/>
    <dataField name="Spending" fld="2" baseField="0" baseItem="0"/>
  </dataFields>
  <formats count="1">
    <format dxfId="216">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9743D3-E073-49B4-A5EA-2DEFB2B4EEB3}" name="Income sourc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N8:O12" firstHeaderRow="1" firstDataRow="1" firstDataCol="1"/>
  <pivotFields count="11">
    <pivotField compact="0" numFmtId="14" outline="0" showAll="0"/>
    <pivotField compact="0" outline="0" showAll="0"/>
    <pivotField compact="0" outline="0" showAll="0"/>
    <pivotField dataField="1" compact="0" outline="0" showAll="0"/>
    <pivotField axis="axisRow" compact="0" outline="0"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11">
        <item x="0"/>
        <item x="1"/>
        <item x="2"/>
        <item x="3"/>
        <item x="4"/>
        <item x="5"/>
        <item x="6"/>
        <item x="7"/>
        <item x="8"/>
        <item x="9"/>
        <item t="default"/>
      </items>
    </pivotField>
    <pivotField compact="0" outline="0" showAll="0"/>
    <pivotField compact="0" outline="0" showAll="0"/>
    <pivotField compact="0" numFmtId="164" outline="0" showAll="0"/>
  </pivotFields>
  <rowFields count="1">
    <field x="4"/>
  </rowFields>
  <rowItems count="4">
    <i>
      <x v="3"/>
    </i>
    <i>
      <x v="17"/>
    </i>
    <i>
      <x v="16"/>
    </i>
    <i t="grand">
      <x/>
    </i>
  </rowItems>
  <colItems count="1">
    <i/>
  </colItems>
  <dataFields count="1">
    <dataField name="Sum of Credit" fld="3"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3" format="7">
      <pivotArea type="data" outline="0" fieldPosition="0">
        <references count="2">
          <reference field="4294967294" count="1" selected="0">
            <x v="0"/>
          </reference>
          <reference field="4" count="1" selected="0">
            <x v="17"/>
          </reference>
        </references>
      </pivotArea>
    </chartFormat>
    <chartFormat chart="3" format="8">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277DE0-1293-4886-BE1E-EB292C51AF05}" name="Max spending and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3"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4" showAll="0"/>
  </pivotFields>
  <rowItems count="1">
    <i/>
  </rowItems>
  <colFields count="1">
    <field x="-2"/>
  </colFields>
  <colItems count="2">
    <i>
      <x/>
    </i>
    <i i="1">
      <x v="1"/>
    </i>
  </colItems>
  <dataFields count="2">
    <dataField name="Max of Debit" fld="2" subtotal="max" baseField="0" baseItem="1"/>
    <dataField name="Max of Credit" fld="3" subtotal="max" baseField="0" baseItem="1"/>
  </dataFields>
  <formats count="1">
    <format dxfId="2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AF7BE7D1-B367-43E3-A48E-EA067162D034}" sourceName="Month Name">
  <pivotTables>
    <pivotTable tabId="6" name="Monthly Trends"/>
    <pivotTable tabId="6" name="Income sources"/>
    <pivotTable tabId="6" name="Income trends"/>
    <pivotTable tabId="6" name="income,spending, balance"/>
    <pivotTable tabId="6" name="Max spending and Income"/>
    <pivotTable tabId="6" name="spending trends"/>
    <pivotTable tabId="6" name="Top spending"/>
    <pivotTable tabId="6" name="Weekly trends"/>
  </pivotTables>
  <data>
    <tabular pivotCacheId="1554976428">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11824C2F-0E1D-483B-987E-7F3B7FF05552}" cache="Slicer_Month_Name" caption="M"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B4:L490" totalsRowShown="0">
  <tableColumns count="11">
    <tableColumn id="1" xr3:uid="{77537EBA-F0D9-401B-8519-443523647CC6}" name="Date" dataDxfId="225"/>
    <tableColumn id="2" xr3:uid="{E422E586-4620-47BE-991A-06E97BC96875}" name="Description"/>
    <tableColumn id="3" xr3:uid="{47CC51B4-966A-4A4A-A6D7-D29781C27F4D}" name="Debit" dataDxfId="224"/>
    <tableColumn id="4" xr3:uid="{58F667D0-C81A-4A56-B345-BBBFDD2D8CBC}" name="Credit" dataDxfId="223"/>
    <tableColumn id="5" xr3:uid="{904A20BD-2B3A-4A82-A479-02D2B0A8EDC6}" name="Sub-category"/>
    <tableColumn id="6" xr3:uid="{1884C13B-2BA2-458A-A649-E1AF570D9906}" name="Category"/>
    <tableColumn id="7" xr3:uid="{972B6B52-3B2F-43F7-8017-FA85D821BE69}" name="Category Type"/>
    <tableColumn id="11" xr3:uid="{291EDD47-BC7E-455E-883F-99343139BBE2}" name="Month Name" dataDxfId="222">
      <calculatedColumnFormula>TEXT(Table1[[#This Row],[Date]],"mmm")</calculatedColumnFormula>
    </tableColumn>
    <tableColumn id="8" xr3:uid="{475E0F21-5C67-4397-938C-7CCCD68141EC}" name="Month Number" dataDxfId="221">
      <calculatedColumnFormula>MONTH(Table1[[#This Row],[Date]])</calculatedColumnFormula>
    </tableColumn>
    <tableColumn id="9" xr3:uid="{CDE6552D-799B-4EA7-8FE3-52611A9C5105}" name="Week Day" dataDxfId="220">
      <calculatedColumnFormula>TEXT(Table1[[#This Row],[Date]],"ddd")</calculatedColumnFormula>
    </tableColumn>
    <tableColumn id="10" xr3:uid="{868E919D-5A6E-4EF6-A491-0111F384666C}" name="Net Amount" dataDxfId="219">
      <calculatedColumnFormula>Table1[[#This Row],[Credit]]-Table1[[#This Row],[Debit]]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B1:L490"/>
  <sheetViews>
    <sheetView showGridLines="0" tabSelected="1" workbookViewId="0"/>
  </sheetViews>
  <sheetFormatPr defaultRowHeight="14.4" x14ac:dyDescent="0.3"/>
  <cols>
    <col min="2" max="2" width="13.44140625" customWidth="1"/>
    <col min="3" max="3" width="20.5546875" bestFit="1" customWidth="1"/>
    <col min="4" max="4" width="13.5546875" customWidth="1"/>
    <col min="5" max="5" width="10.6640625" customWidth="1"/>
    <col min="6" max="6" width="18" customWidth="1"/>
    <col min="7" max="7" width="14.109375" customWidth="1"/>
    <col min="8" max="9" width="15.6640625" customWidth="1"/>
    <col min="10" max="10" width="17.109375" bestFit="1" customWidth="1"/>
    <col min="11" max="11" width="12.33203125" bestFit="1" customWidth="1"/>
    <col min="12" max="12" width="14.109375" bestFit="1" customWidth="1"/>
  </cols>
  <sheetData>
    <row r="1" spans="2:12" x14ac:dyDescent="0.3">
      <c r="D1" s="17"/>
      <c r="E1" s="17"/>
      <c r="F1" s="17"/>
      <c r="G1" s="17"/>
      <c r="H1" s="17"/>
    </row>
    <row r="2" spans="2:12" x14ac:dyDescent="0.3">
      <c r="D2" s="17"/>
      <c r="E2" s="17"/>
      <c r="F2" s="17"/>
      <c r="G2" s="17"/>
      <c r="H2" s="17"/>
    </row>
    <row r="3" spans="2:12" x14ac:dyDescent="0.3">
      <c r="D3" s="17"/>
      <c r="E3" s="17"/>
      <c r="F3" s="17"/>
      <c r="G3" s="17"/>
      <c r="H3" s="17"/>
    </row>
    <row r="4" spans="2:12" x14ac:dyDescent="0.3">
      <c r="B4" t="s">
        <v>0</v>
      </c>
      <c r="C4" t="s">
        <v>1</v>
      </c>
      <c r="D4" t="s">
        <v>2</v>
      </c>
      <c r="E4" t="s">
        <v>3</v>
      </c>
      <c r="F4" t="s">
        <v>4</v>
      </c>
      <c r="G4" t="s">
        <v>5</v>
      </c>
      <c r="H4" t="s">
        <v>6</v>
      </c>
      <c r="I4" t="s">
        <v>112</v>
      </c>
      <c r="J4" t="s">
        <v>7</v>
      </c>
      <c r="K4" t="s">
        <v>8</v>
      </c>
      <c r="L4" t="s">
        <v>9</v>
      </c>
    </row>
    <row r="5" spans="2:12" x14ac:dyDescent="0.3">
      <c r="B5" s="1">
        <v>44200</v>
      </c>
      <c r="C5" t="s">
        <v>10</v>
      </c>
      <c r="D5" s="2"/>
      <c r="E5" s="2">
        <v>5000</v>
      </c>
      <c r="F5" t="s">
        <v>11</v>
      </c>
      <c r="G5" t="s">
        <v>12</v>
      </c>
      <c r="H5" t="s">
        <v>13</v>
      </c>
      <c r="I5" t="str">
        <f>TEXT(Table1[[#This Row],[Date]],"mmm")</f>
        <v>Jan</v>
      </c>
      <c r="J5">
        <f>MONTH(Table1[[#This Row],[Date]])</f>
        <v>1</v>
      </c>
      <c r="K5" t="str">
        <f>TEXT(Table1[[#This Row],[Date]],"ddd")</f>
        <v>Mon</v>
      </c>
      <c r="L5" s="2">
        <f>Table1[[#This Row],[Credit]]-Table1[[#This Row],[Debit]]</f>
        <v>5000</v>
      </c>
    </row>
    <row r="6" spans="2:12" x14ac:dyDescent="0.3">
      <c r="B6" s="1">
        <v>44200</v>
      </c>
      <c r="C6" t="s">
        <v>14</v>
      </c>
      <c r="D6" s="2">
        <v>5</v>
      </c>
      <c r="E6" s="2"/>
      <c r="F6" t="s">
        <v>15</v>
      </c>
      <c r="G6" t="s">
        <v>16</v>
      </c>
      <c r="H6" t="s">
        <v>17</v>
      </c>
      <c r="I6" t="str">
        <f>TEXT(Table1[[#This Row],[Date]],"mmm")</f>
        <v>Jan</v>
      </c>
      <c r="J6">
        <f>MONTH(Table1[[#This Row],[Date]])</f>
        <v>1</v>
      </c>
      <c r="K6" t="str">
        <f>TEXT(Table1[[#This Row],[Date]],"ddd")</f>
        <v>Mon</v>
      </c>
      <c r="L6" s="2">
        <f>Table1[[#This Row],[Credit]]-Table1[[#This Row],[Debit]]</f>
        <v>-5</v>
      </c>
    </row>
    <row r="7" spans="2:12" x14ac:dyDescent="0.3">
      <c r="B7" s="1">
        <v>44201</v>
      </c>
      <c r="C7" t="s">
        <v>18</v>
      </c>
      <c r="D7" s="2">
        <v>900</v>
      </c>
      <c r="E7" s="2"/>
      <c r="F7" t="s">
        <v>19</v>
      </c>
      <c r="G7" t="s">
        <v>20</v>
      </c>
      <c r="H7" t="s">
        <v>17</v>
      </c>
      <c r="I7" t="str">
        <f>TEXT(Table1[[#This Row],[Date]],"mmm")</f>
        <v>Jan</v>
      </c>
      <c r="J7">
        <f>MONTH(Table1[[#This Row],[Date]])</f>
        <v>1</v>
      </c>
      <c r="K7" t="str">
        <f>TEXT(Table1[[#This Row],[Date]],"ddd")</f>
        <v>Tue</v>
      </c>
      <c r="L7" s="2">
        <f>Table1[[#This Row],[Credit]]-Table1[[#This Row],[Debit]]</f>
        <v>-900</v>
      </c>
    </row>
    <row r="8" spans="2:12" x14ac:dyDescent="0.3">
      <c r="B8" s="1">
        <v>44201</v>
      </c>
      <c r="C8" t="s">
        <v>21</v>
      </c>
      <c r="D8" s="2">
        <v>150</v>
      </c>
      <c r="E8" s="2"/>
      <c r="F8" t="s">
        <v>22</v>
      </c>
      <c r="G8" t="s">
        <v>23</v>
      </c>
      <c r="H8" t="s">
        <v>17</v>
      </c>
      <c r="I8" t="str">
        <f>TEXT(Table1[[#This Row],[Date]],"mmm")</f>
        <v>Jan</v>
      </c>
      <c r="J8">
        <f>MONTH(Table1[[#This Row],[Date]])</f>
        <v>1</v>
      </c>
      <c r="K8" t="str">
        <f>TEXT(Table1[[#This Row],[Date]],"ddd")</f>
        <v>Tue</v>
      </c>
      <c r="L8" s="2">
        <f>Table1[[#This Row],[Credit]]-Table1[[#This Row],[Debit]]</f>
        <v>-150</v>
      </c>
    </row>
    <row r="9" spans="2:12" x14ac:dyDescent="0.3">
      <c r="B9" s="1">
        <v>44201</v>
      </c>
      <c r="C9" t="s">
        <v>14</v>
      </c>
      <c r="D9" s="2">
        <v>5</v>
      </c>
      <c r="E9" s="2"/>
      <c r="F9" t="s">
        <v>15</v>
      </c>
      <c r="G9" t="s">
        <v>16</v>
      </c>
      <c r="H9" t="s">
        <v>17</v>
      </c>
      <c r="I9" t="str">
        <f>TEXT(Table1[[#This Row],[Date]],"mmm")</f>
        <v>Jan</v>
      </c>
      <c r="J9">
        <f>MONTH(Table1[[#This Row],[Date]])</f>
        <v>1</v>
      </c>
      <c r="K9" t="str">
        <f>TEXT(Table1[[#This Row],[Date]],"ddd")</f>
        <v>Tue</v>
      </c>
      <c r="L9" s="2">
        <f>Table1[[#This Row],[Credit]]-Table1[[#This Row],[Debit]]</f>
        <v>-5</v>
      </c>
    </row>
    <row r="10" spans="2:12" x14ac:dyDescent="0.3">
      <c r="B10" s="1">
        <v>44202</v>
      </c>
      <c r="C10" t="s">
        <v>14</v>
      </c>
      <c r="D10" s="2">
        <v>5</v>
      </c>
      <c r="E10" s="2"/>
      <c r="F10" t="s">
        <v>15</v>
      </c>
      <c r="G10" t="s">
        <v>16</v>
      </c>
      <c r="H10" t="s">
        <v>17</v>
      </c>
      <c r="I10" t="str">
        <f>TEXT(Table1[[#This Row],[Date]],"mmm")</f>
        <v>Jan</v>
      </c>
      <c r="J10">
        <f>MONTH(Table1[[#This Row],[Date]])</f>
        <v>1</v>
      </c>
      <c r="K10" t="str">
        <f>TEXT(Table1[[#This Row],[Date]],"ddd")</f>
        <v>Wed</v>
      </c>
      <c r="L10" s="2">
        <f>Table1[[#This Row],[Credit]]-Table1[[#This Row],[Debit]]</f>
        <v>-5</v>
      </c>
    </row>
    <row r="11" spans="2:12" x14ac:dyDescent="0.3">
      <c r="B11" s="1">
        <v>44203</v>
      </c>
      <c r="C11" t="s">
        <v>14</v>
      </c>
      <c r="D11" s="2">
        <v>5</v>
      </c>
      <c r="E11" s="2"/>
      <c r="F11" t="s">
        <v>15</v>
      </c>
      <c r="G11" t="s">
        <v>16</v>
      </c>
      <c r="H11" t="s">
        <v>17</v>
      </c>
      <c r="I11" t="str">
        <f>TEXT(Table1[[#This Row],[Date]],"mmm")</f>
        <v>Jan</v>
      </c>
      <c r="J11">
        <f>MONTH(Table1[[#This Row],[Date]])</f>
        <v>1</v>
      </c>
      <c r="K11" t="str">
        <f>TEXT(Table1[[#This Row],[Date]],"ddd")</f>
        <v>Thu</v>
      </c>
      <c r="L11" s="2">
        <f>Table1[[#This Row],[Credit]]-Table1[[#This Row],[Debit]]</f>
        <v>-5</v>
      </c>
    </row>
    <row r="12" spans="2:12" x14ac:dyDescent="0.3">
      <c r="B12" s="1">
        <v>44204</v>
      </c>
      <c r="C12" t="s">
        <v>14</v>
      </c>
      <c r="D12" s="2">
        <v>5</v>
      </c>
      <c r="E12" s="2"/>
      <c r="F12" t="s">
        <v>15</v>
      </c>
      <c r="G12" t="s">
        <v>16</v>
      </c>
      <c r="H12" t="s">
        <v>17</v>
      </c>
      <c r="I12" t="str">
        <f>TEXT(Table1[[#This Row],[Date]],"mmm")</f>
        <v>Jan</v>
      </c>
      <c r="J12">
        <f>MONTH(Table1[[#This Row],[Date]])</f>
        <v>1</v>
      </c>
      <c r="K12" t="str">
        <f>TEXT(Table1[[#This Row],[Date]],"ddd")</f>
        <v>Fri</v>
      </c>
      <c r="L12" s="2">
        <f>Table1[[#This Row],[Credit]]-Table1[[#This Row],[Debit]]</f>
        <v>-5</v>
      </c>
    </row>
    <row r="13" spans="2:12" x14ac:dyDescent="0.3">
      <c r="B13" s="1">
        <v>44204</v>
      </c>
      <c r="C13" t="s">
        <v>24</v>
      </c>
      <c r="D13" s="2">
        <v>155</v>
      </c>
      <c r="E13" s="2"/>
      <c r="F13" t="s">
        <v>25</v>
      </c>
      <c r="G13" t="s">
        <v>20</v>
      </c>
      <c r="H13" t="s">
        <v>17</v>
      </c>
      <c r="I13" t="str">
        <f>TEXT(Table1[[#This Row],[Date]],"mmm")</f>
        <v>Jan</v>
      </c>
      <c r="J13">
        <f>MONTH(Table1[[#This Row],[Date]])</f>
        <v>1</v>
      </c>
      <c r="K13" t="str">
        <f>TEXT(Table1[[#This Row],[Date]],"ddd")</f>
        <v>Fri</v>
      </c>
      <c r="L13" s="2">
        <f>Table1[[#This Row],[Credit]]-Table1[[#This Row],[Debit]]</f>
        <v>-155</v>
      </c>
    </row>
    <row r="14" spans="2:12" x14ac:dyDescent="0.3">
      <c r="B14" s="1">
        <v>44207</v>
      </c>
      <c r="C14" t="s">
        <v>26</v>
      </c>
      <c r="D14" s="2">
        <v>50</v>
      </c>
      <c r="E14" s="2"/>
      <c r="F14" t="s">
        <v>27</v>
      </c>
      <c r="G14" t="s">
        <v>20</v>
      </c>
      <c r="H14" t="s">
        <v>17</v>
      </c>
      <c r="I14" t="str">
        <f>TEXT(Table1[[#This Row],[Date]],"mmm")</f>
        <v>Jan</v>
      </c>
      <c r="J14">
        <f>MONTH(Table1[[#This Row],[Date]])</f>
        <v>1</v>
      </c>
      <c r="K14" t="str">
        <f>TEXT(Table1[[#This Row],[Date]],"ddd")</f>
        <v>Mon</v>
      </c>
      <c r="L14" s="2">
        <f>Table1[[#This Row],[Credit]]-Table1[[#This Row],[Debit]]</f>
        <v>-50</v>
      </c>
    </row>
    <row r="15" spans="2:12" x14ac:dyDescent="0.3">
      <c r="B15" s="1">
        <v>44207</v>
      </c>
      <c r="C15" t="s">
        <v>14</v>
      </c>
      <c r="D15" s="2">
        <v>5</v>
      </c>
      <c r="E15" s="2"/>
      <c r="F15" t="s">
        <v>15</v>
      </c>
      <c r="G15" t="s">
        <v>16</v>
      </c>
      <c r="H15" t="s">
        <v>17</v>
      </c>
      <c r="I15" t="str">
        <f>TEXT(Table1[[#This Row],[Date]],"mmm")</f>
        <v>Jan</v>
      </c>
      <c r="J15">
        <f>MONTH(Table1[[#This Row],[Date]])</f>
        <v>1</v>
      </c>
      <c r="K15" t="str">
        <f>TEXT(Table1[[#This Row],[Date]],"ddd")</f>
        <v>Mon</v>
      </c>
      <c r="L15" s="2">
        <f>Table1[[#This Row],[Credit]]-Table1[[#This Row],[Debit]]</f>
        <v>-5</v>
      </c>
    </row>
    <row r="16" spans="2:12" x14ac:dyDescent="0.3">
      <c r="B16" s="1">
        <v>44208</v>
      </c>
      <c r="C16" t="s">
        <v>14</v>
      </c>
      <c r="D16" s="2">
        <v>5</v>
      </c>
      <c r="E16" s="2"/>
      <c r="F16" t="s">
        <v>15</v>
      </c>
      <c r="G16" t="s">
        <v>16</v>
      </c>
      <c r="H16" t="s">
        <v>17</v>
      </c>
      <c r="I16" t="str">
        <f>TEXT(Table1[[#This Row],[Date]],"mmm")</f>
        <v>Jan</v>
      </c>
      <c r="J16">
        <f>MONTH(Table1[[#This Row],[Date]])</f>
        <v>1</v>
      </c>
      <c r="K16" t="str">
        <f>TEXT(Table1[[#This Row],[Date]],"ddd")</f>
        <v>Tue</v>
      </c>
      <c r="L16" s="2">
        <f>Table1[[#This Row],[Credit]]-Table1[[#This Row],[Debit]]</f>
        <v>-5</v>
      </c>
    </row>
    <row r="17" spans="2:12" x14ac:dyDescent="0.3">
      <c r="B17" s="1">
        <v>44209</v>
      </c>
      <c r="C17" t="s">
        <v>28</v>
      </c>
      <c r="D17" s="2">
        <v>77</v>
      </c>
      <c r="E17" s="2"/>
      <c r="F17" t="s">
        <v>15</v>
      </c>
      <c r="G17" t="s">
        <v>16</v>
      </c>
      <c r="H17" t="s">
        <v>17</v>
      </c>
      <c r="I17" t="str">
        <f>TEXT(Table1[[#This Row],[Date]],"mmm")</f>
        <v>Jan</v>
      </c>
      <c r="J17">
        <f>MONTH(Table1[[#This Row],[Date]])</f>
        <v>1</v>
      </c>
      <c r="K17" t="str">
        <f>TEXT(Table1[[#This Row],[Date]],"ddd")</f>
        <v>Wed</v>
      </c>
      <c r="L17" s="2">
        <f>Table1[[#This Row],[Credit]]-Table1[[#This Row],[Debit]]</f>
        <v>-77</v>
      </c>
    </row>
    <row r="18" spans="2:12" x14ac:dyDescent="0.3">
      <c r="B18" s="1">
        <v>44209</v>
      </c>
      <c r="C18" t="s">
        <v>14</v>
      </c>
      <c r="D18" s="2">
        <v>5</v>
      </c>
      <c r="E18" s="2"/>
      <c r="F18" t="s">
        <v>15</v>
      </c>
      <c r="G18" t="s">
        <v>16</v>
      </c>
      <c r="H18" t="s">
        <v>17</v>
      </c>
      <c r="I18" t="str">
        <f>TEXT(Table1[[#This Row],[Date]],"mmm")</f>
        <v>Jan</v>
      </c>
      <c r="J18">
        <f>MONTH(Table1[[#This Row],[Date]])</f>
        <v>1</v>
      </c>
      <c r="K18" t="str">
        <f>TEXT(Table1[[#This Row],[Date]],"ddd")</f>
        <v>Wed</v>
      </c>
      <c r="L18" s="2">
        <f>Table1[[#This Row],[Credit]]-Table1[[#This Row],[Debit]]</f>
        <v>-5</v>
      </c>
    </row>
    <row r="19" spans="2:12" x14ac:dyDescent="0.3">
      <c r="B19" s="1">
        <v>44210</v>
      </c>
      <c r="C19" t="s">
        <v>14</v>
      </c>
      <c r="D19" s="2">
        <v>5</v>
      </c>
      <c r="E19" s="2"/>
      <c r="F19" t="s">
        <v>15</v>
      </c>
      <c r="G19" t="s">
        <v>16</v>
      </c>
      <c r="H19" t="s">
        <v>17</v>
      </c>
      <c r="I19" t="str">
        <f>TEXT(Table1[[#This Row],[Date]],"mmm")</f>
        <v>Jan</v>
      </c>
      <c r="J19">
        <f>MONTH(Table1[[#This Row],[Date]])</f>
        <v>1</v>
      </c>
      <c r="K19" t="str">
        <f>TEXT(Table1[[#This Row],[Date]],"ddd")</f>
        <v>Thu</v>
      </c>
      <c r="L19" s="2">
        <f>Table1[[#This Row],[Credit]]-Table1[[#This Row],[Debit]]</f>
        <v>-5</v>
      </c>
    </row>
    <row r="20" spans="2:12" x14ac:dyDescent="0.3">
      <c r="B20" s="1">
        <v>44211</v>
      </c>
      <c r="C20" t="s">
        <v>24</v>
      </c>
      <c r="D20" s="2">
        <v>135</v>
      </c>
      <c r="E20" s="2"/>
      <c r="F20" t="s">
        <v>25</v>
      </c>
      <c r="G20" t="s">
        <v>20</v>
      </c>
      <c r="H20" t="s">
        <v>17</v>
      </c>
      <c r="I20" t="str">
        <f>TEXT(Table1[[#This Row],[Date]],"mmm")</f>
        <v>Jan</v>
      </c>
      <c r="J20">
        <f>MONTH(Table1[[#This Row],[Date]])</f>
        <v>1</v>
      </c>
      <c r="K20" t="str">
        <f>TEXT(Table1[[#This Row],[Date]],"ddd")</f>
        <v>Fri</v>
      </c>
      <c r="L20" s="2">
        <f>Table1[[#This Row],[Credit]]-Table1[[#This Row],[Debit]]</f>
        <v>-135</v>
      </c>
    </row>
    <row r="21" spans="2:12" x14ac:dyDescent="0.3">
      <c r="B21" s="1">
        <v>44211</v>
      </c>
      <c r="C21" t="s">
        <v>14</v>
      </c>
      <c r="D21" s="2">
        <v>5</v>
      </c>
      <c r="E21" s="2"/>
      <c r="F21" t="s">
        <v>15</v>
      </c>
      <c r="G21" t="s">
        <v>16</v>
      </c>
      <c r="H21" t="s">
        <v>17</v>
      </c>
      <c r="I21" t="str">
        <f>TEXT(Table1[[#This Row],[Date]],"mmm")</f>
        <v>Jan</v>
      </c>
      <c r="J21">
        <f>MONTH(Table1[[#This Row],[Date]])</f>
        <v>1</v>
      </c>
      <c r="K21" t="str">
        <f>TEXT(Table1[[#This Row],[Date]],"ddd")</f>
        <v>Fri</v>
      </c>
      <c r="L21" s="2">
        <f>Table1[[#This Row],[Credit]]-Table1[[#This Row],[Debit]]</f>
        <v>-5</v>
      </c>
    </row>
    <row r="22" spans="2:12" x14ac:dyDescent="0.3">
      <c r="B22" s="1">
        <v>44212</v>
      </c>
      <c r="C22" t="s">
        <v>14</v>
      </c>
      <c r="D22" s="2">
        <v>5</v>
      </c>
      <c r="E22" s="2"/>
      <c r="F22" t="s">
        <v>15</v>
      </c>
      <c r="G22" t="s">
        <v>16</v>
      </c>
      <c r="H22" t="s">
        <v>17</v>
      </c>
      <c r="I22" t="str">
        <f>TEXT(Table1[[#This Row],[Date]],"mmm")</f>
        <v>Jan</v>
      </c>
      <c r="J22">
        <f>MONTH(Table1[[#This Row],[Date]])</f>
        <v>1</v>
      </c>
      <c r="K22" t="str">
        <f>TEXT(Table1[[#This Row],[Date]],"ddd")</f>
        <v>Sat</v>
      </c>
      <c r="L22" s="2">
        <f>Table1[[#This Row],[Credit]]-Table1[[#This Row],[Debit]]</f>
        <v>-5</v>
      </c>
    </row>
    <row r="23" spans="2:12" x14ac:dyDescent="0.3">
      <c r="B23" s="1">
        <v>44212</v>
      </c>
      <c r="C23" t="s">
        <v>29</v>
      </c>
      <c r="D23" s="2">
        <v>40</v>
      </c>
      <c r="E23" s="2"/>
      <c r="F23" t="s">
        <v>30</v>
      </c>
      <c r="G23" t="s">
        <v>31</v>
      </c>
      <c r="H23" t="s">
        <v>17</v>
      </c>
      <c r="I23" t="str">
        <f>TEXT(Table1[[#This Row],[Date]],"mmm")</f>
        <v>Jan</v>
      </c>
      <c r="J23">
        <f>MONTH(Table1[[#This Row],[Date]])</f>
        <v>1</v>
      </c>
      <c r="K23" t="str">
        <f>TEXT(Table1[[#This Row],[Date]],"ddd")</f>
        <v>Sat</v>
      </c>
      <c r="L23" s="2">
        <f>Table1[[#This Row],[Credit]]-Table1[[#This Row],[Debit]]</f>
        <v>-40</v>
      </c>
    </row>
    <row r="24" spans="2:12" x14ac:dyDescent="0.3">
      <c r="B24" s="1">
        <v>44212</v>
      </c>
      <c r="C24" t="s">
        <v>32</v>
      </c>
      <c r="D24" s="2">
        <v>98</v>
      </c>
      <c r="E24" s="2"/>
      <c r="F24" t="s">
        <v>33</v>
      </c>
      <c r="G24" t="s">
        <v>31</v>
      </c>
      <c r="H24" t="s">
        <v>17</v>
      </c>
      <c r="I24" t="str">
        <f>TEXT(Table1[[#This Row],[Date]],"mmm")</f>
        <v>Jan</v>
      </c>
      <c r="J24">
        <f>MONTH(Table1[[#This Row],[Date]])</f>
        <v>1</v>
      </c>
      <c r="K24" t="str">
        <f>TEXT(Table1[[#This Row],[Date]],"ddd")</f>
        <v>Sat</v>
      </c>
      <c r="L24" s="2">
        <f>Table1[[#This Row],[Credit]]-Table1[[#This Row],[Debit]]</f>
        <v>-98</v>
      </c>
    </row>
    <row r="25" spans="2:12" x14ac:dyDescent="0.3">
      <c r="B25" s="1">
        <v>44212</v>
      </c>
      <c r="C25" t="s">
        <v>34</v>
      </c>
      <c r="D25" s="2">
        <v>52</v>
      </c>
      <c r="E25" s="2"/>
      <c r="F25" t="s">
        <v>35</v>
      </c>
      <c r="G25" t="s">
        <v>16</v>
      </c>
      <c r="H25" t="s">
        <v>17</v>
      </c>
      <c r="I25" t="str">
        <f>TEXT(Table1[[#This Row],[Date]],"mmm")</f>
        <v>Jan</v>
      </c>
      <c r="J25">
        <f>MONTH(Table1[[#This Row],[Date]])</f>
        <v>1</v>
      </c>
      <c r="K25" t="str">
        <f>TEXT(Table1[[#This Row],[Date]],"ddd")</f>
        <v>Sat</v>
      </c>
      <c r="L25" s="2">
        <f>Table1[[#This Row],[Credit]]-Table1[[#This Row],[Debit]]</f>
        <v>-52</v>
      </c>
    </row>
    <row r="26" spans="2:12" x14ac:dyDescent="0.3">
      <c r="B26" s="1">
        <v>44213</v>
      </c>
      <c r="C26" t="s">
        <v>36</v>
      </c>
      <c r="D26" s="2">
        <v>28</v>
      </c>
      <c r="E26" s="2"/>
      <c r="F26" t="s">
        <v>37</v>
      </c>
      <c r="G26" t="s">
        <v>23</v>
      </c>
      <c r="H26" t="s">
        <v>17</v>
      </c>
      <c r="I26" t="str">
        <f>TEXT(Table1[[#This Row],[Date]],"mmm")</f>
        <v>Jan</v>
      </c>
      <c r="J26">
        <f>MONTH(Table1[[#This Row],[Date]])</f>
        <v>1</v>
      </c>
      <c r="K26" t="str">
        <f>TEXT(Table1[[#This Row],[Date]],"ddd")</f>
        <v>Sun</v>
      </c>
      <c r="L26" s="2">
        <f>Table1[[#This Row],[Credit]]-Table1[[#This Row],[Debit]]</f>
        <v>-28</v>
      </c>
    </row>
    <row r="27" spans="2:12" x14ac:dyDescent="0.3">
      <c r="B27" s="1">
        <v>44214</v>
      </c>
      <c r="C27" t="s">
        <v>38</v>
      </c>
      <c r="D27" s="2"/>
      <c r="E27" s="2">
        <v>4500</v>
      </c>
      <c r="F27" t="s">
        <v>39</v>
      </c>
      <c r="G27" t="s">
        <v>40</v>
      </c>
      <c r="H27" t="s">
        <v>13</v>
      </c>
      <c r="I27" t="str">
        <f>TEXT(Table1[[#This Row],[Date]],"mmm")</f>
        <v>Jan</v>
      </c>
      <c r="J27">
        <f>MONTH(Table1[[#This Row],[Date]])</f>
        <v>1</v>
      </c>
      <c r="K27" t="str">
        <f>TEXT(Table1[[#This Row],[Date]],"ddd")</f>
        <v>Mon</v>
      </c>
      <c r="L27" s="2">
        <f>Table1[[#This Row],[Credit]]-Table1[[#This Row],[Debit]]</f>
        <v>4500</v>
      </c>
    </row>
    <row r="28" spans="2:12" x14ac:dyDescent="0.3">
      <c r="B28" s="1">
        <v>44214</v>
      </c>
      <c r="C28" t="s">
        <v>14</v>
      </c>
      <c r="D28" s="2">
        <v>5</v>
      </c>
      <c r="E28" s="2"/>
      <c r="F28" t="s">
        <v>15</v>
      </c>
      <c r="G28" t="s">
        <v>16</v>
      </c>
      <c r="H28" t="s">
        <v>17</v>
      </c>
      <c r="I28" t="str">
        <f>TEXT(Table1[[#This Row],[Date]],"mmm")</f>
        <v>Jan</v>
      </c>
      <c r="J28">
        <f>MONTH(Table1[[#This Row],[Date]])</f>
        <v>1</v>
      </c>
      <c r="K28" t="str">
        <f>TEXT(Table1[[#This Row],[Date]],"ddd")</f>
        <v>Mon</v>
      </c>
      <c r="L28" s="2">
        <f>Table1[[#This Row],[Credit]]-Table1[[#This Row],[Debit]]</f>
        <v>-5</v>
      </c>
    </row>
    <row r="29" spans="2:12" x14ac:dyDescent="0.3">
      <c r="B29" s="1">
        <v>44215</v>
      </c>
      <c r="C29" t="s">
        <v>14</v>
      </c>
      <c r="D29" s="2">
        <v>5</v>
      </c>
      <c r="E29" s="2"/>
      <c r="F29" t="s">
        <v>15</v>
      </c>
      <c r="G29" t="s">
        <v>16</v>
      </c>
      <c r="H29" t="s">
        <v>17</v>
      </c>
      <c r="I29" t="str">
        <f>TEXT(Table1[[#This Row],[Date]],"mmm")</f>
        <v>Jan</v>
      </c>
      <c r="J29">
        <f>MONTH(Table1[[#This Row],[Date]])</f>
        <v>1</v>
      </c>
      <c r="K29" t="str">
        <f>TEXT(Table1[[#This Row],[Date]],"ddd")</f>
        <v>Tue</v>
      </c>
      <c r="L29" s="2">
        <f>Table1[[#This Row],[Credit]]-Table1[[#This Row],[Debit]]</f>
        <v>-5</v>
      </c>
    </row>
    <row r="30" spans="2:12" x14ac:dyDescent="0.3">
      <c r="B30" s="1">
        <v>44215</v>
      </c>
      <c r="C30" t="s">
        <v>38</v>
      </c>
      <c r="D30" s="2"/>
      <c r="E30" s="2">
        <v>4500</v>
      </c>
      <c r="F30" t="s">
        <v>41</v>
      </c>
      <c r="G30" t="s">
        <v>40</v>
      </c>
      <c r="H30" t="s">
        <v>13</v>
      </c>
      <c r="I30" t="str">
        <f>TEXT(Table1[[#This Row],[Date]],"mmm")</f>
        <v>Jan</v>
      </c>
      <c r="J30">
        <f>MONTH(Table1[[#This Row],[Date]])</f>
        <v>1</v>
      </c>
      <c r="K30" t="str">
        <f>TEXT(Table1[[#This Row],[Date]],"ddd")</f>
        <v>Tue</v>
      </c>
      <c r="L30" s="2">
        <f>Table1[[#This Row],[Credit]]-Table1[[#This Row],[Debit]]</f>
        <v>4500</v>
      </c>
    </row>
    <row r="31" spans="2:12" x14ac:dyDescent="0.3">
      <c r="B31" s="1">
        <v>44215</v>
      </c>
      <c r="C31" t="s">
        <v>42</v>
      </c>
      <c r="D31" s="2">
        <v>40</v>
      </c>
      <c r="E31" s="2"/>
      <c r="F31" t="s">
        <v>42</v>
      </c>
      <c r="G31" t="s">
        <v>20</v>
      </c>
      <c r="H31" t="s">
        <v>17</v>
      </c>
      <c r="I31" t="str">
        <f>TEXT(Table1[[#This Row],[Date]],"mmm")</f>
        <v>Jan</v>
      </c>
      <c r="J31">
        <f>MONTH(Table1[[#This Row],[Date]])</f>
        <v>1</v>
      </c>
      <c r="K31" t="str">
        <f>TEXT(Table1[[#This Row],[Date]],"ddd")</f>
        <v>Tue</v>
      </c>
      <c r="L31" s="2">
        <f>Table1[[#This Row],[Credit]]-Table1[[#This Row],[Debit]]</f>
        <v>-40</v>
      </c>
    </row>
    <row r="32" spans="2:12" x14ac:dyDescent="0.3">
      <c r="B32" s="1">
        <v>44216</v>
      </c>
      <c r="C32" t="s">
        <v>43</v>
      </c>
      <c r="D32" s="2">
        <v>45</v>
      </c>
      <c r="E32" s="2"/>
      <c r="F32" t="s">
        <v>44</v>
      </c>
      <c r="G32" t="s">
        <v>31</v>
      </c>
      <c r="H32" t="s">
        <v>17</v>
      </c>
      <c r="I32" t="str">
        <f>TEXT(Table1[[#This Row],[Date]],"mmm")</f>
        <v>Jan</v>
      </c>
      <c r="J32">
        <f>MONTH(Table1[[#This Row],[Date]])</f>
        <v>1</v>
      </c>
      <c r="K32" t="str">
        <f>TEXT(Table1[[#This Row],[Date]],"ddd")</f>
        <v>Wed</v>
      </c>
      <c r="L32" s="2">
        <f>Table1[[#This Row],[Credit]]-Table1[[#This Row],[Debit]]</f>
        <v>-45</v>
      </c>
    </row>
    <row r="33" spans="2:12" x14ac:dyDescent="0.3">
      <c r="B33" s="1">
        <v>44216</v>
      </c>
      <c r="C33" t="s">
        <v>45</v>
      </c>
      <c r="D33" s="2">
        <v>32</v>
      </c>
      <c r="E33" s="2"/>
      <c r="F33" t="s">
        <v>30</v>
      </c>
      <c r="G33" t="s">
        <v>31</v>
      </c>
      <c r="H33" t="s">
        <v>17</v>
      </c>
      <c r="I33" t="str">
        <f>TEXT(Table1[[#This Row],[Date]],"mmm")</f>
        <v>Jan</v>
      </c>
      <c r="J33">
        <f>MONTH(Table1[[#This Row],[Date]])</f>
        <v>1</v>
      </c>
      <c r="K33" t="str">
        <f>TEXT(Table1[[#This Row],[Date]],"ddd")</f>
        <v>Wed</v>
      </c>
      <c r="L33" s="2">
        <f>Table1[[#This Row],[Credit]]-Table1[[#This Row],[Debit]]</f>
        <v>-32</v>
      </c>
    </row>
    <row r="34" spans="2:12" x14ac:dyDescent="0.3">
      <c r="B34" s="1">
        <v>44216</v>
      </c>
      <c r="C34" t="s">
        <v>14</v>
      </c>
      <c r="D34" s="2">
        <v>5</v>
      </c>
      <c r="E34" s="2"/>
      <c r="F34" t="s">
        <v>15</v>
      </c>
      <c r="G34" t="s">
        <v>16</v>
      </c>
      <c r="H34" t="s">
        <v>17</v>
      </c>
      <c r="I34" t="str">
        <f>TEXT(Table1[[#This Row],[Date]],"mmm")</f>
        <v>Jan</v>
      </c>
      <c r="J34">
        <f>MONTH(Table1[[#This Row],[Date]])</f>
        <v>1</v>
      </c>
      <c r="K34" t="str">
        <f>TEXT(Table1[[#This Row],[Date]],"ddd")</f>
        <v>Wed</v>
      </c>
      <c r="L34" s="2">
        <f>Table1[[#This Row],[Credit]]-Table1[[#This Row],[Debit]]</f>
        <v>-5</v>
      </c>
    </row>
    <row r="35" spans="2:12" x14ac:dyDescent="0.3">
      <c r="B35" s="1">
        <v>44217</v>
      </c>
      <c r="C35" t="s">
        <v>14</v>
      </c>
      <c r="D35" s="2">
        <v>5</v>
      </c>
      <c r="E35" s="2"/>
      <c r="F35" t="s">
        <v>15</v>
      </c>
      <c r="G35" t="s">
        <v>16</v>
      </c>
      <c r="H35" t="s">
        <v>17</v>
      </c>
      <c r="I35" t="str">
        <f>TEXT(Table1[[#This Row],[Date]],"mmm")</f>
        <v>Jan</v>
      </c>
      <c r="J35">
        <f>MONTH(Table1[[#This Row],[Date]])</f>
        <v>1</v>
      </c>
      <c r="K35" t="str">
        <f>TEXT(Table1[[#This Row],[Date]],"ddd")</f>
        <v>Thu</v>
      </c>
      <c r="L35" s="2">
        <f>Table1[[#This Row],[Credit]]-Table1[[#This Row],[Debit]]</f>
        <v>-5</v>
      </c>
    </row>
    <row r="36" spans="2:12" x14ac:dyDescent="0.3">
      <c r="B36" s="1">
        <v>44218</v>
      </c>
      <c r="C36" t="s">
        <v>14</v>
      </c>
      <c r="D36" s="2">
        <v>5</v>
      </c>
      <c r="E36" s="2"/>
      <c r="F36" t="s">
        <v>15</v>
      </c>
      <c r="G36" t="s">
        <v>16</v>
      </c>
      <c r="H36" t="s">
        <v>17</v>
      </c>
      <c r="I36" t="str">
        <f>TEXT(Table1[[#This Row],[Date]],"mmm")</f>
        <v>Jan</v>
      </c>
      <c r="J36">
        <f>MONTH(Table1[[#This Row],[Date]])</f>
        <v>1</v>
      </c>
      <c r="K36" t="str">
        <f>TEXT(Table1[[#This Row],[Date]],"ddd")</f>
        <v>Fri</v>
      </c>
      <c r="L36" s="2">
        <f>Table1[[#This Row],[Credit]]-Table1[[#This Row],[Debit]]</f>
        <v>-5</v>
      </c>
    </row>
    <row r="37" spans="2:12" x14ac:dyDescent="0.3">
      <c r="B37" s="1">
        <v>44218</v>
      </c>
      <c r="C37" t="s">
        <v>24</v>
      </c>
      <c r="D37" s="2">
        <v>170</v>
      </c>
      <c r="E37" s="2"/>
      <c r="F37" t="s">
        <v>25</v>
      </c>
      <c r="G37" t="s">
        <v>20</v>
      </c>
      <c r="H37" t="s">
        <v>17</v>
      </c>
      <c r="I37" t="str">
        <f>TEXT(Table1[[#This Row],[Date]],"mmm")</f>
        <v>Jan</v>
      </c>
      <c r="J37">
        <f>MONTH(Table1[[#This Row],[Date]])</f>
        <v>1</v>
      </c>
      <c r="K37" t="str">
        <f>TEXT(Table1[[#This Row],[Date]],"ddd")</f>
        <v>Fri</v>
      </c>
      <c r="L37" s="2">
        <f>Table1[[#This Row],[Credit]]-Table1[[#This Row],[Debit]]</f>
        <v>-170</v>
      </c>
    </row>
    <row r="38" spans="2:12" x14ac:dyDescent="0.3">
      <c r="B38" s="1">
        <v>44219</v>
      </c>
      <c r="C38" t="s">
        <v>46</v>
      </c>
      <c r="D38" s="2">
        <v>37</v>
      </c>
      <c r="E38" s="2"/>
      <c r="F38" t="s">
        <v>35</v>
      </c>
      <c r="G38" t="s">
        <v>16</v>
      </c>
      <c r="H38" t="s">
        <v>17</v>
      </c>
      <c r="I38" t="str">
        <f>TEXT(Table1[[#This Row],[Date]],"mmm")</f>
        <v>Jan</v>
      </c>
      <c r="J38">
        <f>MONTH(Table1[[#This Row],[Date]])</f>
        <v>1</v>
      </c>
      <c r="K38" t="str">
        <f>TEXT(Table1[[#This Row],[Date]],"ddd")</f>
        <v>Sat</v>
      </c>
      <c r="L38" s="2">
        <f>Table1[[#This Row],[Credit]]-Table1[[#This Row],[Debit]]</f>
        <v>-37</v>
      </c>
    </row>
    <row r="39" spans="2:12" x14ac:dyDescent="0.3">
      <c r="B39" s="1">
        <v>44220</v>
      </c>
      <c r="C39" t="s">
        <v>47</v>
      </c>
      <c r="D39" s="2">
        <v>12</v>
      </c>
      <c r="E39" s="2"/>
      <c r="F39" t="s">
        <v>35</v>
      </c>
      <c r="G39" t="s">
        <v>16</v>
      </c>
      <c r="H39" t="s">
        <v>17</v>
      </c>
      <c r="I39" t="str">
        <f>TEXT(Table1[[#This Row],[Date]],"mmm")</f>
        <v>Jan</v>
      </c>
      <c r="J39">
        <f>MONTH(Table1[[#This Row],[Date]])</f>
        <v>1</v>
      </c>
      <c r="K39" t="str">
        <f>TEXT(Table1[[#This Row],[Date]],"ddd")</f>
        <v>Sun</v>
      </c>
      <c r="L39" s="2">
        <f>Table1[[#This Row],[Credit]]-Table1[[#This Row],[Debit]]</f>
        <v>-12</v>
      </c>
    </row>
    <row r="40" spans="2:12" x14ac:dyDescent="0.3">
      <c r="B40" s="1">
        <v>44221</v>
      </c>
      <c r="C40" t="s">
        <v>48</v>
      </c>
      <c r="D40" s="2">
        <v>55</v>
      </c>
      <c r="E40" s="2"/>
      <c r="F40" t="s">
        <v>49</v>
      </c>
      <c r="G40" t="s">
        <v>50</v>
      </c>
      <c r="H40" t="s">
        <v>17</v>
      </c>
      <c r="I40" t="str">
        <f>TEXT(Table1[[#This Row],[Date]],"mmm")</f>
        <v>Jan</v>
      </c>
      <c r="J40">
        <f>MONTH(Table1[[#This Row],[Date]])</f>
        <v>1</v>
      </c>
      <c r="K40" t="str">
        <f>TEXT(Table1[[#This Row],[Date]],"ddd")</f>
        <v>Mon</v>
      </c>
      <c r="L40" s="2">
        <f>Table1[[#This Row],[Credit]]-Table1[[#This Row],[Debit]]</f>
        <v>-55</v>
      </c>
    </row>
    <row r="41" spans="2:12" x14ac:dyDescent="0.3">
      <c r="B41" s="1">
        <v>44221</v>
      </c>
      <c r="C41" t="s">
        <v>28</v>
      </c>
      <c r="D41" s="2">
        <v>63</v>
      </c>
      <c r="E41" s="2"/>
      <c r="F41" t="s">
        <v>51</v>
      </c>
      <c r="G41" t="s">
        <v>23</v>
      </c>
      <c r="H41" t="s">
        <v>17</v>
      </c>
      <c r="I41" t="str">
        <f>TEXT(Table1[[#This Row],[Date]],"mmm")</f>
        <v>Jan</v>
      </c>
      <c r="J41">
        <f>MONTH(Table1[[#This Row],[Date]])</f>
        <v>1</v>
      </c>
      <c r="K41" t="str">
        <f>TEXT(Table1[[#This Row],[Date]],"ddd")</f>
        <v>Mon</v>
      </c>
      <c r="L41" s="2">
        <f>Table1[[#This Row],[Credit]]-Table1[[#This Row],[Debit]]</f>
        <v>-63</v>
      </c>
    </row>
    <row r="42" spans="2:12" x14ac:dyDescent="0.3">
      <c r="B42" s="1">
        <v>44221</v>
      </c>
      <c r="C42" t="s">
        <v>14</v>
      </c>
      <c r="D42" s="2">
        <v>5</v>
      </c>
      <c r="E42" s="2"/>
      <c r="F42" t="s">
        <v>15</v>
      </c>
      <c r="G42" t="s">
        <v>16</v>
      </c>
      <c r="H42" t="s">
        <v>17</v>
      </c>
      <c r="I42" t="str">
        <f>TEXT(Table1[[#This Row],[Date]],"mmm")</f>
        <v>Jan</v>
      </c>
      <c r="J42">
        <f>MONTH(Table1[[#This Row],[Date]])</f>
        <v>1</v>
      </c>
      <c r="K42" t="str">
        <f>TEXT(Table1[[#This Row],[Date]],"ddd")</f>
        <v>Mon</v>
      </c>
      <c r="L42" s="2">
        <f>Table1[[#This Row],[Credit]]-Table1[[#This Row],[Debit]]</f>
        <v>-5</v>
      </c>
    </row>
    <row r="43" spans="2:12" x14ac:dyDescent="0.3">
      <c r="B43" s="1">
        <v>44222</v>
      </c>
      <c r="C43" t="s">
        <v>14</v>
      </c>
      <c r="D43" s="2">
        <v>5</v>
      </c>
      <c r="E43" s="2"/>
      <c r="F43" t="s">
        <v>15</v>
      </c>
      <c r="G43" t="s">
        <v>16</v>
      </c>
      <c r="H43" t="s">
        <v>17</v>
      </c>
      <c r="I43" t="str">
        <f>TEXT(Table1[[#This Row],[Date]],"mmm")</f>
        <v>Jan</v>
      </c>
      <c r="J43">
        <f>MONTH(Table1[[#This Row],[Date]])</f>
        <v>1</v>
      </c>
      <c r="K43" t="str">
        <f>TEXT(Table1[[#This Row],[Date]],"ddd")</f>
        <v>Tue</v>
      </c>
      <c r="L43" s="2">
        <f>Table1[[#This Row],[Credit]]-Table1[[#This Row],[Debit]]</f>
        <v>-5</v>
      </c>
    </row>
    <row r="44" spans="2:12" x14ac:dyDescent="0.3">
      <c r="B44" s="1">
        <v>44223</v>
      </c>
      <c r="C44" t="s">
        <v>14</v>
      </c>
      <c r="D44" s="2">
        <v>5</v>
      </c>
      <c r="E44" s="2"/>
      <c r="F44" t="s">
        <v>15</v>
      </c>
      <c r="G44" t="s">
        <v>16</v>
      </c>
      <c r="H44" t="s">
        <v>17</v>
      </c>
      <c r="I44" t="str">
        <f>TEXT(Table1[[#This Row],[Date]],"mmm")</f>
        <v>Jan</v>
      </c>
      <c r="J44">
        <f>MONTH(Table1[[#This Row],[Date]])</f>
        <v>1</v>
      </c>
      <c r="K44" t="str">
        <f>TEXT(Table1[[#This Row],[Date]],"ddd")</f>
        <v>Wed</v>
      </c>
      <c r="L44" s="2">
        <f>Table1[[#This Row],[Credit]]-Table1[[#This Row],[Debit]]</f>
        <v>-5</v>
      </c>
    </row>
    <row r="45" spans="2:12" x14ac:dyDescent="0.3">
      <c r="B45" s="1">
        <v>44224</v>
      </c>
      <c r="C45" t="s">
        <v>14</v>
      </c>
      <c r="D45" s="2">
        <v>5</v>
      </c>
      <c r="E45" s="2"/>
      <c r="F45" t="s">
        <v>15</v>
      </c>
      <c r="G45" t="s">
        <v>16</v>
      </c>
      <c r="H45" t="s">
        <v>17</v>
      </c>
      <c r="I45" t="str">
        <f>TEXT(Table1[[#This Row],[Date]],"mmm")</f>
        <v>Jan</v>
      </c>
      <c r="J45">
        <f>MONTH(Table1[[#This Row],[Date]])</f>
        <v>1</v>
      </c>
      <c r="K45" t="str">
        <f>TEXT(Table1[[#This Row],[Date]],"ddd")</f>
        <v>Thu</v>
      </c>
      <c r="L45" s="2">
        <f>Table1[[#This Row],[Credit]]-Table1[[#This Row],[Debit]]</f>
        <v>-5</v>
      </c>
    </row>
    <row r="46" spans="2:12" x14ac:dyDescent="0.3">
      <c r="B46" s="1">
        <v>44225</v>
      </c>
      <c r="C46" t="s">
        <v>14</v>
      </c>
      <c r="D46" s="2">
        <v>5</v>
      </c>
      <c r="E46" s="2"/>
      <c r="F46" t="s">
        <v>15</v>
      </c>
      <c r="G46" t="s">
        <v>16</v>
      </c>
      <c r="H46" t="s">
        <v>17</v>
      </c>
      <c r="I46" t="str">
        <f>TEXT(Table1[[#This Row],[Date]],"mmm")</f>
        <v>Jan</v>
      </c>
      <c r="J46">
        <f>MONTH(Table1[[#This Row],[Date]])</f>
        <v>1</v>
      </c>
      <c r="K46" t="str">
        <f>TEXT(Table1[[#This Row],[Date]],"ddd")</f>
        <v>Fri</v>
      </c>
      <c r="L46" s="2">
        <f>Table1[[#This Row],[Credit]]-Table1[[#This Row],[Debit]]</f>
        <v>-5</v>
      </c>
    </row>
    <row r="47" spans="2:12" x14ac:dyDescent="0.3">
      <c r="B47" s="1">
        <v>44225</v>
      </c>
      <c r="C47" t="s">
        <v>24</v>
      </c>
      <c r="D47" s="2">
        <v>162</v>
      </c>
      <c r="E47" s="2"/>
      <c r="F47" t="s">
        <v>25</v>
      </c>
      <c r="G47" t="s">
        <v>20</v>
      </c>
      <c r="H47" t="s">
        <v>17</v>
      </c>
      <c r="I47" t="str">
        <f>TEXT(Table1[[#This Row],[Date]],"mmm")</f>
        <v>Jan</v>
      </c>
      <c r="J47">
        <f>MONTH(Table1[[#This Row],[Date]])</f>
        <v>1</v>
      </c>
      <c r="K47" t="str">
        <f>TEXT(Table1[[#This Row],[Date]],"ddd")</f>
        <v>Fri</v>
      </c>
      <c r="L47" s="2">
        <f>Table1[[#This Row],[Credit]]-Table1[[#This Row],[Debit]]</f>
        <v>-162</v>
      </c>
    </row>
    <row r="48" spans="2:12" x14ac:dyDescent="0.3">
      <c r="B48" s="1">
        <v>44226</v>
      </c>
      <c r="C48" t="s">
        <v>52</v>
      </c>
      <c r="D48" s="2">
        <v>125</v>
      </c>
      <c r="E48" s="2"/>
      <c r="F48" t="s">
        <v>33</v>
      </c>
      <c r="G48" t="s">
        <v>31</v>
      </c>
      <c r="H48" t="s">
        <v>17</v>
      </c>
      <c r="I48" t="str">
        <f>TEXT(Table1[[#This Row],[Date]],"mmm")</f>
        <v>Jan</v>
      </c>
      <c r="J48">
        <f>MONTH(Table1[[#This Row],[Date]])</f>
        <v>1</v>
      </c>
      <c r="K48" t="str">
        <f>TEXT(Table1[[#This Row],[Date]],"ddd")</f>
        <v>Sat</v>
      </c>
      <c r="L48" s="2">
        <f>Table1[[#This Row],[Credit]]-Table1[[#This Row],[Debit]]</f>
        <v>-125</v>
      </c>
    </row>
    <row r="49" spans="2:12" x14ac:dyDescent="0.3">
      <c r="B49" s="1">
        <v>44226</v>
      </c>
      <c r="C49" t="s">
        <v>53</v>
      </c>
      <c r="D49" s="2">
        <v>175</v>
      </c>
      <c r="E49" s="2"/>
      <c r="F49" t="s">
        <v>30</v>
      </c>
      <c r="G49" t="s">
        <v>31</v>
      </c>
      <c r="H49" t="s">
        <v>17</v>
      </c>
      <c r="I49" t="str">
        <f>TEXT(Table1[[#This Row],[Date]],"mmm")</f>
        <v>Jan</v>
      </c>
      <c r="J49">
        <f>MONTH(Table1[[#This Row],[Date]])</f>
        <v>1</v>
      </c>
      <c r="K49" t="str">
        <f>TEXT(Table1[[#This Row],[Date]],"ddd")</f>
        <v>Sat</v>
      </c>
      <c r="L49" s="2">
        <f>Table1[[#This Row],[Credit]]-Table1[[#This Row],[Debit]]</f>
        <v>-175</v>
      </c>
    </row>
    <row r="50" spans="2:12" x14ac:dyDescent="0.3">
      <c r="B50" s="1">
        <v>44227</v>
      </c>
      <c r="C50" t="s">
        <v>32</v>
      </c>
      <c r="D50" s="2">
        <v>145</v>
      </c>
      <c r="E50" s="2"/>
      <c r="F50" t="s">
        <v>33</v>
      </c>
      <c r="G50" t="s">
        <v>31</v>
      </c>
      <c r="H50" t="s">
        <v>17</v>
      </c>
      <c r="I50" t="str">
        <f>TEXT(Table1[[#This Row],[Date]],"mmm")</f>
        <v>Jan</v>
      </c>
      <c r="J50">
        <f>MONTH(Table1[[#This Row],[Date]])</f>
        <v>1</v>
      </c>
      <c r="K50" t="str">
        <f>TEXT(Table1[[#This Row],[Date]],"ddd")</f>
        <v>Sun</v>
      </c>
      <c r="L50" s="2">
        <f>Table1[[#This Row],[Credit]]-Table1[[#This Row],[Debit]]</f>
        <v>-145</v>
      </c>
    </row>
    <row r="51" spans="2:12" x14ac:dyDescent="0.3">
      <c r="B51" s="1">
        <v>44227</v>
      </c>
      <c r="C51" t="s">
        <v>36</v>
      </c>
      <c r="D51" s="2">
        <v>23</v>
      </c>
      <c r="E51" s="2"/>
      <c r="F51" t="s">
        <v>37</v>
      </c>
      <c r="G51" t="s">
        <v>23</v>
      </c>
      <c r="H51" t="s">
        <v>17</v>
      </c>
      <c r="I51" t="str">
        <f>TEXT(Table1[[#This Row],[Date]],"mmm")</f>
        <v>Jan</v>
      </c>
      <c r="J51">
        <f>MONTH(Table1[[#This Row],[Date]])</f>
        <v>1</v>
      </c>
      <c r="K51" t="str">
        <f>TEXT(Table1[[#This Row],[Date]],"ddd")</f>
        <v>Sun</v>
      </c>
      <c r="L51" s="2">
        <f>Table1[[#This Row],[Credit]]-Table1[[#This Row],[Debit]]</f>
        <v>-23</v>
      </c>
    </row>
    <row r="52" spans="2:12" x14ac:dyDescent="0.3">
      <c r="B52" s="1">
        <v>44228</v>
      </c>
      <c r="C52" t="s">
        <v>10</v>
      </c>
      <c r="D52" s="2"/>
      <c r="E52" s="2">
        <v>5000</v>
      </c>
      <c r="F52" t="s">
        <v>11</v>
      </c>
      <c r="G52" t="s">
        <v>12</v>
      </c>
      <c r="H52" t="s">
        <v>13</v>
      </c>
      <c r="I52" t="str">
        <f>TEXT(Table1[[#This Row],[Date]],"mmm")</f>
        <v>Feb</v>
      </c>
      <c r="J52">
        <f>MONTH(Table1[[#This Row],[Date]])</f>
        <v>2</v>
      </c>
      <c r="K52" t="str">
        <f>TEXT(Table1[[#This Row],[Date]],"ddd")</f>
        <v>Mon</v>
      </c>
      <c r="L52" s="2">
        <f>Table1[[#This Row],[Credit]]-Table1[[#This Row],[Debit]]</f>
        <v>5000</v>
      </c>
    </row>
    <row r="53" spans="2:12" x14ac:dyDescent="0.3">
      <c r="B53" s="1">
        <v>44228</v>
      </c>
      <c r="C53" t="s">
        <v>14</v>
      </c>
      <c r="D53" s="2">
        <v>5</v>
      </c>
      <c r="E53" s="2"/>
      <c r="F53" t="s">
        <v>15</v>
      </c>
      <c r="G53" t="s">
        <v>16</v>
      </c>
      <c r="H53" t="s">
        <v>17</v>
      </c>
      <c r="I53" t="str">
        <f>TEXT(Table1[[#This Row],[Date]],"mmm")</f>
        <v>Feb</v>
      </c>
      <c r="J53">
        <f>MONTH(Table1[[#This Row],[Date]])</f>
        <v>2</v>
      </c>
      <c r="K53" t="str">
        <f>TEXT(Table1[[#This Row],[Date]],"ddd")</f>
        <v>Mon</v>
      </c>
      <c r="L53" s="2">
        <f>Table1[[#This Row],[Credit]]-Table1[[#This Row],[Debit]]</f>
        <v>-5</v>
      </c>
    </row>
    <row r="54" spans="2:12" x14ac:dyDescent="0.3">
      <c r="B54" s="1">
        <v>44229</v>
      </c>
      <c r="C54" t="s">
        <v>18</v>
      </c>
      <c r="D54" s="2">
        <v>900</v>
      </c>
      <c r="E54" s="2"/>
      <c r="F54" t="s">
        <v>19</v>
      </c>
      <c r="G54" t="s">
        <v>20</v>
      </c>
      <c r="H54" t="s">
        <v>17</v>
      </c>
      <c r="I54" t="str">
        <f>TEXT(Table1[[#This Row],[Date]],"mmm")</f>
        <v>Feb</v>
      </c>
      <c r="J54">
        <f>MONTH(Table1[[#This Row],[Date]])</f>
        <v>2</v>
      </c>
      <c r="K54" t="str">
        <f>TEXT(Table1[[#This Row],[Date]],"ddd")</f>
        <v>Tue</v>
      </c>
      <c r="L54" s="2">
        <f>Table1[[#This Row],[Credit]]-Table1[[#This Row],[Debit]]</f>
        <v>-900</v>
      </c>
    </row>
    <row r="55" spans="2:12" x14ac:dyDescent="0.3">
      <c r="B55" s="1">
        <v>44229</v>
      </c>
      <c r="C55" t="s">
        <v>21</v>
      </c>
      <c r="D55" s="2">
        <v>150</v>
      </c>
      <c r="E55" s="2"/>
      <c r="F55" t="s">
        <v>22</v>
      </c>
      <c r="G55" t="s">
        <v>23</v>
      </c>
      <c r="H55" t="s">
        <v>17</v>
      </c>
      <c r="I55" t="str">
        <f>TEXT(Table1[[#This Row],[Date]],"mmm")</f>
        <v>Feb</v>
      </c>
      <c r="J55">
        <f>MONTH(Table1[[#This Row],[Date]])</f>
        <v>2</v>
      </c>
      <c r="K55" t="str">
        <f>TEXT(Table1[[#This Row],[Date]],"ddd")</f>
        <v>Tue</v>
      </c>
      <c r="L55" s="2">
        <f>Table1[[#This Row],[Credit]]-Table1[[#This Row],[Debit]]</f>
        <v>-150</v>
      </c>
    </row>
    <row r="56" spans="2:12" x14ac:dyDescent="0.3">
      <c r="B56" s="1">
        <v>44229</v>
      </c>
      <c r="C56" t="s">
        <v>14</v>
      </c>
      <c r="D56" s="2">
        <v>5</v>
      </c>
      <c r="E56" s="2"/>
      <c r="F56" t="s">
        <v>15</v>
      </c>
      <c r="G56" t="s">
        <v>16</v>
      </c>
      <c r="H56" t="s">
        <v>17</v>
      </c>
      <c r="I56" t="str">
        <f>TEXT(Table1[[#This Row],[Date]],"mmm")</f>
        <v>Feb</v>
      </c>
      <c r="J56">
        <f>MONTH(Table1[[#This Row],[Date]])</f>
        <v>2</v>
      </c>
      <c r="K56" t="str">
        <f>TEXT(Table1[[#This Row],[Date]],"ddd")</f>
        <v>Tue</v>
      </c>
      <c r="L56" s="2">
        <f>Table1[[#This Row],[Credit]]-Table1[[#This Row],[Debit]]</f>
        <v>-5</v>
      </c>
    </row>
    <row r="57" spans="2:12" x14ac:dyDescent="0.3">
      <c r="B57" s="1">
        <v>44230</v>
      </c>
      <c r="C57" t="s">
        <v>14</v>
      </c>
      <c r="D57" s="2">
        <v>5</v>
      </c>
      <c r="E57" s="2"/>
      <c r="F57" t="s">
        <v>15</v>
      </c>
      <c r="G57" t="s">
        <v>16</v>
      </c>
      <c r="H57" t="s">
        <v>17</v>
      </c>
      <c r="I57" t="str">
        <f>TEXT(Table1[[#This Row],[Date]],"mmm")</f>
        <v>Feb</v>
      </c>
      <c r="J57">
        <f>MONTH(Table1[[#This Row],[Date]])</f>
        <v>2</v>
      </c>
      <c r="K57" t="str">
        <f>TEXT(Table1[[#This Row],[Date]],"ddd")</f>
        <v>Wed</v>
      </c>
      <c r="L57" s="2">
        <f>Table1[[#This Row],[Credit]]-Table1[[#This Row],[Debit]]</f>
        <v>-5</v>
      </c>
    </row>
    <row r="58" spans="2:12" x14ac:dyDescent="0.3">
      <c r="B58" s="1">
        <v>44231</v>
      </c>
      <c r="C58" t="s">
        <v>14</v>
      </c>
      <c r="D58" s="2">
        <v>5</v>
      </c>
      <c r="E58" s="2"/>
      <c r="F58" t="s">
        <v>15</v>
      </c>
      <c r="G58" t="s">
        <v>16</v>
      </c>
      <c r="H58" t="s">
        <v>17</v>
      </c>
      <c r="I58" t="str">
        <f>TEXT(Table1[[#This Row],[Date]],"mmm")</f>
        <v>Feb</v>
      </c>
      <c r="J58">
        <f>MONTH(Table1[[#This Row],[Date]])</f>
        <v>2</v>
      </c>
      <c r="K58" t="str">
        <f>TEXT(Table1[[#This Row],[Date]],"ddd")</f>
        <v>Thu</v>
      </c>
      <c r="L58" s="2">
        <f>Table1[[#This Row],[Credit]]-Table1[[#This Row],[Debit]]</f>
        <v>-5</v>
      </c>
    </row>
    <row r="59" spans="2:12" x14ac:dyDescent="0.3">
      <c r="B59" s="1">
        <v>44232</v>
      </c>
      <c r="C59" t="s">
        <v>14</v>
      </c>
      <c r="D59" s="2">
        <v>5</v>
      </c>
      <c r="E59" s="2"/>
      <c r="F59" t="s">
        <v>15</v>
      </c>
      <c r="G59" t="s">
        <v>16</v>
      </c>
      <c r="H59" t="s">
        <v>17</v>
      </c>
      <c r="I59" t="str">
        <f>TEXT(Table1[[#This Row],[Date]],"mmm")</f>
        <v>Feb</v>
      </c>
      <c r="J59">
        <f>MONTH(Table1[[#This Row],[Date]])</f>
        <v>2</v>
      </c>
      <c r="K59" t="str">
        <f>TEXT(Table1[[#This Row],[Date]],"ddd")</f>
        <v>Fri</v>
      </c>
      <c r="L59" s="2">
        <f>Table1[[#This Row],[Credit]]-Table1[[#This Row],[Debit]]</f>
        <v>-5</v>
      </c>
    </row>
    <row r="60" spans="2:12" x14ac:dyDescent="0.3">
      <c r="B60" s="1">
        <v>44232</v>
      </c>
      <c r="C60" t="s">
        <v>24</v>
      </c>
      <c r="D60" s="2">
        <v>205</v>
      </c>
      <c r="E60" s="2"/>
      <c r="F60" t="s">
        <v>25</v>
      </c>
      <c r="G60" t="s">
        <v>20</v>
      </c>
      <c r="H60" t="s">
        <v>17</v>
      </c>
      <c r="I60" t="str">
        <f>TEXT(Table1[[#This Row],[Date]],"mmm")</f>
        <v>Feb</v>
      </c>
      <c r="J60">
        <f>MONTH(Table1[[#This Row],[Date]])</f>
        <v>2</v>
      </c>
      <c r="K60" t="str">
        <f>TEXT(Table1[[#This Row],[Date]],"ddd")</f>
        <v>Fri</v>
      </c>
      <c r="L60" s="2">
        <f>Table1[[#This Row],[Credit]]-Table1[[#This Row],[Debit]]</f>
        <v>-205</v>
      </c>
    </row>
    <row r="61" spans="2:12" x14ac:dyDescent="0.3">
      <c r="B61" s="1">
        <v>44235</v>
      </c>
      <c r="C61" t="s">
        <v>26</v>
      </c>
      <c r="D61" s="2">
        <v>51.1</v>
      </c>
      <c r="E61" s="2"/>
      <c r="F61" t="s">
        <v>27</v>
      </c>
      <c r="G61" t="s">
        <v>20</v>
      </c>
      <c r="H61" t="s">
        <v>17</v>
      </c>
      <c r="I61" t="str">
        <f>TEXT(Table1[[#This Row],[Date]],"mmm")</f>
        <v>Feb</v>
      </c>
      <c r="J61">
        <f>MONTH(Table1[[#This Row],[Date]])</f>
        <v>2</v>
      </c>
      <c r="K61" t="str">
        <f>TEXT(Table1[[#This Row],[Date]],"ddd")</f>
        <v>Mon</v>
      </c>
      <c r="L61" s="2">
        <f>Table1[[#This Row],[Credit]]-Table1[[#This Row],[Debit]]</f>
        <v>-51.1</v>
      </c>
    </row>
    <row r="62" spans="2:12" x14ac:dyDescent="0.3">
      <c r="B62" s="1">
        <v>44235</v>
      </c>
      <c r="C62" t="s">
        <v>14</v>
      </c>
      <c r="D62" s="2">
        <v>5</v>
      </c>
      <c r="E62" s="2"/>
      <c r="F62" t="s">
        <v>15</v>
      </c>
      <c r="G62" t="s">
        <v>16</v>
      </c>
      <c r="H62" t="s">
        <v>17</v>
      </c>
      <c r="I62" t="str">
        <f>TEXT(Table1[[#This Row],[Date]],"mmm")</f>
        <v>Feb</v>
      </c>
      <c r="J62">
        <f>MONTH(Table1[[#This Row],[Date]])</f>
        <v>2</v>
      </c>
      <c r="K62" t="str">
        <f>TEXT(Table1[[#This Row],[Date]],"ddd")</f>
        <v>Mon</v>
      </c>
      <c r="L62" s="2">
        <f>Table1[[#This Row],[Credit]]-Table1[[#This Row],[Debit]]</f>
        <v>-5</v>
      </c>
    </row>
    <row r="63" spans="2:12" x14ac:dyDescent="0.3">
      <c r="B63" s="1">
        <v>44236</v>
      </c>
      <c r="C63" t="s">
        <v>14</v>
      </c>
      <c r="D63" s="2">
        <v>5</v>
      </c>
      <c r="E63" s="2"/>
      <c r="F63" t="s">
        <v>15</v>
      </c>
      <c r="G63" t="s">
        <v>16</v>
      </c>
      <c r="H63" t="s">
        <v>17</v>
      </c>
      <c r="I63" t="str">
        <f>TEXT(Table1[[#This Row],[Date]],"mmm")</f>
        <v>Feb</v>
      </c>
      <c r="J63">
        <f>MONTH(Table1[[#This Row],[Date]])</f>
        <v>2</v>
      </c>
      <c r="K63" t="str">
        <f>TEXT(Table1[[#This Row],[Date]],"ddd")</f>
        <v>Tue</v>
      </c>
      <c r="L63" s="2">
        <f>Table1[[#This Row],[Credit]]-Table1[[#This Row],[Debit]]</f>
        <v>-5</v>
      </c>
    </row>
    <row r="64" spans="2:12" x14ac:dyDescent="0.3">
      <c r="B64" s="1">
        <v>44237</v>
      </c>
      <c r="C64" t="s">
        <v>28</v>
      </c>
      <c r="D64" s="2">
        <v>78</v>
      </c>
      <c r="E64" s="2"/>
      <c r="F64" t="s">
        <v>51</v>
      </c>
      <c r="G64" t="s">
        <v>23</v>
      </c>
      <c r="H64" t="s">
        <v>17</v>
      </c>
      <c r="I64" t="str">
        <f>TEXT(Table1[[#This Row],[Date]],"mmm")</f>
        <v>Feb</v>
      </c>
      <c r="J64">
        <f>MONTH(Table1[[#This Row],[Date]])</f>
        <v>2</v>
      </c>
      <c r="K64" t="str">
        <f>TEXT(Table1[[#This Row],[Date]],"ddd")</f>
        <v>Wed</v>
      </c>
      <c r="L64" s="2">
        <f>Table1[[#This Row],[Credit]]-Table1[[#This Row],[Debit]]</f>
        <v>-78</v>
      </c>
    </row>
    <row r="65" spans="2:12" x14ac:dyDescent="0.3">
      <c r="B65" s="1">
        <v>44237</v>
      </c>
      <c r="C65" t="s">
        <v>14</v>
      </c>
      <c r="D65" s="2">
        <v>5</v>
      </c>
      <c r="E65" s="2"/>
      <c r="F65" t="s">
        <v>15</v>
      </c>
      <c r="G65" t="s">
        <v>16</v>
      </c>
      <c r="H65" t="s">
        <v>17</v>
      </c>
      <c r="I65" t="str">
        <f>TEXT(Table1[[#This Row],[Date]],"mmm")</f>
        <v>Feb</v>
      </c>
      <c r="J65">
        <f>MONTH(Table1[[#This Row],[Date]])</f>
        <v>2</v>
      </c>
      <c r="K65" t="str">
        <f>TEXT(Table1[[#This Row],[Date]],"ddd")</f>
        <v>Wed</v>
      </c>
      <c r="L65" s="2">
        <f>Table1[[#This Row],[Credit]]-Table1[[#This Row],[Debit]]</f>
        <v>-5</v>
      </c>
    </row>
    <row r="66" spans="2:12" x14ac:dyDescent="0.3">
      <c r="B66" s="1">
        <v>44238</v>
      </c>
      <c r="C66" t="s">
        <v>14</v>
      </c>
      <c r="D66" s="2">
        <v>5</v>
      </c>
      <c r="E66" s="2"/>
      <c r="F66" t="s">
        <v>15</v>
      </c>
      <c r="G66" t="s">
        <v>16</v>
      </c>
      <c r="H66" t="s">
        <v>17</v>
      </c>
      <c r="I66" t="str">
        <f>TEXT(Table1[[#This Row],[Date]],"mmm")</f>
        <v>Feb</v>
      </c>
      <c r="J66">
        <f>MONTH(Table1[[#This Row],[Date]])</f>
        <v>2</v>
      </c>
      <c r="K66" t="str">
        <f>TEXT(Table1[[#This Row],[Date]],"ddd")</f>
        <v>Thu</v>
      </c>
      <c r="L66" s="2">
        <f>Table1[[#This Row],[Credit]]-Table1[[#This Row],[Debit]]</f>
        <v>-5</v>
      </c>
    </row>
    <row r="67" spans="2:12" x14ac:dyDescent="0.3">
      <c r="B67" s="1">
        <v>44239</v>
      </c>
      <c r="C67" t="s">
        <v>24</v>
      </c>
      <c r="D67" s="2">
        <v>135.9</v>
      </c>
      <c r="E67" s="2"/>
      <c r="F67" t="s">
        <v>25</v>
      </c>
      <c r="G67" t="s">
        <v>20</v>
      </c>
      <c r="H67" t="s">
        <v>17</v>
      </c>
      <c r="I67" t="str">
        <f>TEXT(Table1[[#This Row],[Date]],"mmm")</f>
        <v>Feb</v>
      </c>
      <c r="J67">
        <f>MONTH(Table1[[#This Row],[Date]])</f>
        <v>2</v>
      </c>
      <c r="K67" t="str">
        <f>TEXT(Table1[[#This Row],[Date]],"ddd")</f>
        <v>Fri</v>
      </c>
      <c r="L67" s="2">
        <f>Table1[[#This Row],[Credit]]-Table1[[#This Row],[Debit]]</f>
        <v>-135.9</v>
      </c>
    </row>
    <row r="68" spans="2:12" x14ac:dyDescent="0.3">
      <c r="B68" s="1">
        <v>44239</v>
      </c>
      <c r="C68" t="s">
        <v>14</v>
      </c>
      <c r="D68" s="2">
        <v>5</v>
      </c>
      <c r="E68" s="2"/>
      <c r="F68" t="s">
        <v>15</v>
      </c>
      <c r="G68" t="s">
        <v>16</v>
      </c>
      <c r="H68" t="s">
        <v>17</v>
      </c>
      <c r="I68" t="str">
        <f>TEXT(Table1[[#This Row],[Date]],"mmm")</f>
        <v>Feb</v>
      </c>
      <c r="J68">
        <f>MONTH(Table1[[#This Row],[Date]])</f>
        <v>2</v>
      </c>
      <c r="K68" t="str">
        <f>TEXT(Table1[[#This Row],[Date]],"ddd")</f>
        <v>Fri</v>
      </c>
      <c r="L68" s="2">
        <f>Table1[[#This Row],[Credit]]-Table1[[#This Row],[Debit]]</f>
        <v>-5</v>
      </c>
    </row>
    <row r="69" spans="2:12" x14ac:dyDescent="0.3">
      <c r="B69" s="1">
        <v>44240</v>
      </c>
      <c r="C69" t="s">
        <v>14</v>
      </c>
      <c r="D69" s="2">
        <v>5</v>
      </c>
      <c r="E69" s="2"/>
      <c r="F69" t="s">
        <v>15</v>
      </c>
      <c r="G69" t="s">
        <v>16</v>
      </c>
      <c r="H69" t="s">
        <v>17</v>
      </c>
      <c r="I69" t="str">
        <f>TEXT(Table1[[#This Row],[Date]],"mmm")</f>
        <v>Feb</v>
      </c>
      <c r="J69">
        <f>MONTH(Table1[[#This Row],[Date]])</f>
        <v>2</v>
      </c>
      <c r="K69" t="str">
        <f>TEXT(Table1[[#This Row],[Date]],"ddd")</f>
        <v>Sat</v>
      </c>
      <c r="L69" s="2">
        <f>Table1[[#This Row],[Credit]]-Table1[[#This Row],[Debit]]</f>
        <v>-5</v>
      </c>
    </row>
    <row r="70" spans="2:12" x14ac:dyDescent="0.3">
      <c r="B70" s="1">
        <v>44240</v>
      </c>
      <c r="C70" t="s">
        <v>29</v>
      </c>
      <c r="D70" s="2">
        <v>40.9</v>
      </c>
      <c r="E70" s="2"/>
      <c r="F70" t="s">
        <v>30</v>
      </c>
      <c r="G70" t="s">
        <v>31</v>
      </c>
      <c r="H70" t="s">
        <v>17</v>
      </c>
      <c r="I70" t="str">
        <f>TEXT(Table1[[#This Row],[Date]],"mmm")</f>
        <v>Feb</v>
      </c>
      <c r="J70">
        <f>MONTH(Table1[[#This Row],[Date]])</f>
        <v>2</v>
      </c>
      <c r="K70" t="str">
        <f>TEXT(Table1[[#This Row],[Date]],"ddd")</f>
        <v>Sat</v>
      </c>
      <c r="L70" s="2">
        <f>Table1[[#This Row],[Credit]]-Table1[[#This Row],[Debit]]</f>
        <v>-40.9</v>
      </c>
    </row>
    <row r="71" spans="2:12" x14ac:dyDescent="0.3">
      <c r="B71" s="1">
        <v>44240</v>
      </c>
      <c r="C71" t="s">
        <v>32</v>
      </c>
      <c r="D71" s="2">
        <v>99</v>
      </c>
      <c r="E71" s="2"/>
      <c r="F71" t="s">
        <v>33</v>
      </c>
      <c r="G71" t="s">
        <v>31</v>
      </c>
      <c r="H71" t="s">
        <v>17</v>
      </c>
      <c r="I71" t="str">
        <f>TEXT(Table1[[#This Row],[Date]],"mmm")</f>
        <v>Feb</v>
      </c>
      <c r="J71">
        <f>MONTH(Table1[[#This Row],[Date]])</f>
        <v>2</v>
      </c>
      <c r="K71" t="str">
        <f>TEXT(Table1[[#This Row],[Date]],"ddd")</f>
        <v>Sat</v>
      </c>
      <c r="L71" s="2">
        <f>Table1[[#This Row],[Credit]]-Table1[[#This Row],[Debit]]</f>
        <v>-99</v>
      </c>
    </row>
    <row r="72" spans="2:12" x14ac:dyDescent="0.3">
      <c r="B72" s="1">
        <v>44240</v>
      </c>
      <c r="C72" t="s">
        <v>34</v>
      </c>
      <c r="D72" s="2">
        <v>53</v>
      </c>
      <c r="E72" s="2"/>
      <c r="F72" t="s">
        <v>35</v>
      </c>
      <c r="G72" t="s">
        <v>16</v>
      </c>
      <c r="H72" t="s">
        <v>17</v>
      </c>
      <c r="I72" t="str">
        <f>TEXT(Table1[[#This Row],[Date]],"mmm")</f>
        <v>Feb</v>
      </c>
      <c r="J72">
        <f>MONTH(Table1[[#This Row],[Date]])</f>
        <v>2</v>
      </c>
      <c r="K72" t="str">
        <f>TEXT(Table1[[#This Row],[Date]],"ddd")</f>
        <v>Sat</v>
      </c>
      <c r="L72" s="2">
        <f>Table1[[#This Row],[Credit]]-Table1[[#This Row],[Debit]]</f>
        <v>-53</v>
      </c>
    </row>
    <row r="73" spans="2:12" x14ac:dyDescent="0.3">
      <c r="B73" s="1">
        <v>44241</v>
      </c>
      <c r="C73" t="s">
        <v>36</v>
      </c>
      <c r="D73" s="2">
        <v>28.9</v>
      </c>
      <c r="E73" s="2"/>
      <c r="F73" t="s">
        <v>37</v>
      </c>
      <c r="G73" t="s">
        <v>23</v>
      </c>
      <c r="H73" t="s">
        <v>17</v>
      </c>
      <c r="I73" t="str">
        <f>TEXT(Table1[[#This Row],[Date]],"mmm")</f>
        <v>Feb</v>
      </c>
      <c r="J73">
        <f>MONTH(Table1[[#This Row],[Date]])</f>
        <v>2</v>
      </c>
      <c r="K73" t="str">
        <f>TEXT(Table1[[#This Row],[Date]],"ddd")</f>
        <v>Sun</v>
      </c>
      <c r="L73" s="2">
        <f>Table1[[#This Row],[Credit]]-Table1[[#This Row],[Debit]]</f>
        <v>-28.9</v>
      </c>
    </row>
    <row r="74" spans="2:12" x14ac:dyDescent="0.3">
      <c r="B74" s="1">
        <v>44242</v>
      </c>
      <c r="C74" t="s">
        <v>38</v>
      </c>
      <c r="D74" s="2"/>
      <c r="E74" s="2">
        <v>800</v>
      </c>
      <c r="F74" t="s">
        <v>39</v>
      </c>
      <c r="G74" t="s">
        <v>40</v>
      </c>
      <c r="H74" t="s">
        <v>13</v>
      </c>
      <c r="I74" t="str">
        <f>TEXT(Table1[[#This Row],[Date]],"mmm")</f>
        <v>Feb</v>
      </c>
      <c r="J74">
        <f>MONTH(Table1[[#This Row],[Date]])</f>
        <v>2</v>
      </c>
      <c r="K74" t="str">
        <f>TEXT(Table1[[#This Row],[Date]],"ddd")</f>
        <v>Mon</v>
      </c>
      <c r="L74" s="2">
        <f>Table1[[#This Row],[Credit]]-Table1[[#This Row],[Debit]]</f>
        <v>800</v>
      </c>
    </row>
    <row r="75" spans="2:12" x14ac:dyDescent="0.3">
      <c r="B75" s="1">
        <v>44242</v>
      </c>
      <c r="C75" t="s">
        <v>14</v>
      </c>
      <c r="D75" s="2">
        <v>5</v>
      </c>
      <c r="E75" s="2"/>
      <c r="F75" t="s">
        <v>15</v>
      </c>
      <c r="G75" t="s">
        <v>16</v>
      </c>
      <c r="H75" t="s">
        <v>17</v>
      </c>
      <c r="I75" t="str">
        <f>TEXT(Table1[[#This Row],[Date]],"mmm")</f>
        <v>Feb</v>
      </c>
      <c r="J75">
        <f>MONTH(Table1[[#This Row],[Date]])</f>
        <v>2</v>
      </c>
      <c r="K75" t="str">
        <f>TEXT(Table1[[#This Row],[Date]],"ddd")</f>
        <v>Mon</v>
      </c>
      <c r="L75" s="2">
        <f>Table1[[#This Row],[Credit]]-Table1[[#This Row],[Debit]]</f>
        <v>-5</v>
      </c>
    </row>
    <row r="76" spans="2:12" x14ac:dyDescent="0.3">
      <c r="B76" s="1">
        <v>44243</v>
      </c>
      <c r="C76" t="s">
        <v>14</v>
      </c>
      <c r="D76" s="2">
        <v>5</v>
      </c>
      <c r="E76" s="2"/>
      <c r="F76" t="s">
        <v>15</v>
      </c>
      <c r="G76" t="s">
        <v>16</v>
      </c>
      <c r="H76" t="s">
        <v>17</v>
      </c>
      <c r="I76" t="str">
        <f>TEXT(Table1[[#This Row],[Date]],"mmm")</f>
        <v>Feb</v>
      </c>
      <c r="J76">
        <f>MONTH(Table1[[#This Row],[Date]])</f>
        <v>2</v>
      </c>
      <c r="K76" t="str">
        <f>TEXT(Table1[[#This Row],[Date]],"ddd")</f>
        <v>Tue</v>
      </c>
      <c r="L76" s="2">
        <f>Table1[[#This Row],[Credit]]-Table1[[#This Row],[Debit]]</f>
        <v>-5</v>
      </c>
    </row>
    <row r="77" spans="2:12" x14ac:dyDescent="0.3">
      <c r="B77" s="1">
        <v>44243</v>
      </c>
      <c r="C77" t="s">
        <v>42</v>
      </c>
      <c r="D77" s="2">
        <v>40</v>
      </c>
      <c r="E77" s="2"/>
      <c r="F77" t="s">
        <v>42</v>
      </c>
      <c r="G77" t="s">
        <v>20</v>
      </c>
      <c r="H77" t="s">
        <v>17</v>
      </c>
      <c r="I77" t="str">
        <f>TEXT(Table1[[#This Row],[Date]],"mmm")</f>
        <v>Feb</v>
      </c>
      <c r="J77">
        <f>MONTH(Table1[[#This Row],[Date]])</f>
        <v>2</v>
      </c>
      <c r="K77" t="str">
        <f>TEXT(Table1[[#This Row],[Date]],"ddd")</f>
        <v>Tue</v>
      </c>
      <c r="L77" s="2">
        <f>Table1[[#This Row],[Credit]]-Table1[[#This Row],[Debit]]</f>
        <v>-40</v>
      </c>
    </row>
    <row r="78" spans="2:12" x14ac:dyDescent="0.3">
      <c r="B78" s="1">
        <v>44244</v>
      </c>
      <c r="C78" t="s">
        <v>43</v>
      </c>
      <c r="D78" s="2">
        <v>45.9</v>
      </c>
      <c r="E78" s="2"/>
      <c r="F78" t="s">
        <v>44</v>
      </c>
      <c r="G78" t="s">
        <v>31</v>
      </c>
      <c r="H78" t="s">
        <v>17</v>
      </c>
      <c r="I78" t="str">
        <f>TEXT(Table1[[#This Row],[Date]],"mmm")</f>
        <v>Feb</v>
      </c>
      <c r="J78">
        <f>MONTH(Table1[[#This Row],[Date]])</f>
        <v>2</v>
      </c>
      <c r="K78" t="str">
        <f>TEXT(Table1[[#This Row],[Date]],"ddd")</f>
        <v>Wed</v>
      </c>
      <c r="L78" s="2">
        <f>Table1[[#This Row],[Credit]]-Table1[[#This Row],[Debit]]</f>
        <v>-45.9</v>
      </c>
    </row>
    <row r="79" spans="2:12" x14ac:dyDescent="0.3">
      <c r="B79" s="1">
        <v>44244</v>
      </c>
      <c r="C79" t="s">
        <v>45</v>
      </c>
      <c r="D79" s="2">
        <v>35</v>
      </c>
      <c r="E79" s="2"/>
      <c r="F79" t="s">
        <v>30</v>
      </c>
      <c r="G79" t="s">
        <v>31</v>
      </c>
      <c r="H79" t="s">
        <v>17</v>
      </c>
      <c r="I79" t="str">
        <f>TEXT(Table1[[#This Row],[Date]],"mmm")</f>
        <v>Feb</v>
      </c>
      <c r="J79">
        <f>MONTH(Table1[[#This Row],[Date]])</f>
        <v>2</v>
      </c>
      <c r="K79" t="str">
        <f>TEXT(Table1[[#This Row],[Date]],"ddd")</f>
        <v>Wed</v>
      </c>
      <c r="L79" s="2">
        <f>Table1[[#This Row],[Credit]]-Table1[[#This Row],[Debit]]</f>
        <v>-35</v>
      </c>
    </row>
    <row r="80" spans="2:12" x14ac:dyDescent="0.3">
      <c r="B80" s="1">
        <v>44244</v>
      </c>
      <c r="C80" t="s">
        <v>14</v>
      </c>
      <c r="D80" s="2">
        <v>5</v>
      </c>
      <c r="E80" s="2"/>
      <c r="F80" t="s">
        <v>15</v>
      </c>
      <c r="G80" t="s">
        <v>16</v>
      </c>
      <c r="H80" t="s">
        <v>17</v>
      </c>
      <c r="I80" t="str">
        <f>TEXT(Table1[[#This Row],[Date]],"mmm")</f>
        <v>Feb</v>
      </c>
      <c r="J80">
        <f>MONTH(Table1[[#This Row],[Date]])</f>
        <v>2</v>
      </c>
      <c r="K80" t="str">
        <f>TEXT(Table1[[#This Row],[Date]],"ddd")</f>
        <v>Wed</v>
      </c>
      <c r="L80" s="2">
        <f>Table1[[#This Row],[Credit]]-Table1[[#This Row],[Debit]]</f>
        <v>-5</v>
      </c>
    </row>
    <row r="81" spans="2:12" x14ac:dyDescent="0.3">
      <c r="B81" s="1">
        <v>44245</v>
      </c>
      <c r="C81" t="s">
        <v>14</v>
      </c>
      <c r="D81" s="2">
        <v>5</v>
      </c>
      <c r="E81" s="2"/>
      <c r="F81" t="s">
        <v>15</v>
      </c>
      <c r="G81" t="s">
        <v>16</v>
      </c>
      <c r="H81" t="s">
        <v>17</v>
      </c>
      <c r="I81" t="str">
        <f>TEXT(Table1[[#This Row],[Date]],"mmm")</f>
        <v>Feb</v>
      </c>
      <c r="J81">
        <f>MONTH(Table1[[#This Row],[Date]])</f>
        <v>2</v>
      </c>
      <c r="K81" t="str">
        <f>TEXT(Table1[[#This Row],[Date]],"ddd")</f>
        <v>Thu</v>
      </c>
      <c r="L81" s="2">
        <f>Table1[[#This Row],[Credit]]-Table1[[#This Row],[Debit]]</f>
        <v>-5</v>
      </c>
    </row>
    <row r="82" spans="2:12" x14ac:dyDescent="0.3">
      <c r="B82" s="1">
        <v>44246</v>
      </c>
      <c r="C82" t="s">
        <v>14</v>
      </c>
      <c r="D82" s="2">
        <v>5</v>
      </c>
      <c r="E82" s="2"/>
      <c r="F82" t="s">
        <v>15</v>
      </c>
      <c r="G82" t="s">
        <v>16</v>
      </c>
      <c r="H82" t="s">
        <v>17</v>
      </c>
      <c r="I82" t="str">
        <f>TEXT(Table1[[#This Row],[Date]],"mmm")</f>
        <v>Feb</v>
      </c>
      <c r="J82">
        <f>MONTH(Table1[[#This Row],[Date]])</f>
        <v>2</v>
      </c>
      <c r="K82" t="str">
        <f>TEXT(Table1[[#This Row],[Date]],"ddd")</f>
        <v>Fri</v>
      </c>
      <c r="L82" s="2">
        <f>Table1[[#This Row],[Credit]]-Table1[[#This Row],[Debit]]</f>
        <v>-5</v>
      </c>
    </row>
    <row r="83" spans="2:12" x14ac:dyDescent="0.3">
      <c r="B83" s="1">
        <v>44246</v>
      </c>
      <c r="C83" t="s">
        <v>24</v>
      </c>
      <c r="D83" s="2">
        <v>171</v>
      </c>
      <c r="E83" s="2"/>
      <c r="F83" t="s">
        <v>25</v>
      </c>
      <c r="G83" t="s">
        <v>20</v>
      </c>
      <c r="H83" t="s">
        <v>17</v>
      </c>
      <c r="I83" t="str">
        <f>TEXT(Table1[[#This Row],[Date]],"mmm")</f>
        <v>Feb</v>
      </c>
      <c r="J83">
        <f>MONTH(Table1[[#This Row],[Date]])</f>
        <v>2</v>
      </c>
      <c r="K83" t="str">
        <f>TEXT(Table1[[#This Row],[Date]],"ddd")</f>
        <v>Fri</v>
      </c>
      <c r="L83" s="2">
        <f>Table1[[#This Row],[Credit]]-Table1[[#This Row],[Debit]]</f>
        <v>-171</v>
      </c>
    </row>
    <row r="84" spans="2:12" x14ac:dyDescent="0.3">
      <c r="B84" s="1">
        <v>44247</v>
      </c>
      <c r="C84" t="s">
        <v>46</v>
      </c>
      <c r="D84" s="2">
        <v>37.9</v>
      </c>
      <c r="E84" s="2"/>
      <c r="F84" t="s">
        <v>35</v>
      </c>
      <c r="G84" t="s">
        <v>16</v>
      </c>
      <c r="H84" t="s">
        <v>17</v>
      </c>
      <c r="I84" t="str">
        <f>TEXT(Table1[[#This Row],[Date]],"mmm")</f>
        <v>Feb</v>
      </c>
      <c r="J84">
        <f>MONTH(Table1[[#This Row],[Date]])</f>
        <v>2</v>
      </c>
      <c r="K84" t="str">
        <f>TEXT(Table1[[#This Row],[Date]],"ddd")</f>
        <v>Sat</v>
      </c>
      <c r="L84" s="2">
        <f>Table1[[#This Row],[Credit]]-Table1[[#This Row],[Debit]]</f>
        <v>-37.9</v>
      </c>
    </row>
    <row r="85" spans="2:12" x14ac:dyDescent="0.3">
      <c r="B85" s="1">
        <v>44248</v>
      </c>
      <c r="C85" t="s">
        <v>47</v>
      </c>
      <c r="D85" s="2">
        <v>12.9</v>
      </c>
      <c r="E85" s="2"/>
      <c r="F85" t="s">
        <v>35</v>
      </c>
      <c r="G85" t="s">
        <v>16</v>
      </c>
      <c r="H85" t="s">
        <v>17</v>
      </c>
      <c r="I85" t="str">
        <f>TEXT(Table1[[#This Row],[Date]],"mmm")</f>
        <v>Feb</v>
      </c>
      <c r="J85">
        <f>MONTH(Table1[[#This Row],[Date]])</f>
        <v>2</v>
      </c>
      <c r="K85" t="str">
        <f>TEXT(Table1[[#This Row],[Date]],"ddd")</f>
        <v>Sun</v>
      </c>
      <c r="L85" s="2">
        <f>Table1[[#This Row],[Credit]]-Table1[[#This Row],[Debit]]</f>
        <v>-12.9</v>
      </c>
    </row>
    <row r="86" spans="2:12" x14ac:dyDescent="0.3">
      <c r="B86" s="1">
        <v>44249</v>
      </c>
      <c r="C86" t="s">
        <v>48</v>
      </c>
      <c r="D86" s="2">
        <v>55</v>
      </c>
      <c r="E86" s="2"/>
      <c r="F86" t="s">
        <v>49</v>
      </c>
      <c r="G86" t="s">
        <v>50</v>
      </c>
      <c r="H86" t="s">
        <v>17</v>
      </c>
      <c r="I86" t="str">
        <f>TEXT(Table1[[#This Row],[Date]],"mmm")</f>
        <v>Feb</v>
      </c>
      <c r="J86">
        <f>MONTH(Table1[[#This Row],[Date]])</f>
        <v>2</v>
      </c>
      <c r="K86" t="str">
        <f>TEXT(Table1[[#This Row],[Date]],"ddd")</f>
        <v>Mon</v>
      </c>
      <c r="L86" s="2">
        <f>Table1[[#This Row],[Credit]]-Table1[[#This Row],[Debit]]</f>
        <v>-55</v>
      </c>
    </row>
    <row r="87" spans="2:12" x14ac:dyDescent="0.3">
      <c r="B87" s="1">
        <v>44249</v>
      </c>
      <c r="C87" t="s">
        <v>28</v>
      </c>
      <c r="D87" s="2">
        <v>64.099999999999994</v>
      </c>
      <c r="E87" s="2"/>
      <c r="F87" t="s">
        <v>51</v>
      </c>
      <c r="G87" t="s">
        <v>23</v>
      </c>
      <c r="H87" t="s">
        <v>17</v>
      </c>
      <c r="I87" t="str">
        <f>TEXT(Table1[[#This Row],[Date]],"mmm")</f>
        <v>Feb</v>
      </c>
      <c r="J87">
        <f>MONTH(Table1[[#This Row],[Date]])</f>
        <v>2</v>
      </c>
      <c r="K87" t="str">
        <f>TEXT(Table1[[#This Row],[Date]],"ddd")</f>
        <v>Mon</v>
      </c>
      <c r="L87" s="2">
        <f>Table1[[#This Row],[Credit]]-Table1[[#This Row],[Debit]]</f>
        <v>-64.099999999999994</v>
      </c>
    </row>
    <row r="88" spans="2:12" x14ac:dyDescent="0.3">
      <c r="B88" s="1">
        <v>44249</v>
      </c>
      <c r="C88" t="s">
        <v>14</v>
      </c>
      <c r="D88" s="2">
        <v>5</v>
      </c>
      <c r="E88" s="2"/>
      <c r="F88" t="s">
        <v>15</v>
      </c>
      <c r="G88" t="s">
        <v>16</v>
      </c>
      <c r="H88" t="s">
        <v>17</v>
      </c>
      <c r="I88" t="str">
        <f>TEXT(Table1[[#This Row],[Date]],"mmm")</f>
        <v>Feb</v>
      </c>
      <c r="J88">
        <f>MONTH(Table1[[#This Row],[Date]])</f>
        <v>2</v>
      </c>
      <c r="K88" t="str">
        <f>TEXT(Table1[[#This Row],[Date]],"ddd")</f>
        <v>Mon</v>
      </c>
      <c r="L88" s="2">
        <f>Table1[[#This Row],[Credit]]-Table1[[#This Row],[Debit]]</f>
        <v>-5</v>
      </c>
    </row>
    <row r="89" spans="2:12" x14ac:dyDescent="0.3">
      <c r="B89" s="1">
        <v>44250</v>
      </c>
      <c r="C89" t="s">
        <v>14</v>
      </c>
      <c r="D89" s="2">
        <v>5</v>
      </c>
      <c r="E89" s="2"/>
      <c r="F89" t="s">
        <v>15</v>
      </c>
      <c r="G89" t="s">
        <v>16</v>
      </c>
      <c r="H89" t="s">
        <v>17</v>
      </c>
      <c r="I89" t="str">
        <f>TEXT(Table1[[#This Row],[Date]],"mmm")</f>
        <v>Feb</v>
      </c>
      <c r="J89">
        <f>MONTH(Table1[[#This Row],[Date]])</f>
        <v>2</v>
      </c>
      <c r="K89" t="str">
        <f>TEXT(Table1[[#This Row],[Date]],"ddd")</f>
        <v>Tue</v>
      </c>
      <c r="L89" s="2">
        <f>Table1[[#This Row],[Credit]]-Table1[[#This Row],[Debit]]</f>
        <v>-5</v>
      </c>
    </row>
    <row r="90" spans="2:12" x14ac:dyDescent="0.3">
      <c r="B90" s="1">
        <v>44251</v>
      </c>
      <c r="C90" t="s">
        <v>14</v>
      </c>
      <c r="D90" s="2">
        <v>5</v>
      </c>
      <c r="E90" s="2"/>
      <c r="F90" t="s">
        <v>15</v>
      </c>
      <c r="G90" t="s">
        <v>16</v>
      </c>
      <c r="H90" t="s">
        <v>17</v>
      </c>
      <c r="I90" t="str">
        <f>TEXT(Table1[[#This Row],[Date]],"mmm")</f>
        <v>Feb</v>
      </c>
      <c r="J90">
        <f>MONTH(Table1[[#This Row],[Date]])</f>
        <v>2</v>
      </c>
      <c r="K90" t="str">
        <f>TEXT(Table1[[#This Row],[Date]],"ddd")</f>
        <v>Wed</v>
      </c>
      <c r="L90" s="2">
        <f>Table1[[#This Row],[Credit]]-Table1[[#This Row],[Debit]]</f>
        <v>-5</v>
      </c>
    </row>
    <row r="91" spans="2:12" x14ac:dyDescent="0.3">
      <c r="B91" s="1">
        <v>44252</v>
      </c>
      <c r="C91" t="s">
        <v>14</v>
      </c>
      <c r="D91" s="2">
        <v>5</v>
      </c>
      <c r="E91" s="2"/>
      <c r="F91" t="s">
        <v>15</v>
      </c>
      <c r="G91" t="s">
        <v>16</v>
      </c>
      <c r="H91" t="s">
        <v>17</v>
      </c>
      <c r="I91" t="str">
        <f>TEXT(Table1[[#This Row],[Date]],"mmm")</f>
        <v>Feb</v>
      </c>
      <c r="J91">
        <f>MONTH(Table1[[#This Row],[Date]])</f>
        <v>2</v>
      </c>
      <c r="K91" t="str">
        <f>TEXT(Table1[[#This Row],[Date]],"ddd")</f>
        <v>Thu</v>
      </c>
      <c r="L91" s="2">
        <f>Table1[[#This Row],[Credit]]-Table1[[#This Row],[Debit]]</f>
        <v>-5</v>
      </c>
    </row>
    <row r="92" spans="2:12" x14ac:dyDescent="0.3">
      <c r="B92" s="1">
        <v>44253</v>
      </c>
      <c r="C92" t="s">
        <v>14</v>
      </c>
      <c r="D92" s="2">
        <v>5</v>
      </c>
      <c r="E92" s="2"/>
      <c r="F92" t="s">
        <v>15</v>
      </c>
      <c r="G92" t="s">
        <v>16</v>
      </c>
      <c r="H92" t="s">
        <v>17</v>
      </c>
      <c r="I92" t="str">
        <f>TEXT(Table1[[#This Row],[Date]],"mmm")</f>
        <v>Feb</v>
      </c>
      <c r="J92">
        <f>MONTH(Table1[[#This Row],[Date]])</f>
        <v>2</v>
      </c>
      <c r="K92" t="str">
        <f>TEXT(Table1[[#This Row],[Date]],"ddd")</f>
        <v>Fri</v>
      </c>
      <c r="L92" s="2">
        <f>Table1[[#This Row],[Credit]]-Table1[[#This Row],[Debit]]</f>
        <v>-5</v>
      </c>
    </row>
    <row r="93" spans="2:12" x14ac:dyDescent="0.3">
      <c r="B93" s="1">
        <v>44253</v>
      </c>
      <c r="C93" t="s">
        <v>24</v>
      </c>
      <c r="D93" s="2">
        <v>162.9</v>
      </c>
      <c r="E93" s="2"/>
      <c r="F93" t="s">
        <v>25</v>
      </c>
      <c r="G93" t="s">
        <v>20</v>
      </c>
      <c r="H93" t="s">
        <v>17</v>
      </c>
      <c r="I93" t="str">
        <f>TEXT(Table1[[#This Row],[Date]],"mmm")</f>
        <v>Feb</v>
      </c>
      <c r="J93">
        <f>MONTH(Table1[[#This Row],[Date]])</f>
        <v>2</v>
      </c>
      <c r="K93" t="str">
        <f>TEXT(Table1[[#This Row],[Date]],"ddd")</f>
        <v>Fri</v>
      </c>
      <c r="L93" s="2">
        <f>Table1[[#This Row],[Credit]]-Table1[[#This Row],[Debit]]</f>
        <v>-162.9</v>
      </c>
    </row>
    <row r="94" spans="2:12" x14ac:dyDescent="0.3">
      <c r="B94" s="1">
        <v>44254</v>
      </c>
      <c r="C94" t="s">
        <v>52</v>
      </c>
      <c r="D94" s="2">
        <v>125.9</v>
      </c>
      <c r="E94" s="2"/>
      <c r="F94" t="s">
        <v>33</v>
      </c>
      <c r="G94" t="s">
        <v>31</v>
      </c>
      <c r="H94" t="s">
        <v>17</v>
      </c>
      <c r="I94" t="str">
        <f>TEXT(Table1[[#This Row],[Date]],"mmm")</f>
        <v>Feb</v>
      </c>
      <c r="J94">
        <f>MONTH(Table1[[#This Row],[Date]])</f>
        <v>2</v>
      </c>
      <c r="K94" t="str">
        <f>TEXT(Table1[[#This Row],[Date]],"ddd")</f>
        <v>Sat</v>
      </c>
      <c r="L94" s="2">
        <f>Table1[[#This Row],[Credit]]-Table1[[#This Row],[Debit]]</f>
        <v>-125.9</v>
      </c>
    </row>
    <row r="95" spans="2:12" x14ac:dyDescent="0.3">
      <c r="B95" s="1">
        <v>44254</v>
      </c>
      <c r="C95" t="s">
        <v>54</v>
      </c>
      <c r="D95" s="2">
        <v>137</v>
      </c>
      <c r="E95" s="2"/>
      <c r="F95" t="s">
        <v>33</v>
      </c>
      <c r="G95" t="s">
        <v>31</v>
      </c>
      <c r="H95" t="s">
        <v>17</v>
      </c>
      <c r="I95" t="str">
        <f>TEXT(Table1[[#This Row],[Date]],"mmm")</f>
        <v>Feb</v>
      </c>
      <c r="J95">
        <f>MONTH(Table1[[#This Row],[Date]])</f>
        <v>2</v>
      </c>
      <c r="K95" t="str">
        <f>TEXT(Table1[[#This Row],[Date]],"ddd")</f>
        <v>Sat</v>
      </c>
      <c r="L95" s="2">
        <f>Table1[[#This Row],[Credit]]-Table1[[#This Row],[Debit]]</f>
        <v>-137</v>
      </c>
    </row>
    <row r="96" spans="2:12" x14ac:dyDescent="0.3">
      <c r="B96" s="1">
        <v>44255</v>
      </c>
      <c r="C96" t="s">
        <v>32</v>
      </c>
      <c r="D96" s="2">
        <v>146.1</v>
      </c>
      <c r="E96" s="2"/>
      <c r="F96" t="s">
        <v>33</v>
      </c>
      <c r="G96" t="s">
        <v>31</v>
      </c>
      <c r="H96" t="s">
        <v>17</v>
      </c>
      <c r="I96" t="str">
        <f>TEXT(Table1[[#This Row],[Date]],"mmm")</f>
        <v>Feb</v>
      </c>
      <c r="J96">
        <f>MONTH(Table1[[#This Row],[Date]])</f>
        <v>2</v>
      </c>
      <c r="K96" t="str">
        <f>TEXT(Table1[[#This Row],[Date]],"ddd")</f>
        <v>Sun</v>
      </c>
      <c r="L96" s="2">
        <f>Table1[[#This Row],[Credit]]-Table1[[#This Row],[Debit]]</f>
        <v>-146.1</v>
      </c>
    </row>
    <row r="97" spans="2:12" x14ac:dyDescent="0.3">
      <c r="B97" s="1">
        <v>44255</v>
      </c>
      <c r="C97" t="s">
        <v>36</v>
      </c>
      <c r="D97" s="2">
        <v>24.1</v>
      </c>
      <c r="E97" s="2"/>
      <c r="F97" t="s">
        <v>37</v>
      </c>
      <c r="G97" t="s">
        <v>23</v>
      </c>
      <c r="H97" t="s">
        <v>17</v>
      </c>
      <c r="I97" t="str">
        <f>TEXT(Table1[[#This Row],[Date]],"mmm")</f>
        <v>Feb</v>
      </c>
      <c r="J97">
        <f>MONTH(Table1[[#This Row],[Date]])</f>
        <v>2</v>
      </c>
      <c r="K97" t="str">
        <f>TEXT(Table1[[#This Row],[Date]],"ddd")</f>
        <v>Sun</v>
      </c>
      <c r="L97" s="2">
        <f>Table1[[#This Row],[Credit]]-Table1[[#This Row],[Debit]]</f>
        <v>-24.1</v>
      </c>
    </row>
    <row r="98" spans="2:12" x14ac:dyDescent="0.3">
      <c r="B98" s="1">
        <v>44256</v>
      </c>
      <c r="C98" t="s">
        <v>10</v>
      </c>
      <c r="D98" s="2"/>
      <c r="E98" s="2">
        <v>5000</v>
      </c>
      <c r="F98" t="s">
        <v>11</v>
      </c>
      <c r="G98" t="s">
        <v>12</v>
      </c>
      <c r="H98" t="s">
        <v>13</v>
      </c>
      <c r="I98" t="str">
        <f>TEXT(Table1[[#This Row],[Date]],"mmm")</f>
        <v>Mar</v>
      </c>
      <c r="J98">
        <f>MONTH(Table1[[#This Row],[Date]])</f>
        <v>3</v>
      </c>
      <c r="K98" t="str">
        <f>TEXT(Table1[[#This Row],[Date]],"ddd")</f>
        <v>Mon</v>
      </c>
      <c r="L98" s="2">
        <f>Table1[[#This Row],[Credit]]-Table1[[#This Row],[Debit]]</f>
        <v>5000</v>
      </c>
    </row>
    <row r="99" spans="2:12" x14ac:dyDescent="0.3">
      <c r="B99" s="1">
        <v>44256</v>
      </c>
      <c r="C99" t="s">
        <v>14</v>
      </c>
      <c r="D99" s="2">
        <v>5</v>
      </c>
      <c r="E99" s="2"/>
      <c r="F99" t="s">
        <v>15</v>
      </c>
      <c r="G99" t="s">
        <v>16</v>
      </c>
      <c r="H99" t="s">
        <v>17</v>
      </c>
      <c r="I99" t="str">
        <f>TEXT(Table1[[#This Row],[Date]],"mmm")</f>
        <v>Mar</v>
      </c>
      <c r="J99">
        <f>MONTH(Table1[[#This Row],[Date]])</f>
        <v>3</v>
      </c>
      <c r="K99" t="str">
        <f>TEXT(Table1[[#This Row],[Date]],"ddd")</f>
        <v>Mon</v>
      </c>
      <c r="L99" s="2">
        <f>Table1[[#This Row],[Credit]]-Table1[[#This Row],[Debit]]</f>
        <v>-5</v>
      </c>
    </row>
    <row r="100" spans="2:12" x14ac:dyDescent="0.3">
      <c r="B100" s="1">
        <v>44257</v>
      </c>
      <c r="C100" t="s">
        <v>18</v>
      </c>
      <c r="D100" s="2">
        <v>900</v>
      </c>
      <c r="E100" s="2"/>
      <c r="F100" t="s">
        <v>19</v>
      </c>
      <c r="G100" t="s">
        <v>20</v>
      </c>
      <c r="H100" t="s">
        <v>17</v>
      </c>
      <c r="I100" t="str">
        <f>TEXT(Table1[[#This Row],[Date]],"mmm")</f>
        <v>Mar</v>
      </c>
      <c r="J100">
        <f>MONTH(Table1[[#This Row],[Date]])</f>
        <v>3</v>
      </c>
      <c r="K100" t="str">
        <f>TEXT(Table1[[#This Row],[Date]],"ddd")</f>
        <v>Tue</v>
      </c>
      <c r="L100" s="2">
        <f>Table1[[#This Row],[Credit]]-Table1[[#This Row],[Debit]]</f>
        <v>-900</v>
      </c>
    </row>
    <row r="101" spans="2:12" x14ac:dyDescent="0.3">
      <c r="B101" s="1">
        <v>44257</v>
      </c>
      <c r="C101" t="s">
        <v>21</v>
      </c>
      <c r="D101" s="2">
        <v>150</v>
      </c>
      <c r="E101" s="2"/>
      <c r="F101" t="s">
        <v>22</v>
      </c>
      <c r="G101" t="s">
        <v>23</v>
      </c>
      <c r="H101" t="s">
        <v>17</v>
      </c>
      <c r="I101" t="str">
        <f>TEXT(Table1[[#This Row],[Date]],"mmm")</f>
        <v>Mar</v>
      </c>
      <c r="J101">
        <f>MONTH(Table1[[#This Row],[Date]])</f>
        <v>3</v>
      </c>
      <c r="K101" t="str">
        <f>TEXT(Table1[[#This Row],[Date]],"ddd")</f>
        <v>Tue</v>
      </c>
      <c r="L101" s="2">
        <f>Table1[[#This Row],[Credit]]-Table1[[#This Row],[Debit]]</f>
        <v>-150</v>
      </c>
    </row>
    <row r="102" spans="2:12" x14ac:dyDescent="0.3">
      <c r="B102" s="1">
        <v>44257</v>
      </c>
      <c r="C102" t="s">
        <v>14</v>
      </c>
      <c r="D102" s="2">
        <v>5</v>
      </c>
      <c r="E102" s="2"/>
      <c r="F102" t="s">
        <v>15</v>
      </c>
      <c r="G102" t="s">
        <v>16</v>
      </c>
      <c r="H102" t="s">
        <v>17</v>
      </c>
      <c r="I102" t="str">
        <f>TEXT(Table1[[#This Row],[Date]],"mmm")</f>
        <v>Mar</v>
      </c>
      <c r="J102">
        <f>MONTH(Table1[[#This Row],[Date]])</f>
        <v>3</v>
      </c>
      <c r="K102" t="str">
        <f>TEXT(Table1[[#This Row],[Date]],"ddd")</f>
        <v>Tue</v>
      </c>
      <c r="L102" s="2">
        <f>Table1[[#This Row],[Credit]]-Table1[[#This Row],[Debit]]</f>
        <v>-5</v>
      </c>
    </row>
    <row r="103" spans="2:12" x14ac:dyDescent="0.3">
      <c r="B103" s="1">
        <v>44258</v>
      </c>
      <c r="C103" t="s">
        <v>14</v>
      </c>
      <c r="D103" s="2">
        <v>5</v>
      </c>
      <c r="E103" s="2"/>
      <c r="F103" t="s">
        <v>15</v>
      </c>
      <c r="G103" t="s">
        <v>16</v>
      </c>
      <c r="H103" t="s">
        <v>17</v>
      </c>
      <c r="I103" t="str">
        <f>TEXT(Table1[[#This Row],[Date]],"mmm")</f>
        <v>Mar</v>
      </c>
      <c r="J103">
        <f>MONTH(Table1[[#This Row],[Date]])</f>
        <v>3</v>
      </c>
      <c r="K103" t="str">
        <f>TEXT(Table1[[#This Row],[Date]],"ddd")</f>
        <v>Wed</v>
      </c>
      <c r="L103" s="2">
        <f>Table1[[#This Row],[Credit]]-Table1[[#This Row],[Debit]]</f>
        <v>-5</v>
      </c>
    </row>
    <row r="104" spans="2:12" x14ac:dyDescent="0.3">
      <c r="B104" s="1">
        <v>44259</v>
      </c>
      <c r="C104" t="s">
        <v>14</v>
      </c>
      <c r="D104" s="2">
        <v>5</v>
      </c>
      <c r="E104" s="2"/>
      <c r="F104" t="s">
        <v>15</v>
      </c>
      <c r="G104" t="s">
        <v>16</v>
      </c>
      <c r="H104" t="s">
        <v>17</v>
      </c>
      <c r="I104" t="str">
        <f>TEXT(Table1[[#This Row],[Date]],"mmm")</f>
        <v>Mar</v>
      </c>
      <c r="J104">
        <f>MONTH(Table1[[#This Row],[Date]])</f>
        <v>3</v>
      </c>
      <c r="K104" t="str">
        <f>TEXT(Table1[[#This Row],[Date]],"ddd")</f>
        <v>Thu</v>
      </c>
      <c r="L104" s="2">
        <f>Table1[[#This Row],[Credit]]-Table1[[#This Row],[Debit]]</f>
        <v>-5</v>
      </c>
    </row>
    <row r="105" spans="2:12" x14ac:dyDescent="0.3">
      <c r="B105" s="1">
        <v>44260</v>
      </c>
      <c r="C105" t="s">
        <v>14</v>
      </c>
      <c r="D105" s="2">
        <v>5</v>
      </c>
      <c r="E105" s="2"/>
      <c r="F105" t="s">
        <v>15</v>
      </c>
      <c r="G105" t="s">
        <v>16</v>
      </c>
      <c r="H105" t="s">
        <v>17</v>
      </c>
      <c r="I105" t="str">
        <f>TEXT(Table1[[#This Row],[Date]],"mmm")</f>
        <v>Mar</v>
      </c>
      <c r="J105">
        <f>MONTH(Table1[[#This Row],[Date]])</f>
        <v>3</v>
      </c>
      <c r="K105" t="str">
        <f>TEXT(Table1[[#This Row],[Date]],"ddd")</f>
        <v>Fri</v>
      </c>
      <c r="L105" s="2">
        <f>Table1[[#This Row],[Credit]]-Table1[[#This Row],[Debit]]</f>
        <v>-5</v>
      </c>
    </row>
    <row r="106" spans="2:12" x14ac:dyDescent="0.3">
      <c r="B106" s="1">
        <v>44260</v>
      </c>
      <c r="C106" t="s">
        <v>24</v>
      </c>
      <c r="D106" s="2">
        <v>149</v>
      </c>
      <c r="E106" s="2"/>
      <c r="F106" t="s">
        <v>25</v>
      </c>
      <c r="G106" t="s">
        <v>20</v>
      </c>
      <c r="H106" t="s">
        <v>17</v>
      </c>
      <c r="I106" t="str">
        <f>TEXT(Table1[[#This Row],[Date]],"mmm")</f>
        <v>Mar</v>
      </c>
      <c r="J106">
        <f>MONTH(Table1[[#This Row],[Date]])</f>
        <v>3</v>
      </c>
      <c r="K106" t="str">
        <f>TEXT(Table1[[#This Row],[Date]],"ddd")</f>
        <v>Fri</v>
      </c>
      <c r="L106" s="2">
        <f>Table1[[#This Row],[Credit]]-Table1[[#This Row],[Debit]]</f>
        <v>-149</v>
      </c>
    </row>
    <row r="107" spans="2:12" x14ac:dyDescent="0.3">
      <c r="B107" s="1">
        <v>44263</v>
      </c>
      <c r="C107" t="s">
        <v>26</v>
      </c>
      <c r="D107" s="2">
        <v>52.1</v>
      </c>
      <c r="E107" s="2"/>
      <c r="F107" t="s">
        <v>27</v>
      </c>
      <c r="G107" t="s">
        <v>20</v>
      </c>
      <c r="H107" t="s">
        <v>17</v>
      </c>
      <c r="I107" t="str">
        <f>TEXT(Table1[[#This Row],[Date]],"mmm")</f>
        <v>Mar</v>
      </c>
      <c r="J107">
        <f>MONTH(Table1[[#This Row],[Date]])</f>
        <v>3</v>
      </c>
      <c r="K107" t="str">
        <f>TEXT(Table1[[#This Row],[Date]],"ddd")</f>
        <v>Mon</v>
      </c>
      <c r="L107" s="2">
        <f>Table1[[#This Row],[Credit]]-Table1[[#This Row],[Debit]]</f>
        <v>-52.1</v>
      </c>
    </row>
    <row r="108" spans="2:12" x14ac:dyDescent="0.3">
      <c r="B108" s="1">
        <v>44263</v>
      </c>
      <c r="C108" t="s">
        <v>14</v>
      </c>
      <c r="D108" s="2">
        <v>5</v>
      </c>
      <c r="E108" s="2"/>
      <c r="F108" t="s">
        <v>15</v>
      </c>
      <c r="G108" t="s">
        <v>16</v>
      </c>
      <c r="H108" t="s">
        <v>17</v>
      </c>
      <c r="I108" t="str">
        <f>TEXT(Table1[[#This Row],[Date]],"mmm")</f>
        <v>Mar</v>
      </c>
      <c r="J108">
        <f>MONTH(Table1[[#This Row],[Date]])</f>
        <v>3</v>
      </c>
      <c r="K108" t="str">
        <f>TEXT(Table1[[#This Row],[Date]],"ddd")</f>
        <v>Mon</v>
      </c>
      <c r="L108" s="2">
        <f>Table1[[#This Row],[Credit]]-Table1[[#This Row],[Debit]]</f>
        <v>-5</v>
      </c>
    </row>
    <row r="109" spans="2:12" x14ac:dyDescent="0.3">
      <c r="B109" s="1">
        <v>44264</v>
      </c>
      <c r="C109" t="s">
        <v>14</v>
      </c>
      <c r="D109" s="2">
        <v>5</v>
      </c>
      <c r="E109" s="2"/>
      <c r="F109" t="s">
        <v>15</v>
      </c>
      <c r="G109" t="s">
        <v>16</v>
      </c>
      <c r="H109" t="s">
        <v>17</v>
      </c>
      <c r="I109" t="str">
        <f>TEXT(Table1[[#This Row],[Date]],"mmm")</f>
        <v>Mar</v>
      </c>
      <c r="J109">
        <f>MONTH(Table1[[#This Row],[Date]])</f>
        <v>3</v>
      </c>
      <c r="K109" t="str">
        <f>TEXT(Table1[[#This Row],[Date]],"ddd")</f>
        <v>Tue</v>
      </c>
      <c r="L109" s="2">
        <f>Table1[[#This Row],[Credit]]-Table1[[#This Row],[Debit]]</f>
        <v>-5</v>
      </c>
    </row>
    <row r="110" spans="2:12" x14ac:dyDescent="0.3">
      <c r="B110" s="1">
        <v>44265</v>
      </c>
      <c r="C110" t="s">
        <v>28</v>
      </c>
      <c r="D110" s="2">
        <v>78.900000000000006</v>
      </c>
      <c r="E110" s="2"/>
      <c r="F110" t="s">
        <v>51</v>
      </c>
      <c r="G110" t="s">
        <v>23</v>
      </c>
      <c r="H110" t="s">
        <v>17</v>
      </c>
      <c r="I110" t="str">
        <f>TEXT(Table1[[#This Row],[Date]],"mmm")</f>
        <v>Mar</v>
      </c>
      <c r="J110">
        <f>MONTH(Table1[[#This Row],[Date]])</f>
        <v>3</v>
      </c>
      <c r="K110" t="str">
        <f>TEXT(Table1[[#This Row],[Date]],"ddd")</f>
        <v>Wed</v>
      </c>
      <c r="L110" s="2">
        <f>Table1[[#This Row],[Credit]]-Table1[[#This Row],[Debit]]</f>
        <v>-78.900000000000006</v>
      </c>
    </row>
    <row r="111" spans="2:12" x14ac:dyDescent="0.3">
      <c r="B111" s="1">
        <v>44265</v>
      </c>
      <c r="C111" t="s">
        <v>14</v>
      </c>
      <c r="D111" s="2">
        <v>5</v>
      </c>
      <c r="E111" s="2"/>
      <c r="F111" t="s">
        <v>15</v>
      </c>
      <c r="G111" t="s">
        <v>16</v>
      </c>
      <c r="H111" t="s">
        <v>17</v>
      </c>
      <c r="I111" t="str">
        <f>TEXT(Table1[[#This Row],[Date]],"mmm")</f>
        <v>Mar</v>
      </c>
      <c r="J111">
        <f>MONTH(Table1[[#This Row],[Date]])</f>
        <v>3</v>
      </c>
      <c r="K111" t="str">
        <f>TEXT(Table1[[#This Row],[Date]],"ddd")</f>
        <v>Wed</v>
      </c>
      <c r="L111" s="2">
        <f>Table1[[#This Row],[Credit]]-Table1[[#This Row],[Debit]]</f>
        <v>-5</v>
      </c>
    </row>
    <row r="112" spans="2:12" x14ac:dyDescent="0.3">
      <c r="B112" s="1">
        <v>44266</v>
      </c>
      <c r="C112" t="s">
        <v>14</v>
      </c>
      <c r="D112" s="2">
        <v>5</v>
      </c>
      <c r="E112" s="2"/>
      <c r="F112" t="s">
        <v>15</v>
      </c>
      <c r="G112" t="s">
        <v>16</v>
      </c>
      <c r="H112" t="s">
        <v>17</v>
      </c>
      <c r="I112" t="str">
        <f>TEXT(Table1[[#This Row],[Date]],"mmm")</f>
        <v>Mar</v>
      </c>
      <c r="J112">
        <f>MONTH(Table1[[#This Row],[Date]])</f>
        <v>3</v>
      </c>
      <c r="K112" t="str">
        <f>TEXT(Table1[[#This Row],[Date]],"ddd")</f>
        <v>Thu</v>
      </c>
      <c r="L112" s="2">
        <f>Table1[[#This Row],[Credit]]-Table1[[#This Row],[Debit]]</f>
        <v>-5</v>
      </c>
    </row>
    <row r="113" spans="2:12" x14ac:dyDescent="0.3">
      <c r="B113" s="1">
        <v>44267</v>
      </c>
      <c r="C113" t="s">
        <v>24</v>
      </c>
      <c r="D113" s="2">
        <v>137</v>
      </c>
      <c r="E113" s="2"/>
      <c r="F113" t="s">
        <v>25</v>
      </c>
      <c r="G113" t="s">
        <v>20</v>
      </c>
      <c r="H113" t="s">
        <v>17</v>
      </c>
      <c r="I113" t="str">
        <f>TEXT(Table1[[#This Row],[Date]],"mmm")</f>
        <v>Mar</v>
      </c>
      <c r="J113">
        <f>MONTH(Table1[[#This Row],[Date]])</f>
        <v>3</v>
      </c>
      <c r="K113" t="str">
        <f>TEXT(Table1[[#This Row],[Date]],"ddd")</f>
        <v>Fri</v>
      </c>
      <c r="L113" s="2">
        <f>Table1[[#This Row],[Credit]]-Table1[[#This Row],[Debit]]</f>
        <v>-137</v>
      </c>
    </row>
    <row r="114" spans="2:12" x14ac:dyDescent="0.3">
      <c r="B114" s="1">
        <v>44267</v>
      </c>
      <c r="C114" t="s">
        <v>14</v>
      </c>
      <c r="D114" s="2">
        <v>5</v>
      </c>
      <c r="E114" s="2"/>
      <c r="F114" t="s">
        <v>15</v>
      </c>
      <c r="G114" t="s">
        <v>16</v>
      </c>
      <c r="H114" t="s">
        <v>17</v>
      </c>
      <c r="I114" t="str">
        <f>TEXT(Table1[[#This Row],[Date]],"mmm")</f>
        <v>Mar</v>
      </c>
      <c r="J114">
        <f>MONTH(Table1[[#This Row],[Date]])</f>
        <v>3</v>
      </c>
      <c r="K114" t="str">
        <f>TEXT(Table1[[#This Row],[Date]],"ddd")</f>
        <v>Fri</v>
      </c>
      <c r="L114" s="2">
        <f>Table1[[#This Row],[Credit]]-Table1[[#This Row],[Debit]]</f>
        <v>-5</v>
      </c>
    </row>
    <row r="115" spans="2:12" x14ac:dyDescent="0.3">
      <c r="B115" s="1">
        <v>44268</v>
      </c>
      <c r="C115" t="s">
        <v>14</v>
      </c>
      <c r="D115" s="2">
        <v>5</v>
      </c>
      <c r="E115" s="2"/>
      <c r="F115" t="s">
        <v>15</v>
      </c>
      <c r="G115" t="s">
        <v>16</v>
      </c>
      <c r="H115" t="s">
        <v>17</v>
      </c>
      <c r="I115" t="str">
        <f>TEXT(Table1[[#This Row],[Date]],"mmm")</f>
        <v>Mar</v>
      </c>
      <c r="J115">
        <f>MONTH(Table1[[#This Row],[Date]])</f>
        <v>3</v>
      </c>
      <c r="K115" t="str">
        <f>TEXT(Table1[[#This Row],[Date]],"ddd")</f>
        <v>Sat</v>
      </c>
      <c r="L115" s="2">
        <f>Table1[[#This Row],[Credit]]-Table1[[#This Row],[Debit]]</f>
        <v>-5</v>
      </c>
    </row>
    <row r="116" spans="2:12" x14ac:dyDescent="0.3">
      <c r="B116" s="1">
        <v>44268</v>
      </c>
      <c r="C116" t="s">
        <v>29</v>
      </c>
      <c r="D116" s="2">
        <v>41.8</v>
      </c>
      <c r="E116" s="2"/>
      <c r="F116" t="s">
        <v>30</v>
      </c>
      <c r="G116" t="s">
        <v>31</v>
      </c>
      <c r="H116" t="s">
        <v>17</v>
      </c>
      <c r="I116" t="str">
        <f>TEXT(Table1[[#This Row],[Date]],"mmm")</f>
        <v>Mar</v>
      </c>
      <c r="J116">
        <f>MONTH(Table1[[#This Row],[Date]])</f>
        <v>3</v>
      </c>
      <c r="K116" t="str">
        <f>TEXT(Table1[[#This Row],[Date]],"ddd")</f>
        <v>Sat</v>
      </c>
      <c r="L116" s="2">
        <f>Table1[[#This Row],[Credit]]-Table1[[#This Row],[Debit]]</f>
        <v>-41.8</v>
      </c>
    </row>
    <row r="117" spans="2:12" x14ac:dyDescent="0.3">
      <c r="B117" s="1">
        <v>44268</v>
      </c>
      <c r="C117" t="s">
        <v>32</v>
      </c>
      <c r="D117" s="2">
        <v>99.9</v>
      </c>
      <c r="E117" s="2"/>
      <c r="F117" t="s">
        <v>33</v>
      </c>
      <c r="G117" t="s">
        <v>31</v>
      </c>
      <c r="H117" t="s">
        <v>17</v>
      </c>
      <c r="I117" t="str">
        <f>TEXT(Table1[[#This Row],[Date]],"mmm")</f>
        <v>Mar</v>
      </c>
      <c r="J117">
        <f>MONTH(Table1[[#This Row],[Date]])</f>
        <v>3</v>
      </c>
      <c r="K117" t="str">
        <f>TEXT(Table1[[#This Row],[Date]],"ddd")</f>
        <v>Sat</v>
      </c>
      <c r="L117" s="2">
        <f>Table1[[#This Row],[Credit]]-Table1[[#This Row],[Debit]]</f>
        <v>-99.9</v>
      </c>
    </row>
    <row r="118" spans="2:12" x14ac:dyDescent="0.3">
      <c r="B118" s="1">
        <v>44268</v>
      </c>
      <c r="C118" t="s">
        <v>34</v>
      </c>
      <c r="D118" s="2">
        <v>54</v>
      </c>
      <c r="E118" s="2"/>
      <c r="F118" t="s">
        <v>35</v>
      </c>
      <c r="G118" t="s">
        <v>16</v>
      </c>
      <c r="H118" t="s">
        <v>17</v>
      </c>
      <c r="I118" t="str">
        <f>TEXT(Table1[[#This Row],[Date]],"mmm")</f>
        <v>Mar</v>
      </c>
      <c r="J118">
        <f>MONTH(Table1[[#This Row],[Date]])</f>
        <v>3</v>
      </c>
      <c r="K118" t="str">
        <f>TEXT(Table1[[#This Row],[Date]],"ddd")</f>
        <v>Sat</v>
      </c>
      <c r="L118" s="2">
        <f>Table1[[#This Row],[Credit]]-Table1[[#This Row],[Debit]]</f>
        <v>-54</v>
      </c>
    </row>
    <row r="119" spans="2:12" x14ac:dyDescent="0.3">
      <c r="B119" s="1">
        <v>44269</v>
      </c>
      <c r="C119" t="s">
        <v>36</v>
      </c>
      <c r="D119" s="2">
        <v>30</v>
      </c>
      <c r="E119" s="2"/>
      <c r="F119" t="s">
        <v>37</v>
      </c>
      <c r="G119" t="s">
        <v>23</v>
      </c>
      <c r="H119" t="s">
        <v>17</v>
      </c>
      <c r="I119" t="str">
        <f>TEXT(Table1[[#This Row],[Date]],"mmm")</f>
        <v>Mar</v>
      </c>
      <c r="J119">
        <f>MONTH(Table1[[#This Row],[Date]])</f>
        <v>3</v>
      </c>
      <c r="K119" t="str">
        <f>TEXT(Table1[[#This Row],[Date]],"ddd")</f>
        <v>Sun</v>
      </c>
      <c r="L119" s="2">
        <f>Table1[[#This Row],[Credit]]-Table1[[#This Row],[Debit]]</f>
        <v>-30</v>
      </c>
    </row>
    <row r="120" spans="2:12" x14ac:dyDescent="0.3">
      <c r="B120" s="1">
        <v>44270</v>
      </c>
      <c r="C120" t="s">
        <v>38</v>
      </c>
      <c r="D120" s="2"/>
      <c r="E120" s="2">
        <v>1000</v>
      </c>
      <c r="F120" t="s">
        <v>39</v>
      </c>
      <c r="G120" t="s">
        <v>40</v>
      </c>
      <c r="H120" t="s">
        <v>13</v>
      </c>
      <c r="I120" t="str">
        <f>TEXT(Table1[[#This Row],[Date]],"mmm")</f>
        <v>Mar</v>
      </c>
      <c r="J120">
        <f>MONTH(Table1[[#This Row],[Date]])</f>
        <v>3</v>
      </c>
      <c r="K120" t="str">
        <f>TEXT(Table1[[#This Row],[Date]],"ddd")</f>
        <v>Mon</v>
      </c>
      <c r="L120" s="2">
        <f>Table1[[#This Row],[Credit]]-Table1[[#This Row],[Debit]]</f>
        <v>1000</v>
      </c>
    </row>
    <row r="121" spans="2:12" x14ac:dyDescent="0.3">
      <c r="B121" s="1">
        <v>44270</v>
      </c>
      <c r="C121" t="s">
        <v>14</v>
      </c>
      <c r="D121" s="2">
        <v>5</v>
      </c>
      <c r="E121" s="2"/>
      <c r="F121" t="s">
        <v>15</v>
      </c>
      <c r="G121" t="s">
        <v>16</v>
      </c>
      <c r="H121" t="s">
        <v>17</v>
      </c>
      <c r="I121" t="str">
        <f>TEXT(Table1[[#This Row],[Date]],"mmm")</f>
        <v>Mar</v>
      </c>
      <c r="J121">
        <f>MONTH(Table1[[#This Row],[Date]])</f>
        <v>3</v>
      </c>
      <c r="K121" t="str">
        <f>TEXT(Table1[[#This Row],[Date]],"ddd")</f>
        <v>Mon</v>
      </c>
      <c r="L121" s="2">
        <f>Table1[[#This Row],[Credit]]-Table1[[#This Row],[Debit]]</f>
        <v>-5</v>
      </c>
    </row>
    <row r="122" spans="2:12" x14ac:dyDescent="0.3">
      <c r="B122" s="1">
        <v>44271</v>
      </c>
      <c r="C122" t="s">
        <v>14</v>
      </c>
      <c r="D122" s="2">
        <v>5</v>
      </c>
      <c r="E122" s="2"/>
      <c r="F122" t="s">
        <v>15</v>
      </c>
      <c r="G122" t="s">
        <v>16</v>
      </c>
      <c r="H122" t="s">
        <v>17</v>
      </c>
      <c r="I122" t="str">
        <f>TEXT(Table1[[#This Row],[Date]],"mmm")</f>
        <v>Mar</v>
      </c>
      <c r="J122">
        <f>MONTH(Table1[[#This Row],[Date]])</f>
        <v>3</v>
      </c>
      <c r="K122" t="str">
        <f>TEXT(Table1[[#This Row],[Date]],"ddd")</f>
        <v>Tue</v>
      </c>
      <c r="L122" s="2">
        <f>Table1[[#This Row],[Credit]]-Table1[[#This Row],[Debit]]</f>
        <v>-5</v>
      </c>
    </row>
    <row r="123" spans="2:12" x14ac:dyDescent="0.3">
      <c r="B123" s="1">
        <v>44271</v>
      </c>
      <c r="C123" t="s">
        <v>55</v>
      </c>
      <c r="D123" s="2">
        <v>75</v>
      </c>
      <c r="E123" s="2"/>
      <c r="F123" t="s">
        <v>56</v>
      </c>
      <c r="G123" t="s">
        <v>57</v>
      </c>
      <c r="H123" t="s">
        <v>17</v>
      </c>
      <c r="I123" t="str">
        <f>TEXT(Table1[[#This Row],[Date]],"mmm")</f>
        <v>Mar</v>
      </c>
      <c r="J123">
        <f>MONTH(Table1[[#This Row],[Date]])</f>
        <v>3</v>
      </c>
      <c r="K123" t="str">
        <f>TEXT(Table1[[#This Row],[Date]],"ddd")</f>
        <v>Tue</v>
      </c>
      <c r="L123" s="2">
        <f>Table1[[#This Row],[Credit]]-Table1[[#This Row],[Debit]]</f>
        <v>-75</v>
      </c>
    </row>
    <row r="124" spans="2:12" x14ac:dyDescent="0.3">
      <c r="B124" s="1">
        <v>44271</v>
      </c>
      <c r="C124" t="s">
        <v>42</v>
      </c>
      <c r="D124" s="2">
        <v>40</v>
      </c>
      <c r="E124" s="2"/>
      <c r="F124" t="s">
        <v>42</v>
      </c>
      <c r="G124" t="s">
        <v>20</v>
      </c>
      <c r="H124" t="s">
        <v>17</v>
      </c>
      <c r="I124" t="str">
        <f>TEXT(Table1[[#This Row],[Date]],"mmm")</f>
        <v>Mar</v>
      </c>
      <c r="J124">
        <f>MONTH(Table1[[#This Row],[Date]])</f>
        <v>3</v>
      </c>
      <c r="K124" t="str">
        <f>TEXT(Table1[[#This Row],[Date]],"ddd")</f>
        <v>Tue</v>
      </c>
      <c r="L124" s="2">
        <f>Table1[[#This Row],[Credit]]-Table1[[#This Row],[Debit]]</f>
        <v>-40</v>
      </c>
    </row>
    <row r="125" spans="2:12" x14ac:dyDescent="0.3">
      <c r="B125" s="1">
        <v>44272</v>
      </c>
      <c r="C125" t="s">
        <v>43</v>
      </c>
      <c r="D125" s="2">
        <v>46.8</v>
      </c>
      <c r="E125" s="2"/>
      <c r="F125" t="s">
        <v>44</v>
      </c>
      <c r="G125" t="s">
        <v>31</v>
      </c>
      <c r="H125" t="s">
        <v>17</v>
      </c>
      <c r="I125" t="str">
        <f>TEXT(Table1[[#This Row],[Date]],"mmm")</f>
        <v>Mar</v>
      </c>
      <c r="J125">
        <f>MONTH(Table1[[#This Row],[Date]])</f>
        <v>3</v>
      </c>
      <c r="K125" t="str">
        <f>TEXT(Table1[[#This Row],[Date]],"ddd")</f>
        <v>Wed</v>
      </c>
      <c r="L125" s="2">
        <f>Table1[[#This Row],[Credit]]-Table1[[#This Row],[Debit]]</f>
        <v>-46.8</v>
      </c>
    </row>
    <row r="126" spans="2:12" x14ac:dyDescent="0.3">
      <c r="B126" s="1">
        <v>44272</v>
      </c>
      <c r="C126" t="s">
        <v>45</v>
      </c>
      <c r="D126" s="2">
        <v>35</v>
      </c>
      <c r="E126" s="2"/>
      <c r="F126" t="s">
        <v>30</v>
      </c>
      <c r="G126" t="s">
        <v>31</v>
      </c>
      <c r="H126" t="s">
        <v>17</v>
      </c>
      <c r="I126" t="str">
        <f>TEXT(Table1[[#This Row],[Date]],"mmm")</f>
        <v>Mar</v>
      </c>
      <c r="J126">
        <f>MONTH(Table1[[#This Row],[Date]])</f>
        <v>3</v>
      </c>
      <c r="K126" t="str">
        <f>TEXT(Table1[[#This Row],[Date]],"ddd")</f>
        <v>Wed</v>
      </c>
      <c r="L126" s="2">
        <f>Table1[[#This Row],[Credit]]-Table1[[#This Row],[Debit]]</f>
        <v>-35</v>
      </c>
    </row>
    <row r="127" spans="2:12" x14ac:dyDescent="0.3">
      <c r="B127" s="1">
        <v>44272</v>
      </c>
      <c r="C127" t="s">
        <v>14</v>
      </c>
      <c r="D127" s="2">
        <v>5</v>
      </c>
      <c r="E127" s="2"/>
      <c r="F127" t="s">
        <v>15</v>
      </c>
      <c r="G127" t="s">
        <v>16</v>
      </c>
      <c r="H127" t="s">
        <v>17</v>
      </c>
      <c r="I127" t="str">
        <f>TEXT(Table1[[#This Row],[Date]],"mmm")</f>
        <v>Mar</v>
      </c>
      <c r="J127">
        <f>MONTH(Table1[[#This Row],[Date]])</f>
        <v>3</v>
      </c>
      <c r="K127" t="str">
        <f>TEXT(Table1[[#This Row],[Date]],"ddd")</f>
        <v>Wed</v>
      </c>
      <c r="L127" s="2">
        <f>Table1[[#This Row],[Credit]]-Table1[[#This Row],[Debit]]</f>
        <v>-5</v>
      </c>
    </row>
    <row r="128" spans="2:12" x14ac:dyDescent="0.3">
      <c r="B128" s="1">
        <v>44273</v>
      </c>
      <c r="C128" t="s">
        <v>14</v>
      </c>
      <c r="D128" s="2">
        <v>5</v>
      </c>
      <c r="E128" s="2"/>
      <c r="F128" t="s">
        <v>15</v>
      </c>
      <c r="G128" t="s">
        <v>16</v>
      </c>
      <c r="H128" t="s">
        <v>17</v>
      </c>
      <c r="I128" t="str">
        <f>TEXT(Table1[[#This Row],[Date]],"mmm")</f>
        <v>Mar</v>
      </c>
      <c r="J128">
        <f>MONTH(Table1[[#This Row],[Date]])</f>
        <v>3</v>
      </c>
      <c r="K128" t="str">
        <f>TEXT(Table1[[#This Row],[Date]],"ddd")</f>
        <v>Thu</v>
      </c>
      <c r="L128" s="2">
        <f>Table1[[#This Row],[Credit]]-Table1[[#This Row],[Debit]]</f>
        <v>-5</v>
      </c>
    </row>
    <row r="129" spans="2:12" x14ac:dyDescent="0.3">
      <c r="B129" s="1">
        <v>44274</v>
      </c>
      <c r="C129" t="s">
        <v>14</v>
      </c>
      <c r="D129" s="2">
        <v>5</v>
      </c>
      <c r="E129" s="2"/>
      <c r="F129" t="s">
        <v>15</v>
      </c>
      <c r="G129" t="s">
        <v>16</v>
      </c>
      <c r="H129" t="s">
        <v>17</v>
      </c>
      <c r="I129" t="str">
        <f>TEXT(Table1[[#This Row],[Date]],"mmm")</f>
        <v>Mar</v>
      </c>
      <c r="J129">
        <f>MONTH(Table1[[#This Row],[Date]])</f>
        <v>3</v>
      </c>
      <c r="K129" t="str">
        <f>TEXT(Table1[[#This Row],[Date]],"ddd")</f>
        <v>Fri</v>
      </c>
      <c r="L129" s="2">
        <f>Table1[[#This Row],[Credit]]-Table1[[#This Row],[Debit]]</f>
        <v>-5</v>
      </c>
    </row>
    <row r="130" spans="2:12" x14ac:dyDescent="0.3">
      <c r="B130" s="1">
        <v>44274</v>
      </c>
      <c r="C130" t="s">
        <v>24</v>
      </c>
      <c r="D130" s="2">
        <v>171.9</v>
      </c>
      <c r="E130" s="2"/>
      <c r="F130" t="s">
        <v>25</v>
      </c>
      <c r="G130" t="s">
        <v>20</v>
      </c>
      <c r="H130" t="s">
        <v>17</v>
      </c>
      <c r="I130" t="str">
        <f>TEXT(Table1[[#This Row],[Date]],"mmm")</f>
        <v>Mar</v>
      </c>
      <c r="J130">
        <f>MONTH(Table1[[#This Row],[Date]])</f>
        <v>3</v>
      </c>
      <c r="K130" t="str">
        <f>TEXT(Table1[[#This Row],[Date]],"ddd")</f>
        <v>Fri</v>
      </c>
      <c r="L130" s="2">
        <f>Table1[[#This Row],[Credit]]-Table1[[#This Row],[Debit]]</f>
        <v>-171.9</v>
      </c>
    </row>
    <row r="131" spans="2:12" x14ac:dyDescent="0.3">
      <c r="B131" s="1">
        <v>44275</v>
      </c>
      <c r="C131" t="s">
        <v>46</v>
      </c>
      <c r="D131" s="2">
        <v>39</v>
      </c>
      <c r="E131" s="2"/>
      <c r="F131" t="s">
        <v>35</v>
      </c>
      <c r="G131" t="s">
        <v>16</v>
      </c>
      <c r="H131" t="s">
        <v>17</v>
      </c>
      <c r="I131" t="str">
        <f>TEXT(Table1[[#This Row],[Date]],"mmm")</f>
        <v>Mar</v>
      </c>
      <c r="J131">
        <f>MONTH(Table1[[#This Row],[Date]])</f>
        <v>3</v>
      </c>
      <c r="K131" t="str">
        <f>TEXT(Table1[[#This Row],[Date]],"ddd")</f>
        <v>Sat</v>
      </c>
      <c r="L131" s="2">
        <f>Table1[[#This Row],[Credit]]-Table1[[#This Row],[Debit]]</f>
        <v>-39</v>
      </c>
    </row>
    <row r="132" spans="2:12" x14ac:dyDescent="0.3">
      <c r="B132" s="1">
        <v>44276</v>
      </c>
      <c r="C132" t="s">
        <v>47</v>
      </c>
      <c r="D132" s="2">
        <v>14</v>
      </c>
      <c r="E132" s="2"/>
      <c r="F132" t="s">
        <v>35</v>
      </c>
      <c r="G132" t="s">
        <v>16</v>
      </c>
      <c r="H132" t="s">
        <v>17</v>
      </c>
      <c r="I132" t="str">
        <f>TEXT(Table1[[#This Row],[Date]],"mmm")</f>
        <v>Mar</v>
      </c>
      <c r="J132">
        <f>MONTH(Table1[[#This Row],[Date]])</f>
        <v>3</v>
      </c>
      <c r="K132" t="str">
        <f>TEXT(Table1[[#This Row],[Date]],"ddd")</f>
        <v>Sun</v>
      </c>
      <c r="L132" s="2">
        <f>Table1[[#This Row],[Credit]]-Table1[[#This Row],[Debit]]</f>
        <v>-14</v>
      </c>
    </row>
    <row r="133" spans="2:12" x14ac:dyDescent="0.3">
      <c r="B133" s="1">
        <v>44277</v>
      </c>
      <c r="C133" t="s">
        <v>48</v>
      </c>
      <c r="D133" s="2">
        <v>55</v>
      </c>
      <c r="E133" s="2"/>
      <c r="F133" t="s">
        <v>49</v>
      </c>
      <c r="G133" t="s">
        <v>50</v>
      </c>
      <c r="H133" t="s">
        <v>17</v>
      </c>
      <c r="I133" t="str">
        <f>TEXT(Table1[[#This Row],[Date]],"mmm")</f>
        <v>Mar</v>
      </c>
      <c r="J133">
        <f>MONTH(Table1[[#This Row],[Date]])</f>
        <v>3</v>
      </c>
      <c r="K133" t="str">
        <f>TEXT(Table1[[#This Row],[Date]],"ddd")</f>
        <v>Mon</v>
      </c>
      <c r="L133" s="2">
        <f>Table1[[#This Row],[Credit]]-Table1[[#This Row],[Debit]]</f>
        <v>-55</v>
      </c>
    </row>
    <row r="134" spans="2:12" x14ac:dyDescent="0.3">
      <c r="B134" s="1">
        <v>44277</v>
      </c>
      <c r="C134" t="s">
        <v>28</v>
      </c>
      <c r="D134" s="2">
        <v>65</v>
      </c>
      <c r="E134" s="2"/>
      <c r="F134" t="s">
        <v>51</v>
      </c>
      <c r="G134" t="s">
        <v>23</v>
      </c>
      <c r="H134" t="s">
        <v>17</v>
      </c>
      <c r="I134" t="str">
        <f>TEXT(Table1[[#This Row],[Date]],"mmm")</f>
        <v>Mar</v>
      </c>
      <c r="J134">
        <f>MONTH(Table1[[#This Row],[Date]])</f>
        <v>3</v>
      </c>
      <c r="K134" t="str">
        <f>TEXT(Table1[[#This Row],[Date]],"ddd")</f>
        <v>Mon</v>
      </c>
      <c r="L134" s="2">
        <f>Table1[[#This Row],[Credit]]-Table1[[#This Row],[Debit]]</f>
        <v>-65</v>
      </c>
    </row>
    <row r="135" spans="2:12" x14ac:dyDescent="0.3">
      <c r="B135" s="1">
        <v>44277</v>
      </c>
      <c r="C135" t="s">
        <v>14</v>
      </c>
      <c r="D135" s="2">
        <v>5</v>
      </c>
      <c r="E135" s="2"/>
      <c r="F135" t="s">
        <v>15</v>
      </c>
      <c r="G135" t="s">
        <v>16</v>
      </c>
      <c r="H135" t="s">
        <v>17</v>
      </c>
      <c r="I135" t="str">
        <f>TEXT(Table1[[#This Row],[Date]],"mmm")</f>
        <v>Mar</v>
      </c>
      <c r="J135">
        <f>MONTH(Table1[[#This Row],[Date]])</f>
        <v>3</v>
      </c>
      <c r="K135" t="str">
        <f>TEXT(Table1[[#This Row],[Date]],"ddd")</f>
        <v>Mon</v>
      </c>
      <c r="L135" s="2">
        <f>Table1[[#This Row],[Credit]]-Table1[[#This Row],[Debit]]</f>
        <v>-5</v>
      </c>
    </row>
    <row r="136" spans="2:12" x14ac:dyDescent="0.3">
      <c r="B136" s="1">
        <v>44278</v>
      </c>
      <c r="C136" t="s">
        <v>14</v>
      </c>
      <c r="D136" s="2">
        <v>5</v>
      </c>
      <c r="E136" s="2"/>
      <c r="F136" t="s">
        <v>15</v>
      </c>
      <c r="G136" t="s">
        <v>16</v>
      </c>
      <c r="H136" t="s">
        <v>17</v>
      </c>
      <c r="I136" t="str">
        <f>TEXT(Table1[[#This Row],[Date]],"mmm")</f>
        <v>Mar</v>
      </c>
      <c r="J136">
        <f>MONTH(Table1[[#This Row],[Date]])</f>
        <v>3</v>
      </c>
      <c r="K136" t="str">
        <f>TEXT(Table1[[#This Row],[Date]],"ddd")</f>
        <v>Tue</v>
      </c>
      <c r="L136" s="2">
        <f>Table1[[#This Row],[Credit]]-Table1[[#This Row],[Debit]]</f>
        <v>-5</v>
      </c>
    </row>
    <row r="137" spans="2:12" x14ac:dyDescent="0.3">
      <c r="B137" s="1">
        <v>44279</v>
      </c>
      <c r="C137" t="s">
        <v>14</v>
      </c>
      <c r="D137" s="2">
        <v>5</v>
      </c>
      <c r="E137" s="2"/>
      <c r="F137" t="s">
        <v>15</v>
      </c>
      <c r="G137" t="s">
        <v>16</v>
      </c>
      <c r="H137" t="s">
        <v>17</v>
      </c>
      <c r="I137" t="str">
        <f>TEXT(Table1[[#This Row],[Date]],"mmm")</f>
        <v>Mar</v>
      </c>
      <c r="J137">
        <f>MONTH(Table1[[#This Row],[Date]])</f>
        <v>3</v>
      </c>
      <c r="K137" t="str">
        <f>TEXT(Table1[[#This Row],[Date]],"ddd")</f>
        <v>Wed</v>
      </c>
      <c r="L137" s="2">
        <f>Table1[[#This Row],[Credit]]-Table1[[#This Row],[Debit]]</f>
        <v>-5</v>
      </c>
    </row>
    <row r="138" spans="2:12" x14ac:dyDescent="0.3">
      <c r="B138" s="1">
        <v>44280</v>
      </c>
      <c r="C138" t="s">
        <v>14</v>
      </c>
      <c r="D138" s="2">
        <v>5</v>
      </c>
      <c r="E138" s="2"/>
      <c r="F138" t="s">
        <v>15</v>
      </c>
      <c r="G138" t="s">
        <v>16</v>
      </c>
      <c r="H138" t="s">
        <v>17</v>
      </c>
      <c r="I138" t="str">
        <f>TEXT(Table1[[#This Row],[Date]],"mmm")</f>
        <v>Mar</v>
      </c>
      <c r="J138">
        <f>MONTH(Table1[[#This Row],[Date]])</f>
        <v>3</v>
      </c>
      <c r="K138" t="str">
        <f>TEXT(Table1[[#This Row],[Date]],"ddd")</f>
        <v>Thu</v>
      </c>
      <c r="L138" s="2">
        <f>Table1[[#This Row],[Credit]]-Table1[[#This Row],[Debit]]</f>
        <v>-5</v>
      </c>
    </row>
    <row r="139" spans="2:12" x14ac:dyDescent="0.3">
      <c r="B139" s="1">
        <v>44281</v>
      </c>
      <c r="C139" t="s">
        <v>14</v>
      </c>
      <c r="D139" s="2">
        <v>5</v>
      </c>
      <c r="E139" s="2"/>
      <c r="F139" t="s">
        <v>15</v>
      </c>
      <c r="G139" t="s">
        <v>16</v>
      </c>
      <c r="H139" t="s">
        <v>17</v>
      </c>
      <c r="I139" t="str">
        <f>TEXT(Table1[[#This Row],[Date]],"mmm")</f>
        <v>Mar</v>
      </c>
      <c r="J139">
        <f>MONTH(Table1[[#This Row],[Date]])</f>
        <v>3</v>
      </c>
      <c r="K139" t="str">
        <f>TEXT(Table1[[#This Row],[Date]],"ddd")</f>
        <v>Fri</v>
      </c>
      <c r="L139" s="2">
        <f>Table1[[#This Row],[Credit]]-Table1[[#This Row],[Debit]]</f>
        <v>-5</v>
      </c>
    </row>
    <row r="140" spans="2:12" x14ac:dyDescent="0.3">
      <c r="B140" s="1">
        <v>44281</v>
      </c>
      <c r="C140" t="s">
        <v>24</v>
      </c>
      <c r="D140" s="2">
        <v>209</v>
      </c>
      <c r="E140" s="2"/>
      <c r="F140" t="s">
        <v>25</v>
      </c>
      <c r="G140" t="s">
        <v>20</v>
      </c>
      <c r="H140" t="s">
        <v>17</v>
      </c>
      <c r="I140" t="str">
        <f>TEXT(Table1[[#This Row],[Date]],"mmm")</f>
        <v>Mar</v>
      </c>
      <c r="J140">
        <f>MONTH(Table1[[#This Row],[Date]])</f>
        <v>3</v>
      </c>
      <c r="K140" t="str">
        <f>TEXT(Table1[[#This Row],[Date]],"ddd")</f>
        <v>Fri</v>
      </c>
      <c r="L140" s="2">
        <f>Table1[[#This Row],[Credit]]-Table1[[#This Row],[Debit]]</f>
        <v>-209</v>
      </c>
    </row>
    <row r="141" spans="2:12" x14ac:dyDescent="0.3">
      <c r="B141" s="1">
        <v>44282</v>
      </c>
      <c r="C141" t="s">
        <v>52</v>
      </c>
      <c r="D141" s="2">
        <v>127</v>
      </c>
      <c r="E141" s="2"/>
      <c r="F141" t="s">
        <v>33</v>
      </c>
      <c r="G141" t="s">
        <v>31</v>
      </c>
      <c r="H141" t="s">
        <v>17</v>
      </c>
      <c r="I141" t="str">
        <f>TEXT(Table1[[#This Row],[Date]],"mmm")</f>
        <v>Mar</v>
      </c>
      <c r="J141">
        <f>MONTH(Table1[[#This Row],[Date]])</f>
        <v>3</v>
      </c>
      <c r="K141" t="str">
        <f>TEXT(Table1[[#This Row],[Date]],"ddd")</f>
        <v>Sat</v>
      </c>
      <c r="L141" s="2">
        <f>Table1[[#This Row],[Credit]]-Table1[[#This Row],[Debit]]</f>
        <v>-127</v>
      </c>
    </row>
    <row r="142" spans="2:12" x14ac:dyDescent="0.3">
      <c r="B142" s="1">
        <v>44282</v>
      </c>
      <c r="C142" t="s">
        <v>58</v>
      </c>
      <c r="D142" s="2">
        <v>177.2</v>
      </c>
      <c r="E142" s="2"/>
      <c r="F142" t="s">
        <v>33</v>
      </c>
      <c r="G142" t="s">
        <v>31</v>
      </c>
      <c r="H142" t="s">
        <v>17</v>
      </c>
      <c r="I142" t="str">
        <f>TEXT(Table1[[#This Row],[Date]],"mmm")</f>
        <v>Mar</v>
      </c>
      <c r="J142">
        <f>MONTH(Table1[[#This Row],[Date]])</f>
        <v>3</v>
      </c>
      <c r="K142" t="str">
        <f>TEXT(Table1[[#This Row],[Date]],"ddd")</f>
        <v>Sat</v>
      </c>
      <c r="L142" s="2">
        <f>Table1[[#This Row],[Credit]]-Table1[[#This Row],[Debit]]</f>
        <v>-177.2</v>
      </c>
    </row>
    <row r="143" spans="2:12" x14ac:dyDescent="0.3">
      <c r="B143" s="1">
        <v>44283</v>
      </c>
      <c r="C143" t="s">
        <v>32</v>
      </c>
      <c r="D143" s="2">
        <v>147.1</v>
      </c>
      <c r="E143" s="2"/>
      <c r="F143" t="s">
        <v>33</v>
      </c>
      <c r="G143" t="s">
        <v>31</v>
      </c>
      <c r="H143" t="s">
        <v>17</v>
      </c>
      <c r="I143" t="str">
        <f>TEXT(Table1[[#This Row],[Date]],"mmm")</f>
        <v>Mar</v>
      </c>
      <c r="J143">
        <f>MONTH(Table1[[#This Row],[Date]])</f>
        <v>3</v>
      </c>
      <c r="K143" t="str">
        <f>TEXT(Table1[[#This Row],[Date]],"ddd")</f>
        <v>Sun</v>
      </c>
      <c r="L143" s="2">
        <f>Table1[[#This Row],[Credit]]-Table1[[#This Row],[Debit]]</f>
        <v>-147.1</v>
      </c>
    </row>
    <row r="144" spans="2:12" x14ac:dyDescent="0.3">
      <c r="B144" s="1">
        <v>44283</v>
      </c>
      <c r="C144" t="s">
        <v>36</v>
      </c>
      <c r="D144" s="2">
        <v>25</v>
      </c>
      <c r="E144" s="2"/>
      <c r="F144" t="s">
        <v>37</v>
      </c>
      <c r="G144" t="s">
        <v>23</v>
      </c>
      <c r="H144" t="s">
        <v>17</v>
      </c>
      <c r="I144" t="str">
        <f>TEXT(Table1[[#This Row],[Date]],"mmm")</f>
        <v>Mar</v>
      </c>
      <c r="J144">
        <f>MONTH(Table1[[#This Row],[Date]])</f>
        <v>3</v>
      </c>
      <c r="K144" t="str">
        <f>TEXT(Table1[[#This Row],[Date]],"ddd")</f>
        <v>Sun</v>
      </c>
      <c r="L144" s="2">
        <f>Table1[[#This Row],[Credit]]-Table1[[#This Row],[Debit]]</f>
        <v>-25</v>
      </c>
    </row>
    <row r="145" spans="2:12" x14ac:dyDescent="0.3">
      <c r="B145" s="1">
        <v>44284</v>
      </c>
      <c r="C145" t="s">
        <v>59</v>
      </c>
      <c r="D145" s="2">
        <v>15</v>
      </c>
      <c r="E145" s="2"/>
      <c r="F145" t="s">
        <v>35</v>
      </c>
      <c r="G145" t="s">
        <v>16</v>
      </c>
      <c r="H145" t="s">
        <v>17</v>
      </c>
      <c r="I145" t="str">
        <f>TEXT(Table1[[#This Row],[Date]],"mmm")</f>
        <v>Mar</v>
      </c>
      <c r="J145">
        <f>MONTH(Table1[[#This Row],[Date]])</f>
        <v>3</v>
      </c>
      <c r="K145" t="str">
        <f>TEXT(Table1[[#This Row],[Date]],"ddd")</f>
        <v>Mon</v>
      </c>
      <c r="L145" s="2">
        <f>Table1[[#This Row],[Credit]]-Table1[[#This Row],[Debit]]</f>
        <v>-15</v>
      </c>
    </row>
    <row r="146" spans="2:12" x14ac:dyDescent="0.3">
      <c r="B146" s="1">
        <v>44285</v>
      </c>
      <c r="C146" t="s">
        <v>14</v>
      </c>
      <c r="D146" s="2">
        <v>5</v>
      </c>
      <c r="E146" s="2"/>
      <c r="F146" t="s">
        <v>15</v>
      </c>
      <c r="G146" t="s">
        <v>16</v>
      </c>
      <c r="H146" t="s">
        <v>17</v>
      </c>
      <c r="I146" t="str">
        <f>TEXT(Table1[[#This Row],[Date]],"mmm")</f>
        <v>Mar</v>
      </c>
      <c r="J146">
        <f>MONTH(Table1[[#This Row],[Date]])</f>
        <v>3</v>
      </c>
      <c r="K146" t="str">
        <f>TEXT(Table1[[#This Row],[Date]],"ddd")</f>
        <v>Tue</v>
      </c>
      <c r="L146" s="2">
        <f>Table1[[#This Row],[Credit]]-Table1[[#This Row],[Debit]]</f>
        <v>-5</v>
      </c>
    </row>
    <row r="147" spans="2:12" x14ac:dyDescent="0.3">
      <c r="B147" s="1">
        <v>44286</v>
      </c>
      <c r="C147" t="s">
        <v>14</v>
      </c>
      <c r="D147" s="2">
        <v>5</v>
      </c>
      <c r="E147" s="2"/>
      <c r="F147" t="s">
        <v>15</v>
      </c>
      <c r="G147" t="s">
        <v>16</v>
      </c>
      <c r="H147" t="s">
        <v>17</v>
      </c>
      <c r="I147" t="str">
        <f>TEXT(Table1[[#This Row],[Date]],"mmm")</f>
        <v>Mar</v>
      </c>
      <c r="J147">
        <f>MONTH(Table1[[#This Row],[Date]])</f>
        <v>3</v>
      </c>
      <c r="K147" t="str">
        <f>TEXT(Table1[[#This Row],[Date]],"ddd")</f>
        <v>Wed</v>
      </c>
      <c r="L147" s="2">
        <f>Table1[[#This Row],[Credit]]-Table1[[#This Row],[Debit]]</f>
        <v>-5</v>
      </c>
    </row>
    <row r="148" spans="2:12" x14ac:dyDescent="0.3">
      <c r="B148" s="1">
        <v>44287</v>
      </c>
      <c r="C148" t="s">
        <v>10</v>
      </c>
      <c r="D148" s="2"/>
      <c r="E148" s="2">
        <v>5000</v>
      </c>
      <c r="F148" t="s">
        <v>11</v>
      </c>
      <c r="G148" t="s">
        <v>12</v>
      </c>
      <c r="H148" t="s">
        <v>13</v>
      </c>
      <c r="I148" t="str">
        <f>TEXT(Table1[[#This Row],[Date]],"mmm")</f>
        <v>Apr</v>
      </c>
      <c r="J148">
        <f>MONTH(Table1[[#This Row],[Date]])</f>
        <v>4</v>
      </c>
      <c r="K148" t="str">
        <f>TEXT(Table1[[#This Row],[Date]],"ddd")</f>
        <v>Thu</v>
      </c>
      <c r="L148" s="2">
        <f>Table1[[#This Row],[Credit]]-Table1[[#This Row],[Debit]]</f>
        <v>5000</v>
      </c>
    </row>
    <row r="149" spans="2:12" x14ac:dyDescent="0.3">
      <c r="B149" s="1">
        <v>44287</v>
      </c>
      <c r="C149" t="s">
        <v>14</v>
      </c>
      <c r="D149" s="2">
        <v>5</v>
      </c>
      <c r="E149" s="2"/>
      <c r="F149" t="s">
        <v>15</v>
      </c>
      <c r="G149" t="s">
        <v>16</v>
      </c>
      <c r="H149" t="s">
        <v>17</v>
      </c>
      <c r="I149" t="str">
        <f>TEXT(Table1[[#This Row],[Date]],"mmm")</f>
        <v>Apr</v>
      </c>
      <c r="J149">
        <f>MONTH(Table1[[#This Row],[Date]])</f>
        <v>4</v>
      </c>
      <c r="K149" t="str">
        <f>TEXT(Table1[[#This Row],[Date]],"ddd")</f>
        <v>Thu</v>
      </c>
      <c r="L149" s="2">
        <f>Table1[[#This Row],[Credit]]-Table1[[#This Row],[Debit]]</f>
        <v>-5</v>
      </c>
    </row>
    <row r="150" spans="2:12" x14ac:dyDescent="0.3">
      <c r="B150" s="1">
        <v>44288</v>
      </c>
      <c r="C150" t="s">
        <v>18</v>
      </c>
      <c r="D150" s="2">
        <v>900</v>
      </c>
      <c r="E150" s="2"/>
      <c r="F150" t="s">
        <v>19</v>
      </c>
      <c r="G150" t="s">
        <v>20</v>
      </c>
      <c r="H150" t="s">
        <v>17</v>
      </c>
      <c r="I150" t="str">
        <f>TEXT(Table1[[#This Row],[Date]],"mmm")</f>
        <v>Apr</v>
      </c>
      <c r="J150">
        <f>MONTH(Table1[[#This Row],[Date]])</f>
        <v>4</v>
      </c>
      <c r="K150" t="str">
        <f>TEXT(Table1[[#This Row],[Date]],"ddd")</f>
        <v>Fri</v>
      </c>
      <c r="L150" s="2">
        <f>Table1[[#This Row],[Credit]]-Table1[[#This Row],[Debit]]</f>
        <v>-900</v>
      </c>
    </row>
    <row r="151" spans="2:12" x14ac:dyDescent="0.3">
      <c r="B151" s="1">
        <v>44288</v>
      </c>
      <c r="C151" t="s">
        <v>21</v>
      </c>
      <c r="D151" s="2">
        <v>150</v>
      </c>
      <c r="E151" s="2"/>
      <c r="F151" t="s">
        <v>22</v>
      </c>
      <c r="G151" t="s">
        <v>23</v>
      </c>
      <c r="H151" t="s">
        <v>17</v>
      </c>
      <c r="I151" t="str">
        <f>TEXT(Table1[[#This Row],[Date]],"mmm")</f>
        <v>Apr</v>
      </c>
      <c r="J151">
        <f>MONTH(Table1[[#This Row],[Date]])</f>
        <v>4</v>
      </c>
      <c r="K151" t="str">
        <f>TEXT(Table1[[#This Row],[Date]],"ddd")</f>
        <v>Fri</v>
      </c>
      <c r="L151" s="2">
        <f>Table1[[#This Row],[Credit]]-Table1[[#This Row],[Debit]]</f>
        <v>-150</v>
      </c>
    </row>
    <row r="152" spans="2:12" x14ac:dyDescent="0.3">
      <c r="B152" s="1">
        <v>44288</v>
      </c>
      <c r="C152" t="s">
        <v>14</v>
      </c>
      <c r="D152" s="2">
        <v>5</v>
      </c>
      <c r="E152" s="2"/>
      <c r="F152" t="s">
        <v>15</v>
      </c>
      <c r="G152" t="s">
        <v>16</v>
      </c>
      <c r="H152" t="s">
        <v>17</v>
      </c>
      <c r="I152" t="str">
        <f>TEXT(Table1[[#This Row],[Date]],"mmm")</f>
        <v>Apr</v>
      </c>
      <c r="J152">
        <f>MONTH(Table1[[#This Row],[Date]])</f>
        <v>4</v>
      </c>
      <c r="K152" t="str">
        <f>TEXT(Table1[[#This Row],[Date]],"ddd")</f>
        <v>Fri</v>
      </c>
      <c r="L152" s="2">
        <f>Table1[[#This Row],[Credit]]-Table1[[#This Row],[Debit]]</f>
        <v>-5</v>
      </c>
    </row>
    <row r="153" spans="2:12" x14ac:dyDescent="0.3">
      <c r="B153" s="1">
        <v>44289</v>
      </c>
      <c r="C153" t="s">
        <v>14</v>
      </c>
      <c r="D153" s="2">
        <v>5</v>
      </c>
      <c r="E153" s="2"/>
      <c r="F153" t="s">
        <v>15</v>
      </c>
      <c r="G153" t="s">
        <v>16</v>
      </c>
      <c r="H153" t="s">
        <v>17</v>
      </c>
      <c r="I153" t="str">
        <f>TEXT(Table1[[#This Row],[Date]],"mmm")</f>
        <v>Apr</v>
      </c>
      <c r="J153">
        <f>MONTH(Table1[[#This Row],[Date]])</f>
        <v>4</v>
      </c>
      <c r="K153" t="str">
        <f>TEXT(Table1[[#This Row],[Date]],"ddd")</f>
        <v>Sat</v>
      </c>
      <c r="L153" s="2">
        <f>Table1[[#This Row],[Credit]]-Table1[[#This Row],[Debit]]</f>
        <v>-5</v>
      </c>
    </row>
    <row r="154" spans="2:12" x14ac:dyDescent="0.3">
      <c r="B154" s="1">
        <v>44290</v>
      </c>
      <c r="C154" t="s">
        <v>14</v>
      </c>
      <c r="D154" s="2">
        <v>5</v>
      </c>
      <c r="E154" s="2"/>
      <c r="F154" t="s">
        <v>15</v>
      </c>
      <c r="G154" t="s">
        <v>16</v>
      </c>
      <c r="H154" t="s">
        <v>17</v>
      </c>
      <c r="I154" t="str">
        <f>TEXT(Table1[[#This Row],[Date]],"mmm")</f>
        <v>Apr</v>
      </c>
      <c r="J154">
        <f>MONTH(Table1[[#This Row],[Date]])</f>
        <v>4</v>
      </c>
      <c r="K154" t="str">
        <f>TEXT(Table1[[#This Row],[Date]],"ddd")</f>
        <v>Sun</v>
      </c>
      <c r="L154" s="2">
        <f>Table1[[#This Row],[Credit]]-Table1[[#This Row],[Debit]]</f>
        <v>-5</v>
      </c>
    </row>
    <row r="155" spans="2:12" x14ac:dyDescent="0.3">
      <c r="B155" s="1">
        <v>44291</v>
      </c>
      <c r="C155" t="s">
        <v>14</v>
      </c>
      <c r="D155" s="2">
        <v>5</v>
      </c>
      <c r="E155" s="2"/>
      <c r="F155" t="s">
        <v>15</v>
      </c>
      <c r="G155" t="s">
        <v>16</v>
      </c>
      <c r="H155" t="s">
        <v>17</v>
      </c>
      <c r="I155" t="str">
        <f>TEXT(Table1[[#This Row],[Date]],"mmm")</f>
        <v>Apr</v>
      </c>
      <c r="J155">
        <f>MONTH(Table1[[#This Row],[Date]])</f>
        <v>4</v>
      </c>
      <c r="K155" t="str">
        <f>TEXT(Table1[[#This Row],[Date]],"ddd")</f>
        <v>Mon</v>
      </c>
      <c r="L155" s="2">
        <f>Table1[[#This Row],[Credit]]-Table1[[#This Row],[Debit]]</f>
        <v>-5</v>
      </c>
    </row>
    <row r="156" spans="2:12" x14ac:dyDescent="0.3">
      <c r="B156" s="1">
        <v>44291</v>
      </c>
      <c r="C156" t="s">
        <v>24</v>
      </c>
      <c r="D156" s="2">
        <v>158.19999999999999</v>
      </c>
      <c r="E156" s="2"/>
      <c r="F156" t="s">
        <v>25</v>
      </c>
      <c r="G156" t="s">
        <v>20</v>
      </c>
      <c r="H156" t="s">
        <v>17</v>
      </c>
      <c r="I156" t="str">
        <f>TEXT(Table1[[#This Row],[Date]],"mmm")</f>
        <v>Apr</v>
      </c>
      <c r="J156">
        <f>MONTH(Table1[[#This Row],[Date]])</f>
        <v>4</v>
      </c>
      <c r="K156" t="str">
        <f>TEXT(Table1[[#This Row],[Date]],"ddd")</f>
        <v>Mon</v>
      </c>
      <c r="L156" s="2">
        <f>Table1[[#This Row],[Credit]]-Table1[[#This Row],[Debit]]</f>
        <v>-158.19999999999999</v>
      </c>
    </row>
    <row r="157" spans="2:12" x14ac:dyDescent="0.3">
      <c r="B157" s="1">
        <v>44294</v>
      </c>
      <c r="C157" t="s">
        <v>26</v>
      </c>
      <c r="D157" s="2">
        <v>53.2</v>
      </c>
      <c r="E157" s="2"/>
      <c r="F157" t="s">
        <v>27</v>
      </c>
      <c r="G157" t="s">
        <v>20</v>
      </c>
      <c r="H157" t="s">
        <v>17</v>
      </c>
      <c r="I157" t="str">
        <f>TEXT(Table1[[#This Row],[Date]],"mmm")</f>
        <v>Apr</v>
      </c>
      <c r="J157">
        <f>MONTH(Table1[[#This Row],[Date]])</f>
        <v>4</v>
      </c>
      <c r="K157" t="str">
        <f>TEXT(Table1[[#This Row],[Date]],"ddd")</f>
        <v>Thu</v>
      </c>
      <c r="L157" s="2">
        <f>Table1[[#This Row],[Credit]]-Table1[[#This Row],[Debit]]</f>
        <v>-53.2</v>
      </c>
    </row>
    <row r="158" spans="2:12" x14ac:dyDescent="0.3">
      <c r="B158" s="1">
        <v>44294</v>
      </c>
      <c r="C158" t="s">
        <v>14</v>
      </c>
      <c r="D158" s="2">
        <v>5</v>
      </c>
      <c r="E158" s="2"/>
      <c r="F158" t="s">
        <v>15</v>
      </c>
      <c r="G158" t="s">
        <v>16</v>
      </c>
      <c r="H158" t="s">
        <v>17</v>
      </c>
      <c r="I158" t="str">
        <f>TEXT(Table1[[#This Row],[Date]],"mmm")</f>
        <v>Apr</v>
      </c>
      <c r="J158">
        <f>MONTH(Table1[[#This Row],[Date]])</f>
        <v>4</v>
      </c>
      <c r="K158" t="str">
        <f>TEXT(Table1[[#This Row],[Date]],"ddd")</f>
        <v>Thu</v>
      </c>
      <c r="L158" s="2">
        <f>Table1[[#This Row],[Credit]]-Table1[[#This Row],[Debit]]</f>
        <v>-5</v>
      </c>
    </row>
    <row r="159" spans="2:12" x14ac:dyDescent="0.3">
      <c r="B159" s="1">
        <v>44295</v>
      </c>
      <c r="C159" t="s">
        <v>14</v>
      </c>
      <c r="D159" s="2">
        <v>5</v>
      </c>
      <c r="E159" s="2"/>
      <c r="F159" t="s">
        <v>15</v>
      </c>
      <c r="G159" t="s">
        <v>16</v>
      </c>
      <c r="H159" t="s">
        <v>17</v>
      </c>
      <c r="I159" t="str">
        <f>TEXT(Table1[[#This Row],[Date]],"mmm")</f>
        <v>Apr</v>
      </c>
      <c r="J159">
        <f>MONTH(Table1[[#This Row],[Date]])</f>
        <v>4</v>
      </c>
      <c r="K159" t="str">
        <f>TEXT(Table1[[#This Row],[Date]],"ddd")</f>
        <v>Fri</v>
      </c>
      <c r="L159" s="2">
        <f>Table1[[#This Row],[Credit]]-Table1[[#This Row],[Debit]]</f>
        <v>-5</v>
      </c>
    </row>
    <row r="160" spans="2:12" x14ac:dyDescent="0.3">
      <c r="B160" s="1">
        <v>44296</v>
      </c>
      <c r="C160" t="s">
        <v>28</v>
      </c>
      <c r="D160" s="2">
        <v>79.900000000000006</v>
      </c>
      <c r="E160" s="2"/>
      <c r="F160" t="s">
        <v>51</v>
      </c>
      <c r="G160" t="s">
        <v>23</v>
      </c>
      <c r="H160" t="s">
        <v>17</v>
      </c>
      <c r="I160" t="str">
        <f>TEXT(Table1[[#This Row],[Date]],"mmm")</f>
        <v>Apr</v>
      </c>
      <c r="J160">
        <f>MONTH(Table1[[#This Row],[Date]])</f>
        <v>4</v>
      </c>
      <c r="K160" t="str">
        <f>TEXT(Table1[[#This Row],[Date]],"ddd")</f>
        <v>Sat</v>
      </c>
      <c r="L160" s="2">
        <f>Table1[[#This Row],[Credit]]-Table1[[#This Row],[Debit]]</f>
        <v>-79.900000000000006</v>
      </c>
    </row>
    <row r="161" spans="2:12" x14ac:dyDescent="0.3">
      <c r="B161" s="1">
        <v>44296</v>
      </c>
      <c r="C161" t="s">
        <v>14</v>
      </c>
      <c r="D161" s="2">
        <v>5</v>
      </c>
      <c r="E161" s="2"/>
      <c r="F161" t="s">
        <v>15</v>
      </c>
      <c r="G161" t="s">
        <v>16</v>
      </c>
      <c r="H161" t="s">
        <v>17</v>
      </c>
      <c r="I161" t="str">
        <f>TEXT(Table1[[#This Row],[Date]],"mmm")</f>
        <v>Apr</v>
      </c>
      <c r="J161">
        <f>MONTH(Table1[[#This Row],[Date]])</f>
        <v>4</v>
      </c>
      <c r="K161" t="str">
        <f>TEXT(Table1[[#This Row],[Date]],"ddd")</f>
        <v>Sat</v>
      </c>
      <c r="L161" s="2">
        <f>Table1[[#This Row],[Credit]]-Table1[[#This Row],[Debit]]</f>
        <v>-5</v>
      </c>
    </row>
    <row r="162" spans="2:12" x14ac:dyDescent="0.3">
      <c r="B162" s="1">
        <v>44297</v>
      </c>
      <c r="C162" t="s">
        <v>14</v>
      </c>
      <c r="D162" s="2">
        <v>5</v>
      </c>
      <c r="E162" s="2"/>
      <c r="F162" t="s">
        <v>15</v>
      </c>
      <c r="G162" t="s">
        <v>16</v>
      </c>
      <c r="H162" t="s">
        <v>17</v>
      </c>
      <c r="I162" t="str">
        <f>TEXT(Table1[[#This Row],[Date]],"mmm")</f>
        <v>Apr</v>
      </c>
      <c r="J162">
        <f>MONTH(Table1[[#This Row],[Date]])</f>
        <v>4</v>
      </c>
      <c r="K162" t="str">
        <f>TEXT(Table1[[#This Row],[Date]],"ddd")</f>
        <v>Sun</v>
      </c>
      <c r="L162" s="2">
        <f>Table1[[#This Row],[Credit]]-Table1[[#This Row],[Debit]]</f>
        <v>-5</v>
      </c>
    </row>
    <row r="163" spans="2:12" x14ac:dyDescent="0.3">
      <c r="B163" s="1">
        <v>44298</v>
      </c>
      <c r="C163" t="s">
        <v>24</v>
      </c>
      <c r="D163" s="2">
        <v>98</v>
      </c>
      <c r="E163" s="2"/>
      <c r="F163" t="s">
        <v>25</v>
      </c>
      <c r="G163" t="s">
        <v>20</v>
      </c>
      <c r="H163" t="s">
        <v>17</v>
      </c>
      <c r="I163" t="str">
        <f>TEXT(Table1[[#This Row],[Date]],"mmm")</f>
        <v>Apr</v>
      </c>
      <c r="J163">
        <f>MONTH(Table1[[#This Row],[Date]])</f>
        <v>4</v>
      </c>
      <c r="K163" t="str">
        <f>TEXT(Table1[[#This Row],[Date]],"ddd")</f>
        <v>Mon</v>
      </c>
      <c r="L163" s="2">
        <f>Table1[[#This Row],[Credit]]-Table1[[#This Row],[Debit]]</f>
        <v>-98</v>
      </c>
    </row>
    <row r="164" spans="2:12" x14ac:dyDescent="0.3">
      <c r="B164" s="1">
        <v>44298</v>
      </c>
      <c r="C164" t="s">
        <v>14</v>
      </c>
      <c r="D164" s="2">
        <v>5</v>
      </c>
      <c r="E164" s="2"/>
      <c r="F164" t="s">
        <v>15</v>
      </c>
      <c r="G164" t="s">
        <v>16</v>
      </c>
      <c r="H164" t="s">
        <v>17</v>
      </c>
      <c r="I164" t="str">
        <f>TEXT(Table1[[#This Row],[Date]],"mmm")</f>
        <v>Apr</v>
      </c>
      <c r="J164">
        <f>MONTH(Table1[[#This Row],[Date]])</f>
        <v>4</v>
      </c>
      <c r="K164" t="str">
        <f>TEXT(Table1[[#This Row],[Date]],"ddd")</f>
        <v>Mon</v>
      </c>
      <c r="L164" s="2">
        <f>Table1[[#This Row],[Credit]]-Table1[[#This Row],[Debit]]</f>
        <v>-5</v>
      </c>
    </row>
    <row r="165" spans="2:12" x14ac:dyDescent="0.3">
      <c r="B165" s="1">
        <v>44299</v>
      </c>
      <c r="C165" t="s">
        <v>14</v>
      </c>
      <c r="D165" s="2">
        <v>5</v>
      </c>
      <c r="E165" s="2"/>
      <c r="F165" t="s">
        <v>15</v>
      </c>
      <c r="G165" t="s">
        <v>16</v>
      </c>
      <c r="H165" t="s">
        <v>17</v>
      </c>
      <c r="I165" t="str">
        <f>TEXT(Table1[[#This Row],[Date]],"mmm")</f>
        <v>Apr</v>
      </c>
      <c r="J165">
        <f>MONTH(Table1[[#This Row],[Date]])</f>
        <v>4</v>
      </c>
      <c r="K165" t="str">
        <f>TEXT(Table1[[#This Row],[Date]],"ddd")</f>
        <v>Tue</v>
      </c>
      <c r="L165" s="2">
        <f>Table1[[#This Row],[Credit]]-Table1[[#This Row],[Debit]]</f>
        <v>-5</v>
      </c>
    </row>
    <row r="166" spans="2:12" x14ac:dyDescent="0.3">
      <c r="B166" s="1">
        <v>44299</v>
      </c>
      <c r="C166" t="s">
        <v>29</v>
      </c>
      <c r="D166" s="2">
        <v>42.8</v>
      </c>
      <c r="E166" s="2"/>
      <c r="F166" t="s">
        <v>30</v>
      </c>
      <c r="G166" t="s">
        <v>31</v>
      </c>
      <c r="H166" t="s">
        <v>17</v>
      </c>
      <c r="I166" t="str">
        <f>TEXT(Table1[[#This Row],[Date]],"mmm")</f>
        <v>Apr</v>
      </c>
      <c r="J166">
        <f>MONTH(Table1[[#This Row],[Date]])</f>
        <v>4</v>
      </c>
      <c r="K166" t="str">
        <f>TEXT(Table1[[#This Row],[Date]],"ddd")</f>
        <v>Tue</v>
      </c>
      <c r="L166" s="2">
        <f>Table1[[#This Row],[Credit]]-Table1[[#This Row],[Debit]]</f>
        <v>-42.8</v>
      </c>
    </row>
    <row r="167" spans="2:12" x14ac:dyDescent="0.3">
      <c r="B167" s="1">
        <v>44299</v>
      </c>
      <c r="C167" t="s">
        <v>32</v>
      </c>
      <c r="D167" s="2">
        <v>100.9</v>
      </c>
      <c r="E167" s="2"/>
      <c r="F167" t="s">
        <v>33</v>
      </c>
      <c r="G167" t="s">
        <v>31</v>
      </c>
      <c r="H167" t="s">
        <v>17</v>
      </c>
      <c r="I167" t="str">
        <f>TEXT(Table1[[#This Row],[Date]],"mmm")</f>
        <v>Apr</v>
      </c>
      <c r="J167">
        <f>MONTH(Table1[[#This Row],[Date]])</f>
        <v>4</v>
      </c>
      <c r="K167" t="str">
        <f>TEXT(Table1[[#This Row],[Date]],"ddd")</f>
        <v>Tue</v>
      </c>
      <c r="L167" s="2">
        <f>Table1[[#This Row],[Credit]]-Table1[[#This Row],[Debit]]</f>
        <v>-100.9</v>
      </c>
    </row>
    <row r="168" spans="2:12" x14ac:dyDescent="0.3">
      <c r="B168" s="1">
        <v>44299</v>
      </c>
      <c r="C168" t="s">
        <v>34</v>
      </c>
      <c r="D168" s="2">
        <v>54.9</v>
      </c>
      <c r="E168" s="2"/>
      <c r="F168" t="s">
        <v>35</v>
      </c>
      <c r="G168" t="s">
        <v>16</v>
      </c>
      <c r="H168" t="s">
        <v>17</v>
      </c>
      <c r="I168" t="str">
        <f>TEXT(Table1[[#This Row],[Date]],"mmm")</f>
        <v>Apr</v>
      </c>
      <c r="J168">
        <f>MONTH(Table1[[#This Row],[Date]])</f>
        <v>4</v>
      </c>
      <c r="K168" t="str">
        <f>TEXT(Table1[[#This Row],[Date]],"ddd")</f>
        <v>Tue</v>
      </c>
      <c r="L168" s="2">
        <f>Table1[[#This Row],[Credit]]-Table1[[#This Row],[Debit]]</f>
        <v>-54.9</v>
      </c>
    </row>
    <row r="169" spans="2:12" x14ac:dyDescent="0.3">
      <c r="B169" s="1">
        <v>44300</v>
      </c>
      <c r="C169" t="s">
        <v>36</v>
      </c>
      <c r="D169" s="2">
        <v>31</v>
      </c>
      <c r="E169" s="2"/>
      <c r="F169" t="s">
        <v>37</v>
      </c>
      <c r="G169" t="s">
        <v>23</v>
      </c>
      <c r="H169" t="s">
        <v>17</v>
      </c>
      <c r="I169" t="str">
        <f>TEXT(Table1[[#This Row],[Date]],"mmm")</f>
        <v>Apr</v>
      </c>
      <c r="J169">
        <f>MONTH(Table1[[#This Row],[Date]])</f>
        <v>4</v>
      </c>
      <c r="K169" t="str">
        <f>TEXT(Table1[[#This Row],[Date]],"ddd")</f>
        <v>Wed</v>
      </c>
      <c r="L169" s="2">
        <f>Table1[[#This Row],[Credit]]-Table1[[#This Row],[Debit]]</f>
        <v>-31</v>
      </c>
    </row>
    <row r="170" spans="2:12" x14ac:dyDescent="0.3">
      <c r="B170" s="1">
        <v>44301</v>
      </c>
      <c r="C170" t="s">
        <v>38</v>
      </c>
      <c r="D170" s="2"/>
      <c r="E170" s="2">
        <v>2340</v>
      </c>
      <c r="F170" t="s">
        <v>39</v>
      </c>
      <c r="G170" t="s">
        <v>40</v>
      </c>
      <c r="H170" t="s">
        <v>13</v>
      </c>
      <c r="I170" t="str">
        <f>TEXT(Table1[[#This Row],[Date]],"mmm")</f>
        <v>Apr</v>
      </c>
      <c r="J170">
        <f>MONTH(Table1[[#This Row],[Date]])</f>
        <v>4</v>
      </c>
      <c r="K170" t="str">
        <f>TEXT(Table1[[#This Row],[Date]],"ddd")</f>
        <v>Thu</v>
      </c>
      <c r="L170" s="2">
        <f>Table1[[#This Row],[Credit]]-Table1[[#This Row],[Debit]]</f>
        <v>2340</v>
      </c>
    </row>
    <row r="171" spans="2:12" x14ac:dyDescent="0.3">
      <c r="B171" s="1">
        <v>44301</v>
      </c>
      <c r="C171" t="s">
        <v>14</v>
      </c>
      <c r="D171" s="2">
        <v>5</v>
      </c>
      <c r="E171" s="2"/>
      <c r="F171" t="s">
        <v>15</v>
      </c>
      <c r="G171" t="s">
        <v>16</v>
      </c>
      <c r="H171" t="s">
        <v>17</v>
      </c>
      <c r="I171" t="str">
        <f>TEXT(Table1[[#This Row],[Date]],"mmm")</f>
        <v>Apr</v>
      </c>
      <c r="J171">
        <f>MONTH(Table1[[#This Row],[Date]])</f>
        <v>4</v>
      </c>
      <c r="K171" t="str">
        <f>TEXT(Table1[[#This Row],[Date]],"ddd")</f>
        <v>Thu</v>
      </c>
      <c r="L171" s="2">
        <f>Table1[[#This Row],[Credit]]-Table1[[#This Row],[Debit]]</f>
        <v>-5</v>
      </c>
    </row>
    <row r="172" spans="2:12" x14ac:dyDescent="0.3">
      <c r="B172" s="1">
        <v>44302</v>
      </c>
      <c r="C172" t="s">
        <v>14</v>
      </c>
      <c r="D172" s="2">
        <v>5</v>
      </c>
      <c r="E172" s="2"/>
      <c r="F172" t="s">
        <v>15</v>
      </c>
      <c r="G172" t="s">
        <v>16</v>
      </c>
      <c r="H172" t="s">
        <v>17</v>
      </c>
      <c r="I172" t="str">
        <f>TEXT(Table1[[#This Row],[Date]],"mmm")</f>
        <v>Apr</v>
      </c>
      <c r="J172">
        <f>MONTH(Table1[[#This Row],[Date]])</f>
        <v>4</v>
      </c>
      <c r="K172" t="str">
        <f>TEXT(Table1[[#This Row],[Date]],"ddd")</f>
        <v>Fri</v>
      </c>
      <c r="L172" s="2">
        <f>Table1[[#This Row],[Credit]]-Table1[[#This Row],[Debit]]</f>
        <v>-5</v>
      </c>
    </row>
    <row r="173" spans="2:12" x14ac:dyDescent="0.3">
      <c r="B173" s="1">
        <v>44302</v>
      </c>
      <c r="C173" t="s">
        <v>42</v>
      </c>
      <c r="D173" s="2">
        <v>40</v>
      </c>
      <c r="E173" s="2"/>
      <c r="F173" t="s">
        <v>42</v>
      </c>
      <c r="G173" t="s">
        <v>20</v>
      </c>
      <c r="H173" t="s">
        <v>17</v>
      </c>
      <c r="I173" t="str">
        <f>TEXT(Table1[[#This Row],[Date]],"mmm")</f>
        <v>Apr</v>
      </c>
      <c r="J173">
        <f>MONTH(Table1[[#This Row],[Date]])</f>
        <v>4</v>
      </c>
      <c r="K173" t="str">
        <f>TEXT(Table1[[#This Row],[Date]],"ddd")</f>
        <v>Fri</v>
      </c>
      <c r="L173" s="2">
        <f>Table1[[#This Row],[Credit]]-Table1[[#This Row],[Debit]]</f>
        <v>-40</v>
      </c>
    </row>
    <row r="174" spans="2:12" x14ac:dyDescent="0.3">
      <c r="B174" s="1">
        <v>44303</v>
      </c>
      <c r="C174" t="s">
        <v>43</v>
      </c>
      <c r="D174" s="2">
        <v>47.9</v>
      </c>
      <c r="E174" s="2"/>
      <c r="F174" t="s">
        <v>44</v>
      </c>
      <c r="G174" t="s">
        <v>31</v>
      </c>
      <c r="H174" t="s">
        <v>17</v>
      </c>
      <c r="I174" t="str">
        <f>TEXT(Table1[[#This Row],[Date]],"mmm")</f>
        <v>Apr</v>
      </c>
      <c r="J174">
        <f>MONTH(Table1[[#This Row],[Date]])</f>
        <v>4</v>
      </c>
      <c r="K174" t="str">
        <f>TEXT(Table1[[#This Row],[Date]],"ddd")</f>
        <v>Sat</v>
      </c>
      <c r="L174" s="2">
        <f>Table1[[#This Row],[Credit]]-Table1[[#This Row],[Debit]]</f>
        <v>-47.9</v>
      </c>
    </row>
    <row r="175" spans="2:12" x14ac:dyDescent="0.3">
      <c r="B175" s="1">
        <v>44303</v>
      </c>
      <c r="C175" t="s">
        <v>45</v>
      </c>
      <c r="D175" s="2">
        <v>35</v>
      </c>
      <c r="E175" s="2"/>
      <c r="F175" t="s">
        <v>30</v>
      </c>
      <c r="G175" t="s">
        <v>31</v>
      </c>
      <c r="H175" t="s">
        <v>17</v>
      </c>
      <c r="I175" t="str">
        <f>TEXT(Table1[[#This Row],[Date]],"mmm")</f>
        <v>Apr</v>
      </c>
      <c r="J175">
        <f>MONTH(Table1[[#This Row],[Date]])</f>
        <v>4</v>
      </c>
      <c r="K175" t="str">
        <f>TEXT(Table1[[#This Row],[Date]],"ddd")</f>
        <v>Sat</v>
      </c>
      <c r="L175" s="2">
        <f>Table1[[#This Row],[Credit]]-Table1[[#This Row],[Debit]]</f>
        <v>-35</v>
      </c>
    </row>
    <row r="176" spans="2:12" x14ac:dyDescent="0.3">
      <c r="B176" s="1">
        <v>44303</v>
      </c>
      <c r="C176" t="s">
        <v>14</v>
      </c>
      <c r="D176" s="2">
        <v>5</v>
      </c>
      <c r="E176" s="2"/>
      <c r="F176" t="s">
        <v>15</v>
      </c>
      <c r="G176" t="s">
        <v>16</v>
      </c>
      <c r="H176" t="s">
        <v>17</v>
      </c>
      <c r="I176" t="str">
        <f>TEXT(Table1[[#This Row],[Date]],"mmm")</f>
        <v>Apr</v>
      </c>
      <c r="J176">
        <f>MONTH(Table1[[#This Row],[Date]])</f>
        <v>4</v>
      </c>
      <c r="K176" t="str">
        <f>TEXT(Table1[[#This Row],[Date]],"ddd")</f>
        <v>Sat</v>
      </c>
      <c r="L176" s="2">
        <f>Table1[[#This Row],[Credit]]-Table1[[#This Row],[Debit]]</f>
        <v>-5</v>
      </c>
    </row>
    <row r="177" spans="2:12" x14ac:dyDescent="0.3">
      <c r="B177" s="1">
        <v>44304</v>
      </c>
      <c r="C177" t="s">
        <v>14</v>
      </c>
      <c r="D177" s="2">
        <v>5</v>
      </c>
      <c r="E177" s="2"/>
      <c r="F177" t="s">
        <v>15</v>
      </c>
      <c r="G177" t="s">
        <v>16</v>
      </c>
      <c r="H177" t="s">
        <v>17</v>
      </c>
      <c r="I177" t="str">
        <f>TEXT(Table1[[#This Row],[Date]],"mmm")</f>
        <v>Apr</v>
      </c>
      <c r="J177">
        <f>MONTH(Table1[[#This Row],[Date]])</f>
        <v>4</v>
      </c>
      <c r="K177" t="str">
        <f>TEXT(Table1[[#This Row],[Date]],"ddd")</f>
        <v>Sun</v>
      </c>
      <c r="L177" s="2">
        <f>Table1[[#This Row],[Credit]]-Table1[[#This Row],[Debit]]</f>
        <v>-5</v>
      </c>
    </row>
    <row r="178" spans="2:12" x14ac:dyDescent="0.3">
      <c r="B178" s="1">
        <v>44305</v>
      </c>
      <c r="C178" t="s">
        <v>14</v>
      </c>
      <c r="D178" s="2">
        <v>5</v>
      </c>
      <c r="E178" s="2"/>
      <c r="F178" t="s">
        <v>15</v>
      </c>
      <c r="G178" t="s">
        <v>16</v>
      </c>
      <c r="H178" t="s">
        <v>17</v>
      </c>
      <c r="I178" t="str">
        <f>TEXT(Table1[[#This Row],[Date]],"mmm")</f>
        <v>Apr</v>
      </c>
      <c r="J178">
        <f>MONTH(Table1[[#This Row],[Date]])</f>
        <v>4</v>
      </c>
      <c r="K178" t="str">
        <f>TEXT(Table1[[#This Row],[Date]],"ddd")</f>
        <v>Mon</v>
      </c>
      <c r="L178" s="2">
        <f>Table1[[#This Row],[Credit]]-Table1[[#This Row],[Debit]]</f>
        <v>-5</v>
      </c>
    </row>
    <row r="179" spans="2:12" x14ac:dyDescent="0.3">
      <c r="B179" s="1">
        <v>44305</v>
      </c>
      <c r="C179" t="s">
        <v>24</v>
      </c>
      <c r="D179" s="2">
        <v>173</v>
      </c>
      <c r="E179" s="2"/>
      <c r="F179" t="s">
        <v>25</v>
      </c>
      <c r="G179" t="s">
        <v>20</v>
      </c>
      <c r="H179" t="s">
        <v>17</v>
      </c>
      <c r="I179" t="str">
        <f>TEXT(Table1[[#This Row],[Date]],"mmm")</f>
        <v>Apr</v>
      </c>
      <c r="J179">
        <f>MONTH(Table1[[#This Row],[Date]])</f>
        <v>4</v>
      </c>
      <c r="K179" t="str">
        <f>TEXT(Table1[[#This Row],[Date]],"ddd")</f>
        <v>Mon</v>
      </c>
      <c r="L179" s="2">
        <f>Table1[[#This Row],[Credit]]-Table1[[#This Row],[Debit]]</f>
        <v>-173</v>
      </c>
    </row>
    <row r="180" spans="2:12" x14ac:dyDescent="0.3">
      <c r="B180" s="1">
        <v>44306</v>
      </c>
      <c r="C180" t="s">
        <v>46</v>
      </c>
      <c r="D180" s="2">
        <v>40.1</v>
      </c>
      <c r="E180" s="2"/>
      <c r="F180" t="s">
        <v>35</v>
      </c>
      <c r="G180" t="s">
        <v>16</v>
      </c>
      <c r="H180" t="s">
        <v>17</v>
      </c>
      <c r="I180" t="str">
        <f>TEXT(Table1[[#This Row],[Date]],"mmm")</f>
        <v>Apr</v>
      </c>
      <c r="J180">
        <f>MONTH(Table1[[#This Row],[Date]])</f>
        <v>4</v>
      </c>
      <c r="K180" t="str">
        <f>TEXT(Table1[[#This Row],[Date]],"ddd")</f>
        <v>Tue</v>
      </c>
      <c r="L180" s="2">
        <f>Table1[[#This Row],[Credit]]-Table1[[#This Row],[Debit]]</f>
        <v>-40.1</v>
      </c>
    </row>
    <row r="181" spans="2:12" x14ac:dyDescent="0.3">
      <c r="B181" s="1">
        <v>44307</v>
      </c>
      <c r="C181" t="s">
        <v>47</v>
      </c>
      <c r="D181" s="2">
        <v>15.1</v>
      </c>
      <c r="E181" s="2"/>
      <c r="F181" t="s">
        <v>35</v>
      </c>
      <c r="G181" t="s">
        <v>16</v>
      </c>
      <c r="H181" t="s">
        <v>17</v>
      </c>
      <c r="I181" t="str">
        <f>TEXT(Table1[[#This Row],[Date]],"mmm")</f>
        <v>Apr</v>
      </c>
      <c r="J181">
        <f>MONTH(Table1[[#This Row],[Date]])</f>
        <v>4</v>
      </c>
      <c r="K181" t="str">
        <f>TEXT(Table1[[#This Row],[Date]],"ddd")</f>
        <v>Wed</v>
      </c>
      <c r="L181" s="2">
        <f>Table1[[#This Row],[Credit]]-Table1[[#This Row],[Debit]]</f>
        <v>-15.1</v>
      </c>
    </row>
    <row r="182" spans="2:12" x14ac:dyDescent="0.3">
      <c r="B182" s="1">
        <v>44308</v>
      </c>
      <c r="C182" t="s">
        <v>48</v>
      </c>
      <c r="D182" s="2">
        <v>55</v>
      </c>
      <c r="E182" s="2"/>
      <c r="F182" t="s">
        <v>49</v>
      </c>
      <c r="G182" t="s">
        <v>50</v>
      </c>
      <c r="H182" t="s">
        <v>17</v>
      </c>
      <c r="I182" t="str">
        <f>TEXT(Table1[[#This Row],[Date]],"mmm")</f>
        <v>Apr</v>
      </c>
      <c r="J182">
        <f>MONTH(Table1[[#This Row],[Date]])</f>
        <v>4</v>
      </c>
      <c r="K182" t="str">
        <f>TEXT(Table1[[#This Row],[Date]],"ddd")</f>
        <v>Thu</v>
      </c>
      <c r="L182" s="2">
        <f>Table1[[#This Row],[Credit]]-Table1[[#This Row],[Debit]]</f>
        <v>-55</v>
      </c>
    </row>
    <row r="183" spans="2:12" x14ac:dyDescent="0.3">
      <c r="B183" s="1">
        <v>44308</v>
      </c>
      <c r="C183" t="s">
        <v>28</v>
      </c>
      <c r="D183" s="2">
        <v>66</v>
      </c>
      <c r="E183" s="2"/>
      <c r="F183" t="s">
        <v>51</v>
      </c>
      <c r="G183" t="s">
        <v>23</v>
      </c>
      <c r="H183" t="s">
        <v>17</v>
      </c>
      <c r="I183" t="str">
        <f>TEXT(Table1[[#This Row],[Date]],"mmm")</f>
        <v>Apr</v>
      </c>
      <c r="J183">
        <f>MONTH(Table1[[#This Row],[Date]])</f>
        <v>4</v>
      </c>
      <c r="K183" t="str">
        <f>TEXT(Table1[[#This Row],[Date]],"ddd")</f>
        <v>Thu</v>
      </c>
      <c r="L183" s="2">
        <f>Table1[[#This Row],[Credit]]-Table1[[#This Row],[Debit]]</f>
        <v>-66</v>
      </c>
    </row>
    <row r="184" spans="2:12" x14ac:dyDescent="0.3">
      <c r="B184" s="1">
        <v>44308</v>
      </c>
      <c r="C184" t="s">
        <v>14</v>
      </c>
      <c r="D184" s="2">
        <v>5</v>
      </c>
      <c r="E184" s="2"/>
      <c r="F184" t="s">
        <v>15</v>
      </c>
      <c r="G184" t="s">
        <v>16</v>
      </c>
      <c r="H184" t="s">
        <v>17</v>
      </c>
      <c r="I184" t="str">
        <f>TEXT(Table1[[#This Row],[Date]],"mmm")</f>
        <v>Apr</v>
      </c>
      <c r="J184">
        <f>MONTH(Table1[[#This Row],[Date]])</f>
        <v>4</v>
      </c>
      <c r="K184" t="str">
        <f>TEXT(Table1[[#This Row],[Date]],"ddd")</f>
        <v>Thu</v>
      </c>
      <c r="L184" s="2">
        <f>Table1[[#This Row],[Credit]]-Table1[[#This Row],[Debit]]</f>
        <v>-5</v>
      </c>
    </row>
    <row r="185" spans="2:12" x14ac:dyDescent="0.3">
      <c r="B185" s="1">
        <v>44309</v>
      </c>
      <c r="C185" t="s">
        <v>14</v>
      </c>
      <c r="D185" s="2">
        <v>5</v>
      </c>
      <c r="E185" s="2"/>
      <c r="F185" t="s">
        <v>15</v>
      </c>
      <c r="G185" t="s">
        <v>16</v>
      </c>
      <c r="H185" t="s">
        <v>17</v>
      </c>
      <c r="I185" t="str">
        <f>TEXT(Table1[[#This Row],[Date]],"mmm")</f>
        <v>Apr</v>
      </c>
      <c r="J185">
        <f>MONTH(Table1[[#This Row],[Date]])</f>
        <v>4</v>
      </c>
      <c r="K185" t="str">
        <f>TEXT(Table1[[#This Row],[Date]],"ddd")</f>
        <v>Fri</v>
      </c>
      <c r="L185" s="2">
        <f>Table1[[#This Row],[Credit]]-Table1[[#This Row],[Debit]]</f>
        <v>-5</v>
      </c>
    </row>
    <row r="186" spans="2:12" x14ac:dyDescent="0.3">
      <c r="B186" s="1">
        <v>44310</v>
      </c>
      <c r="C186" t="s">
        <v>14</v>
      </c>
      <c r="D186" s="2">
        <v>5</v>
      </c>
      <c r="E186" s="2"/>
      <c r="F186" t="s">
        <v>15</v>
      </c>
      <c r="G186" t="s">
        <v>16</v>
      </c>
      <c r="H186" t="s">
        <v>17</v>
      </c>
      <c r="I186" t="str">
        <f>TEXT(Table1[[#This Row],[Date]],"mmm")</f>
        <v>Apr</v>
      </c>
      <c r="J186">
        <f>MONTH(Table1[[#This Row],[Date]])</f>
        <v>4</v>
      </c>
      <c r="K186" t="str">
        <f>TEXT(Table1[[#This Row],[Date]],"ddd")</f>
        <v>Sat</v>
      </c>
      <c r="L186" s="2">
        <f>Table1[[#This Row],[Credit]]-Table1[[#This Row],[Debit]]</f>
        <v>-5</v>
      </c>
    </row>
    <row r="187" spans="2:12" x14ac:dyDescent="0.3">
      <c r="B187" s="1">
        <v>44311</v>
      </c>
      <c r="C187" t="s">
        <v>14</v>
      </c>
      <c r="D187" s="2">
        <v>5</v>
      </c>
      <c r="E187" s="2"/>
      <c r="F187" t="s">
        <v>15</v>
      </c>
      <c r="G187" t="s">
        <v>16</v>
      </c>
      <c r="H187" t="s">
        <v>17</v>
      </c>
      <c r="I187" t="str">
        <f>TEXT(Table1[[#This Row],[Date]],"mmm")</f>
        <v>Apr</v>
      </c>
      <c r="J187">
        <f>MONTH(Table1[[#This Row],[Date]])</f>
        <v>4</v>
      </c>
      <c r="K187" t="str">
        <f>TEXT(Table1[[#This Row],[Date]],"ddd")</f>
        <v>Sun</v>
      </c>
      <c r="L187" s="2">
        <f>Table1[[#This Row],[Credit]]-Table1[[#This Row],[Debit]]</f>
        <v>-5</v>
      </c>
    </row>
    <row r="188" spans="2:12" x14ac:dyDescent="0.3">
      <c r="B188" s="1">
        <v>44312</v>
      </c>
      <c r="C188" t="s">
        <v>14</v>
      </c>
      <c r="D188" s="2">
        <v>5</v>
      </c>
      <c r="E188" s="2"/>
      <c r="F188" t="s">
        <v>15</v>
      </c>
      <c r="G188" t="s">
        <v>16</v>
      </c>
      <c r="H188" t="s">
        <v>17</v>
      </c>
      <c r="I188" t="str">
        <f>TEXT(Table1[[#This Row],[Date]],"mmm")</f>
        <v>Apr</v>
      </c>
      <c r="J188">
        <f>MONTH(Table1[[#This Row],[Date]])</f>
        <v>4</v>
      </c>
      <c r="K188" t="str">
        <f>TEXT(Table1[[#This Row],[Date]],"ddd")</f>
        <v>Mon</v>
      </c>
      <c r="L188" s="2">
        <f>Table1[[#This Row],[Credit]]-Table1[[#This Row],[Debit]]</f>
        <v>-5</v>
      </c>
    </row>
    <row r="189" spans="2:12" x14ac:dyDescent="0.3">
      <c r="B189" s="1">
        <v>44312</v>
      </c>
      <c r="C189" t="s">
        <v>24</v>
      </c>
      <c r="D189" s="2">
        <v>164.9</v>
      </c>
      <c r="E189" s="2"/>
      <c r="F189" t="s">
        <v>25</v>
      </c>
      <c r="G189" t="s">
        <v>20</v>
      </c>
      <c r="H189" t="s">
        <v>17</v>
      </c>
      <c r="I189" t="str">
        <f>TEXT(Table1[[#This Row],[Date]],"mmm")</f>
        <v>Apr</v>
      </c>
      <c r="J189">
        <f>MONTH(Table1[[#This Row],[Date]])</f>
        <v>4</v>
      </c>
      <c r="K189" t="str">
        <f>TEXT(Table1[[#This Row],[Date]],"ddd")</f>
        <v>Mon</v>
      </c>
      <c r="L189" s="2">
        <f>Table1[[#This Row],[Credit]]-Table1[[#This Row],[Debit]]</f>
        <v>-164.9</v>
      </c>
    </row>
    <row r="190" spans="2:12" x14ac:dyDescent="0.3">
      <c r="B190" s="1">
        <v>44313</v>
      </c>
      <c r="C190" t="s">
        <v>52</v>
      </c>
      <c r="D190" s="2">
        <v>127.9</v>
      </c>
      <c r="E190" s="2"/>
      <c r="F190" t="s">
        <v>33</v>
      </c>
      <c r="G190" t="s">
        <v>31</v>
      </c>
      <c r="H190" t="s">
        <v>17</v>
      </c>
      <c r="I190" t="str">
        <f>TEXT(Table1[[#This Row],[Date]],"mmm")</f>
        <v>Apr</v>
      </c>
      <c r="J190">
        <f>MONTH(Table1[[#This Row],[Date]])</f>
        <v>4</v>
      </c>
      <c r="K190" t="str">
        <f>TEXT(Table1[[#This Row],[Date]],"ddd")</f>
        <v>Tue</v>
      </c>
      <c r="L190" s="2">
        <f>Table1[[#This Row],[Credit]]-Table1[[#This Row],[Debit]]</f>
        <v>-127.9</v>
      </c>
    </row>
    <row r="191" spans="2:12" x14ac:dyDescent="0.3">
      <c r="B191" s="1">
        <v>44313</v>
      </c>
      <c r="C191" t="s">
        <v>60</v>
      </c>
      <c r="D191" s="2">
        <v>300</v>
      </c>
      <c r="E191" s="2"/>
      <c r="F191" t="s">
        <v>30</v>
      </c>
      <c r="G191" t="s">
        <v>31</v>
      </c>
      <c r="H191" t="s">
        <v>17</v>
      </c>
      <c r="I191" t="str">
        <f>TEXT(Table1[[#This Row],[Date]],"mmm")</f>
        <v>Apr</v>
      </c>
      <c r="J191">
        <f>MONTH(Table1[[#This Row],[Date]])</f>
        <v>4</v>
      </c>
      <c r="K191" t="str">
        <f>TEXT(Table1[[#This Row],[Date]],"ddd")</f>
        <v>Tue</v>
      </c>
      <c r="L191" s="2">
        <f>Table1[[#This Row],[Credit]]-Table1[[#This Row],[Debit]]</f>
        <v>-300</v>
      </c>
    </row>
    <row r="192" spans="2:12" x14ac:dyDescent="0.3">
      <c r="B192" s="1">
        <v>44314</v>
      </c>
      <c r="C192" t="s">
        <v>32</v>
      </c>
      <c r="D192" s="2">
        <v>148.1</v>
      </c>
      <c r="E192" s="2"/>
      <c r="F192" t="s">
        <v>33</v>
      </c>
      <c r="G192" t="s">
        <v>31</v>
      </c>
      <c r="H192" t="s">
        <v>17</v>
      </c>
      <c r="I192" t="str">
        <f>TEXT(Table1[[#This Row],[Date]],"mmm")</f>
        <v>Apr</v>
      </c>
      <c r="J192">
        <f>MONTH(Table1[[#This Row],[Date]])</f>
        <v>4</v>
      </c>
      <c r="K192" t="str">
        <f>TEXT(Table1[[#This Row],[Date]],"ddd")</f>
        <v>Wed</v>
      </c>
      <c r="L192" s="2">
        <f>Table1[[#This Row],[Credit]]-Table1[[#This Row],[Debit]]</f>
        <v>-148.1</v>
      </c>
    </row>
    <row r="193" spans="2:12" x14ac:dyDescent="0.3">
      <c r="B193" s="1">
        <v>44314</v>
      </c>
      <c r="C193" t="s">
        <v>36</v>
      </c>
      <c r="D193" s="2">
        <v>26.1</v>
      </c>
      <c r="E193" s="2"/>
      <c r="F193" t="s">
        <v>37</v>
      </c>
      <c r="G193" t="s">
        <v>23</v>
      </c>
      <c r="H193" t="s">
        <v>17</v>
      </c>
      <c r="I193" t="str">
        <f>TEXT(Table1[[#This Row],[Date]],"mmm")</f>
        <v>Apr</v>
      </c>
      <c r="J193">
        <f>MONTH(Table1[[#This Row],[Date]])</f>
        <v>4</v>
      </c>
      <c r="K193" t="str">
        <f>TEXT(Table1[[#This Row],[Date]],"ddd")</f>
        <v>Wed</v>
      </c>
      <c r="L193" s="2">
        <f>Table1[[#This Row],[Credit]]-Table1[[#This Row],[Debit]]</f>
        <v>-26.1</v>
      </c>
    </row>
    <row r="194" spans="2:12" x14ac:dyDescent="0.3">
      <c r="B194" s="1">
        <v>44315</v>
      </c>
      <c r="C194" t="s">
        <v>59</v>
      </c>
      <c r="D194" s="2">
        <v>15</v>
      </c>
      <c r="E194" s="2"/>
      <c r="F194" t="s">
        <v>35</v>
      </c>
      <c r="G194" t="s">
        <v>16</v>
      </c>
      <c r="H194" t="s">
        <v>17</v>
      </c>
      <c r="I194" t="str">
        <f>TEXT(Table1[[#This Row],[Date]],"mmm")</f>
        <v>Apr</v>
      </c>
      <c r="J194">
        <f>MONTH(Table1[[#This Row],[Date]])</f>
        <v>4</v>
      </c>
      <c r="K194" t="str">
        <f>TEXT(Table1[[#This Row],[Date]],"ddd")</f>
        <v>Thu</v>
      </c>
      <c r="L194" s="2">
        <f>Table1[[#This Row],[Credit]]-Table1[[#This Row],[Debit]]</f>
        <v>-15</v>
      </c>
    </row>
    <row r="195" spans="2:12" x14ac:dyDescent="0.3">
      <c r="B195" s="1">
        <v>44315</v>
      </c>
      <c r="C195" t="s">
        <v>14</v>
      </c>
      <c r="D195" s="2">
        <v>5</v>
      </c>
      <c r="E195" s="2"/>
      <c r="F195" t="s">
        <v>15</v>
      </c>
      <c r="G195" t="s">
        <v>16</v>
      </c>
      <c r="H195" t="s">
        <v>17</v>
      </c>
      <c r="I195" t="str">
        <f>TEXT(Table1[[#This Row],[Date]],"mmm")</f>
        <v>Apr</v>
      </c>
      <c r="J195">
        <f>MONTH(Table1[[#This Row],[Date]])</f>
        <v>4</v>
      </c>
      <c r="K195" t="str">
        <f>TEXT(Table1[[#This Row],[Date]],"ddd")</f>
        <v>Thu</v>
      </c>
      <c r="L195" s="2">
        <f>Table1[[#This Row],[Credit]]-Table1[[#This Row],[Debit]]</f>
        <v>-5</v>
      </c>
    </row>
    <row r="196" spans="2:12" x14ac:dyDescent="0.3">
      <c r="B196" s="1">
        <v>44316</v>
      </c>
      <c r="C196" t="s">
        <v>14</v>
      </c>
      <c r="D196" s="2">
        <v>5</v>
      </c>
      <c r="E196" s="2"/>
      <c r="F196" t="s">
        <v>15</v>
      </c>
      <c r="G196" t="s">
        <v>16</v>
      </c>
      <c r="H196" t="s">
        <v>17</v>
      </c>
      <c r="I196" t="str">
        <f>TEXT(Table1[[#This Row],[Date]],"mmm")</f>
        <v>Apr</v>
      </c>
      <c r="J196">
        <f>MONTH(Table1[[#This Row],[Date]])</f>
        <v>4</v>
      </c>
      <c r="K196" t="str">
        <f>TEXT(Table1[[#This Row],[Date]],"ddd")</f>
        <v>Fri</v>
      </c>
      <c r="L196" s="2">
        <f>Table1[[#This Row],[Credit]]-Table1[[#This Row],[Debit]]</f>
        <v>-5</v>
      </c>
    </row>
    <row r="197" spans="2:12" x14ac:dyDescent="0.3">
      <c r="B197" s="1">
        <v>44318</v>
      </c>
      <c r="C197" t="s">
        <v>14</v>
      </c>
      <c r="D197" s="2">
        <v>5</v>
      </c>
      <c r="E197" s="2"/>
      <c r="F197" t="s">
        <v>15</v>
      </c>
      <c r="G197" t="s">
        <v>16</v>
      </c>
      <c r="H197" t="s">
        <v>17</v>
      </c>
      <c r="I197" t="str">
        <f>TEXT(Table1[[#This Row],[Date]],"mmm")</f>
        <v>May</v>
      </c>
      <c r="J197">
        <f>MONTH(Table1[[#This Row],[Date]])</f>
        <v>5</v>
      </c>
      <c r="K197" t="str">
        <f>TEXT(Table1[[#This Row],[Date]],"ddd")</f>
        <v>Sun</v>
      </c>
      <c r="L197" s="2">
        <f>Table1[[#This Row],[Credit]]-Table1[[#This Row],[Debit]]</f>
        <v>-5</v>
      </c>
    </row>
    <row r="198" spans="2:12" x14ac:dyDescent="0.3">
      <c r="B198" s="1">
        <v>44319</v>
      </c>
      <c r="C198" t="s">
        <v>10</v>
      </c>
      <c r="D198" s="2"/>
      <c r="E198" s="2">
        <v>5000</v>
      </c>
      <c r="F198" t="s">
        <v>11</v>
      </c>
      <c r="G198" t="s">
        <v>12</v>
      </c>
      <c r="H198" t="s">
        <v>13</v>
      </c>
      <c r="I198" t="str">
        <f>TEXT(Table1[[#This Row],[Date]],"mmm")</f>
        <v>May</v>
      </c>
      <c r="J198">
        <f>MONTH(Table1[[#This Row],[Date]])</f>
        <v>5</v>
      </c>
      <c r="K198" t="str">
        <f>TEXT(Table1[[#This Row],[Date]],"ddd")</f>
        <v>Mon</v>
      </c>
      <c r="L198" s="2">
        <f>Table1[[#This Row],[Credit]]-Table1[[#This Row],[Debit]]</f>
        <v>5000</v>
      </c>
    </row>
    <row r="199" spans="2:12" x14ac:dyDescent="0.3">
      <c r="B199" s="1">
        <v>44319</v>
      </c>
      <c r="C199" t="s">
        <v>18</v>
      </c>
      <c r="D199" s="2">
        <v>900</v>
      </c>
      <c r="E199" s="2"/>
      <c r="F199" t="s">
        <v>19</v>
      </c>
      <c r="G199" t="s">
        <v>20</v>
      </c>
      <c r="H199" t="s">
        <v>17</v>
      </c>
      <c r="I199" t="str">
        <f>TEXT(Table1[[#This Row],[Date]],"mmm")</f>
        <v>May</v>
      </c>
      <c r="J199">
        <f>MONTH(Table1[[#This Row],[Date]])</f>
        <v>5</v>
      </c>
      <c r="K199" t="str">
        <f>TEXT(Table1[[#This Row],[Date]],"ddd")</f>
        <v>Mon</v>
      </c>
      <c r="L199" s="2">
        <f>Table1[[#This Row],[Credit]]-Table1[[#This Row],[Debit]]</f>
        <v>-900</v>
      </c>
    </row>
    <row r="200" spans="2:12" x14ac:dyDescent="0.3">
      <c r="B200" s="1">
        <v>44319</v>
      </c>
      <c r="C200" t="s">
        <v>21</v>
      </c>
      <c r="D200" s="2">
        <v>150</v>
      </c>
      <c r="E200" s="2"/>
      <c r="F200" t="s">
        <v>22</v>
      </c>
      <c r="G200" t="s">
        <v>23</v>
      </c>
      <c r="H200" t="s">
        <v>17</v>
      </c>
      <c r="I200" t="str">
        <f>TEXT(Table1[[#This Row],[Date]],"mmm")</f>
        <v>May</v>
      </c>
      <c r="J200">
        <f>MONTH(Table1[[#This Row],[Date]])</f>
        <v>5</v>
      </c>
      <c r="K200" t="str">
        <f>TEXT(Table1[[#This Row],[Date]],"ddd")</f>
        <v>Mon</v>
      </c>
      <c r="L200" s="2">
        <f>Table1[[#This Row],[Credit]]-Table1[[#This Row],[Debit]]</f>
        <v>-150</v>
      </c>
    </row>
    <row r="201" spans="2:12" x14ac:dyDescent="0.3">
      <c r="B201" s="1">
        <v>44319</v>
      </c>
      <c r="C201" t="s">
        <v>14</v>
      </c>
      <c r="D201" s="2">
        <v>5</v>
      </c>
      <c r="E201" s="2"/>
      <c r="F201" t="s">
        <v>15</v>
      </c>
      <c r="G201" t="s">
        <v>16</v>
      </c>
      <c r="H201" t="s">
        <v>17</v>
      </c>
      <c r="I201" t="str">
        <f>TEXT(Table1[[#This Row],[Date]],"mmm")</f>
        <v>May</v>
      </c>
      <c r="J201">
        <f>MONTH(Table1[[#This Row],[Date]])</f>
        <v>5</v>
      </c>
      <c r="K201" t="str">
        <f>TEXT(Table1[[#This Row],[Date]],"ddd")</f>
        <v>Mon</v>
      </c>
      <c r="L201" s="2">
        <f>Table1[[#This Row],[Credit]]-Table1[[#This Row],[Debit]]</f>
        <v>-5</v>
      </c>
    </row>
    <row r="202" spans="2:12" x14ac:dyDescent="0.3">
      <c r="B202" s="1">
        <v>44320</v>
      </c>
      <c r="C202" t="s">
        <v>14</v>
      </c>
      <c r="D202" s="2">
        <v>5</v>
      </c>
      <c r="E202" s="2"/>
      <c r="F202" t="s">
        <v>15</v>
      </c>
      <c r="G202" t="s">
        <v>16</v>
      </c>
      <c r="H202" t="s">
        <v>17</v>
      </c>
      <c r="I202" t="str">
        <f>TEXT(Table1[[#This Row],[Date]],"mmm")</f>
        <v>May</v>
      </c>
      <c r="J202">
        <f>MONTH(Table1[[#This Row],[Date]])</f>
        <v>5</v>
      </c>
      <c r="K202" t="str">
        <f>TEXT(Table1[[#This Row],[Date]],"ddd")</f>
        <v>Tue</v>
      </c>
      <c r="L202" s="2">
        <f>Table1[[#This Row],[Credit]]-Table1[[#This Row],[Debit]]</f>
        <v>-5</v>
      </c>
    </row>
    <row r="203" spans="2:12" x14ac:dyDescent="0.3">
      <c r="B203" s="1">
        <v>44321</v>
      </c>
      <c r="C203" t="s">
        <v>14</v>
      </c>
      <c r="D203" s="2">
        <v>5</v>
      </c>
      <c r="E203" s="2"/>
      <c r="F203" t="s">
        <v>15</v>
      </c>
      <c r="G203" t="s">
        <v>16</v>
      </c>
      <c r="H203" t="s">
        <v>17</v>
      </c>
      <c r="I203" t="str">
        <f>TEXT(Table1[[#This Row],[Date]],"mmm")</f>
        <v>May</v>
      </c>
      <c r="J203">
        <f>MONTH(Table1[[#This Row],[Date]])</f>
        <v>5</v>
      </c>
      <c r="K203" t="str">
        <f>TEXT(Table1[[#This Row],[Date]],"ddd")</f>
        <v>Wed</v>
      </c>
      <c r="L203" s="2">
        <f>Table1[[#This Row],[Credit]]-Table1[[#This Row],[Debit]]</f>
        <v>-5</v>
      </c>
    </row>
    <row r="204" spans="2:12" x14ac:dyDescent="0.3">
      <c r="B204" s="1">
        <v>44322</v>
      </c>
      <c r="C204" t="s">
        <v>14</v>
      </c>
      <c r="D204" s="2">
        <v>5</v>
      </c>
      <c r="E204" s="2"/>
      <c r="F204" t="s">
        <v>15</v>
      </c>
      <c r="G204" t="s">
        <v>16</v>
      </c>
      <c r="H204" t="s">
        <v>17</v>
      </c>
      <c r="I204" t="str">
        <f>TEXT(Table1[[#This Row],[Date]],"mmm")</f>
        <v>May</v>
      </c>
      <c r="J204">
        <f>MONTH(Table1[[#This Row],[Date]])</f>
        <v>5</v>
      </c>
      <c r="K204" t="str">
        <f>TEXT(Table1[[#This Row],[Date]],"ddd")</f>
        <v>Thu</v>
      </c>
      <c r="L204" s="2">
        <f>Table1[[#This Row],[Credit]]-Table1[[#This Row],[Debit]]</f>
        <v>-5</v>
      </c>
    </row>
    <row r="205" spans="2:12" x14ac:dyDescent="0.3">
      <c r="B205" s="1">
        <v>44322</v>
      </c>
      <c r="C205" t="s">
        <v>24</v>
      </c>
      <c r="D205" s="2">
        <v>170</v>
      </c>
      <c r="E205" s="2"/>
      <c r="F205" t="s">
        <v>25</v>
      </c>
      <c r="G205" t="s">
        <v>20</v>
      </c>
      <c r="H205" t="s">
        <v>17</v>
      </c>
      <c r="I205" t="str">
        <f>TEXT(Table1[[#This Row],[Date]],"mmm")</f>
        <v>May</v>
      </c>
      <c r="J205">
        <f>MONTH(Table1[[#This Row],[Date]])</f>
        <v>5</v>
      </c>
      <c r="K205" t="str">
        <f>TEXT(Table1[[#This Row],[Date]],"ddd")</f>
        <v>Thu</v>
      </c>
      <c r="L205" s="2">
        <f>Table1[[#This Row],[Credit]]-Table1[[#This Row],[Debit]]</f>
        <v>-170</v>
      </c>
    </row>
    <row r="206" spans="2:12" x14ac:dyDescent="0.3">
      <c r="B206" s="1">
        <v>44325</v>
      </c>
      <c r="C206" t="s">
        <v>26</v>
      </c>
      <c r="D206" s="2">
        <v>54.1</v>
      </c>
      <c r="E206" s="2"/>
      <c r="F206" t="s">
        <v>27</v>
      </c>
      <c r="G206" t="s">
        <v>20</v>
      </c>
      <c r="H206" t="s">
        <v>17</v>
      </c>
      <c r="I206" t="str">
        <f>TEXT(Table1[[#This Row],[Date]],"mmm")</f>
        <v>May</v>
      </c>
      <c r="J206">
        <f>MONTH(Table1[[#This Row],[Date]])</f>
        <v>5</v>
      </c>
      <c r="K206" t="str">
        <f>TEXT(Table1[[#This Row],[Date]],"ddd")</f>
        <v>Sun</v>
      </c>
      <c r="L206" s="2">
        <f>Table1[[#This Row],[Credit]]-Table1[[#This Row],[Debit]]</f>
        <v>-54.1</v>
      </c>
    </row>
    <row r="207" spans="2:12" x14ac:dyDescent="0.3">
      <c r="B207" s="1">
        <v>44325</v>
      </c>
      <c r="C207" t="s">
        <v>14</v>
      </c>
      <c r="D207" s="2">
        <v>5</v>
      </c>
      <c r="E207" s="2"/>
      <c r="F207" t="s">
        <v>15</v>
      </c>
      <c r="G207" t="s">
        <v>16</v>
      </c>
      <c r="H207" t="s">
        <v>17</v>
      </c>
      <c r="I207" t="str">
        <f>TEXT(Table1[[#This Row],[Date]],"mmm")</f>
        <v>May</v>
      </c>
      <c r="J207">
        <f>MONTH(Table1[[#This Row],[Date]])</f>
        <v>5</v>
      </c>
      <c r="K207" t="str">
        <f>TEXT(Table1[[#This Row],[Date]],"ddd")</f>
        <v>Sun</v>
      </c>
      <c r="L207" s="2">
        <f>Table1[[#This Row],[Credit]]-Table1[[#This Row],[Debit]]</f>
        <v>-5</v>
      </c>
    </row>
    <row r="208" spans="2:12" x14ac:dyDescent="0.3">
      <c r="B208" s="1">
        <v>44326</v>
      </c>
      <c r="C208" t="s">
        <v>14</v>
      </c>
      <c r="D208" s="2">
        <v>5</v>
      </c>
      <c r="E208" s="2"/>
      <c r="F208" t="s">
        <v>15</v>
      </c>
      <c r="G208" t="s">
        <v>16</v>
      </c>
      <c r="H208" t="s">
        <v>17</v>
      </c>
      <c r="I208" t="str">
        <f>TEXT(Table1[[#This Row],[Date]],"mmm")</f>
        <v>May</v>
      </c>
      <c r="J208">
        <f>MONTH(Table1[[#This Row],[Date]])</f>
        <v>5</v>
      </c>
      <c r="K208" t="str">
        <f>TEXT(Table1[[#This Row],[Date]],"ddd")</f>
        <v>Mon</v>
      </c>
      <c r="L208" s="2">
        <f>Table1[[#This Row],[Credit]]-Table1[[#This Row],[Debit]]</f>
        <v>-5</v>
      </c>
    </row>
    <row r="209" spans="2:12" x14ac:dyDescent="0.3">
      <c r="B209" s="1">
        <v>44327</v>
      </c>
      <c r="C209" t="s">
        <v>28</v>
      </c>
      <c r="D209" s="2">
        <v>81</v>
      </c>
      <c r="E209" s="2"/>
      <c r="F209" t="s">
        <v>51</v>
      </c>
      <c r="G209" t="s">
        <v>23</v>
      </c>
      <c r="H209" t="s">
        <v>17</v>
      </c>
      <c r="I209" t="str">
        <f>TEXT(Table1[[#This Row],[Date]],"mmm")</f>
        <v>May</v>
      </c>
      <c r="J209">
        <f>MONTH(Table1[[#This Row],[Date]])</f>
        <v>5</v>
      </c>
      <c r="K209" t="str">
        <f>TEXT(Table1[[#This Row],[Date]],"ddd")</f>
        <v>Tue</v>
      </c>
      <c r="L209" s="2">
        <f>Table1[[#This Row],[Credit]]-Table1[[#This Row],[Debit]]</f>
        <v>-81</v>
      </c>
    </row>
    <row r="210" spans="2:12" x14ac:dyDescent="0.3">
      <c r="B210" s="1">
        <v>44327</v>
      </c>
      <c r="C210" t="s">
        <v>14</v>
      </c>
      <c r="D210" s="2">
        <v>5</v>
      </c>
      <c r="E210" s="2"/>
      <c r="F210" t="s">
        <v>15</v>
      </c>
      <c r="G210" t="s">
        <v>16</v>
      </c>
      <c r="H210" t="s">
        <v>17</v>
      </c>
      <c r="I210" t="str">
        <f>TEXT(Table1[[#This Row],[Date]],"mmm")</f>
        <v>May</v>
      </c>
      <c r="J210">
        <f>MONTH(Table1[[#This Row],[Date]])</f>
        <v>5</v>
      </c>
      <c r="K210" t="str">
        <f>TEXT(Table1[[#This Row],[Date]],"ddd")</f>
        <v>Tue</v>
      </c>
      <c r="L210" s="2">
        <f>Table1[[#This Row],[Credit]]-Table1[[#This Row],[Debit]]</f>
        <v>-5</v>
      </c>
    </row>
    <row r="211" spans="2:12" x14ac:dyDescent="0.3">
      <c r="B211" s="1">
        <v>44328</v>
      </c>
      <c r="C211" t="s">
        <v>14</v>
      </c>
      <c r="D211" s="2">
        <v>5</v>
      </c>
      <c r="E211" s="2"/>
      <c r="F211" t="s">
        <v>15</v>
      </c>
      <c r="G211" t="s">
        <v>16</v>
      </c>
      <c r="H211" t="s">
        <v>17</v>
      </c>
      <c r="I211" t="str">
        <f>TEXT(Table1[[#This Row],[Date]],"mmm")</f>
        <v>May</v>
      </c>
      <c r="J211">
        <f>MONTH(Table1[[#This Row],[Date]])</f>
        <v>5</v>
      </c>
      <c r="K211" t="str">
        <f>TEXT(Table1[[#This Row],[Date]],"ddd")</f>
        <v>Wed</v>
      </c>
      <c r="L211" s="2">
        <f>Table1[[#This Row],[Credit]]-Table1[[#This Row],[Debit]]</f>
        <v>-5</v>
      </c>
    </row>
    <row r="212" spans="2:12" x14ac:dyDescent="0.3">
      <c r="B212" s="1">
        <v>44329</v>
      </c>
      <c r="C212" t="s">
        <v>24</v>
      </c>
      <c r="D212" s="2">
        <v>139.1</v>
      </c>
      <c r="E212" s="2"/>
      <c r="F212" t="s">
        <v>25</v>
      </c>
      <c r="G212" t="s">
        <v>20</v>
      </c>
      <c r="H212" t="s">
        <v>17</v>
      </c>
      <c r="I212" t="str">
        <f>TEXT(Table1[[#This Row],[Date]],"mmm")</f>
        <v>May</v>
      </c>
      <c r="J212">
        <f>MONTH(Table1[[#This Row],[Date]])</f>
        <v>5</v>
      </c>
      <c r="K212" t="str">
        <f>TEXT(Table1[[#This Row],[Date]],"ddd")</f>
        <v>Thu</v>
      </c>
      <c r="L212" s="2">
        <f>Table1[[#This Row],[Credit]]-Table1[[#This Row],[Debit]]</f>
        <v>-139.1</v>
      </c>
    </row>
    <row r="213" spans="2:12" x14ac:dyDescent="0.3">
      <c r="B213" s="1">
        <v>44329</v>
      </c>
      <c r="C213" t="s">
        <v>14</v>
      </c>
      <c r="D213" s="2">
        <v>5</v>
      </c>
      <c r="E213" s="2"/>
      <c r="F213" t="s">
        <v>15</v>
      </c>
      <c r="G213" t="s">
        <v>16</v>
      </c>
      <c r="H213" t="s">
        <v>17</v>
      </c>
      <c r="I213" t="str">
        <f>TEXT(Table1[[#This Row],[Date]],"mmm")</f>
        <v>May</v>
      </c>
      <c r="J213">
        <f>MONTH(Table1[[#This Row],[Date]])</f>
        <v>5</v>
      </c>
      <c r="K213" t="str">
        <f>TEXT(Table1[[#This Row],[Date]],"ddd")</f>
        <v>Thu</v>
      </c>
      <c r="L213" s="2">
        <f>Table1[[#This Row],[Credit]]-Table1[[#This Row],[Debit]]</f>
        <v>-5</v>
      </c>
    </row>
    <row r="214" spans="2:12" x14ac:dyDescent="0.3">
      <c r="B214" s="1">
        <v>44330</v>
      </c>
      <c r="C214" t="s">
        <v>14</v>
      </c>
      <c r="D214" s="2">
        <v>5</v>
      </c>
      <c r="E214" s="2"/>
      <c r="F214" t="s">
        <v>15</v>
      </c>
      <c r="G214" t="s">
        <v>16</v>
      </c>
      <c r="H214" t="s">
        <v>17</v>
      </c>
      <c r="I214" t="str">
        <f>TEXT(Table1[[#This Row],[Date]],"mmm")</f>
        <v>May</v>
      </c>
      <c r="J214">
        <f>MONTH(Table1[[#This Row],[Date]])</f>
        <v>5</v>
      </c>
      <c r="K214" t="str">
        <f>TEXT(Table1[[#This Row],[Date]],"ddd")</f>
        <v>Fri</v>
      </c>
      <c r="L214" s="2">
        <f>Table1[[#This Row],[Credit]]-Table1[[#This Row],[Debit]]</f>
        <v>-5</v>
      </c>
    </row>
    <row r="215" spans="2:12" x14ac:dyDescent="0.3">
      <c r="B215" s="1">
        <v>44330</v>
      </c>
      <c r="C215" t="s">
        <v>29</v>
      </c>
      <c r="D215" s="2">
        <v>43.9</v>
      </c>
      <c r="E215" s="2"/>
      <c r="F215" t="s">
        <v>30</v>
      </c>
      <c r="G215" t="s">
        <v>31</v>
      </c>
      <c r="H215" t="s">
        <v>17</v>
      </c>
      <c r="I215" t="str">
        <f>TEXT(Table1[[#This Row],[Date]],"mmm")</f>
        <v>May</v>
      </c>
      <c r="J215">
        <f>MONTH(Table1[[#This Row],[Date]])</f>
        <v>5</v>
      </c>
      <c r="K215" t="str">
        <f>TEXT(Table1[[#This Row],[Date]],"ddd")</f>
        <v>Fri</v>
      </c>
      <c r="L215" s="2">
        <f>Table1[[#This Row],[Credit]]-Table1[[#This Row],[Debit]]</f>
        <v>-43.9</v>
      </c>
    </row>
    <row r="216" spans="2:12" x14ac:dyDescent="0.3">
      <c r="B216" s="1">
        <v>44330</v>
      </c>
      <c r="C216" t="s">
        <v>32</v>
      </c>
      <c r="D216" s="2">
        <v>101.80000000000001</v>
      </c>
      <c r="E216" s="2"/>
      <c r="F216" t="s">
        <v>33</v>
      </c>
      <c r="G216" t="s">
        <v>31</v>
      </c>
      <c r="H216" t="s">
        <v>17</v>
      </c>
      <c r="I216" t="str">
        <f>TEXT(Table1[[#This Row],[Date]],"mmm")</f>
        <v>May</v>
      </c>
      <c r="J216">
        <f>MONTH(Table1[[#This Row],[Date]])</f>
        <v>5</v>
      </c>
      <c r="K216" t="str">
        <f>TEXT(Table1[[#This Row],[Date]],"ddd")</f>
        <v>Fri</v>
      </c>
      <c r="L216" s="2">
        <f>Table1[[#This Row],[Credit]]-Table1[[#This Row],[Debit]]</f>
        <v>-101.80000000000001</v>
      </c>
    </row>
    <row r="217" spans="2:12" x14ac:dyDescent="0.3">
      <c r="B217" s="1">
        <v>44330</v>
      </c>
      <c r="C217" t="s">
        <v>34</v>
      </c>
      <c r="D217" s="2">
        <v>55.9</v>
      </c>
      <c r="E217" s="2"/>
      <c r="F217" t="s">
        <v>35</v>
      </c>
      <c r="G217" t="s">
        <v>16</v>
      </c>
      <c r="H217" t="s">
        <v>17</v>
      </c>
      <c r="I217" t="str">
        <f>TEXT(Table1[[#This Row],[Date]],"mmm")</f>
        <v>May</v>
      </c>
      <c r="J217">
        <f>MONTH(Table1[[#This Row],[Date]])</f>
        <v>5</v>
      </c>
      <c r="K217" t="str">
        <f>TEXT(Table1[[#This Row],[Date]],"ddd")</f>
        <v>Fri</v>
      </c>
      <c r="L217" s="2">
        <f>Table1[[#This Row],[Credit]]-Table1[[#This Row],[Debit]]</f>
        <v>-55.9</v>
      </c>
    </row>
    <row r="218" spans="2:12" x14ac:dyDescent="0.3">
      <c r="B218" s="1">
        <v>44331</v>
      </c>
      <c r="C218" t="s">
        <v>36</v>
      </c>
      <c r="D218" s="2">
        <v>32</v>
      </c>
      <c r="E218" s="2"/>
      <c r="F218" t="s">
        <v>37</v>
      </c>
      <c r="G218" t="s">
        <v>23</v>
      </c>
      <c r="H218" t="s">
        <v>17</v>
      </c>
      <c r="I218" t="str">
        <f>TEXT(Table1[[#This Row],[Date]],"mmm")</f>
        <v>May</v>
      </c>
      <c r="J218">
        <f>MONTH(Table1[[#This Row],[Date]])</f>
        <v>5</v>
      </c>
      <c r="K218" t="str">
        <f>TEXT(Table1[[#This Row],[Date]],"ddd")</f>
        <v>Sat</v>
      </c>
      <c r="L218" s="2">
        <f>Table1[[#This Row],[Credit]]-Table1[[#This Row],[Debit]]</f>
        <v>-32</v>
      </c>
    </row>
    <row r="219" spans="2:12" x14ac:dyDescent="0.3">
      <c r="B219" s="1">
        <v>44332</v>
      </c>
      <c r="C219" t="s">
        <v>38</v>
      </c>
      <c r="D219" s="2"/>
      <c r="E219" s="2">
        <v>1000</v>
      </c>
      <c r="F219" t="s">
        <v>39</v>
      </c>
      <c r="G219" t="s">
        <v>40</v>
      </c>
      <c r="H219" t="s">
        <v>13</v>
      </c>
      <c r="I219" t="str">
        <f>TEXT(Table1[[#This Row],[Date]],"mmm")</f>
        <v>May</v>
      </c>
      <c r="J219">
        <f>MONTH(Table1[[#This Row],[Date]])</f>
        <v>5</v>
      </c>
      <c r="K219" t="str">
        <f>TEXT(Table1[[#This Row],[Date]],"ddd")</f>
        <v>Sun</v>
      </c>
      <c r="L219" s="2">
        <f>Table1[[#This Row],[Credit]]-Table1[[#This Row],[Debit]]</f>
        <v>1000</v>
      </c>
    </row>
    <row r="220" spans="2:12" x14ac:dyDescent="0.3">
      <c r="B220" s="1">
        <v>44332</v>
      </c>
      <c r="C220" t="s">
        <v>14</v>
      </c>
      <c r="D220" s="2">
        <v>5</v>
      </c>
      <c r="E220" s="2"/>
      <c r="F220" t="s">
        <v>15</v>
      </c>
      <c r="G220" t="s">
        <v>16</v>
      </c>
      <c r="H220" t="s">
        <v>17</v>
      </c>
      <c r="I220" t="str">
        <f>TEXT(Table1[[#This Row],[Date]],"mmm")</f>
        <v>May</v>
      </c>
      <c r="J220">
        <f>MONTH(Table1[[#This Row],[Date]])</f>
        <v>5</v>
      </c>
      <c r="K220" t="str">
        <f>TEXT(Table1[[#This Row],[Date]],"ddd")</f>
        <v>Sun</v>
      </c>
      <c r="L220" s="2">
        <f>Table1[[#This Row],[Credit]]-Table1[[#This Row],[Debit]]</f>
        <v>-5</v>
      </c>
    </row>
    <row r="221" spans="2:12" x14ac:dyDescent="0.3">
      <c r="B221" s="1">
        <v>44333</v>
      </c>
      <c r="C221" t="s">
        <v>14</v>
      </c>
      <c r="D221" s="2">
        <v>5</v>
      </c>
      <c r="E221" s="2"/>
      <c r="F221" t="s">
        <v>15</v>
      </c>
      <c r="G221" t="s">
        <v>16</v>
      </c>
      <c r="H221" t="s">
        <v>17</v>
      </c>
      <c r="I221" t="str">
        <f>TEXT(Table1[[#This Row],[Date]],"mmm")</f>
        <v>May</v>
      </c>
      <c r="J221">
        <f>MONTH(Table1[[#This Row],[Date]])</f>
        <v>5</v>
      </c>
      <c r="K221" t="str">
        <f>TEXT(Table1[[#This Row],[Date]],"ddd")</f>
        <v>Mon</v>
      </c>
      <c r="L221" s="2">
        <f>Table1[[#This Row],[Credit]]-Table1[[#This Row],[Debit]]</f>
        <v>-5</v>
      </c>
    </row>
    <row r="222" spans="2:12" x14ac:dyDescent="0.3">
      <c r="B222" s="1">
        <v>44333</v>
      </c>
      <c r="C222" t="s">
        <v>55</v>
      </c>
      <c r="D222" s="2">
        <v>75</v>
      </c>
      <c r="E222" s="2"/>
      <c r="F222" t="s">
        <v>56</v>
      </c>
      <c r="G222" t="s">
        <v>57</v>
      </c>
      <c r="H222" t="s">
        <v>17</v>
      </c>
      <c r="I222" t="str">
        <f>TEXT(Table1[[#This Row],[Date]],"mmm")</f>
        <v>May</v>
      </c>
      <c r="J222">
        <f>MONTH(Table1[[#This Row],[Date]])</f>
        <v>5</v>
      </c>
      <c r="K222" t="str">
        <f>TEXT(Table1[[#This Row],[Date]],"ddd")</f>
        <v>Mon</v>
      </c>
      <c r="L222" s="2">
        <f>Table1[[#This Row],[Credit]]-Table1[[#This Row],[Debit]]</f>
        <v>-75</v>
      </c>
    </row>
    <row r="223" spans="2:12" x14ac:dyDescent="0.3">
      <c r="B223" s="1">
        <v>44333</v>
      </c>
      <c r="C223" t="s">
        <v>42</v>
      </c>
      <c r="D223" s="2">
        <v>40</v>
      </c>
      <c r="E223" s="2"/>
      <c r="F223" t="s">
        <v>42</v>
      </c>
      <c r="G223" t="s">
        <v>20</v>
      </c>
      <c r="H223" t="s">
        <v>17</v>
      </c>
      <c r="I223" t="str">
        <f>TEXT(Table1[[#This Row],[Date]],"mmm")</f>
        <v>May</v>
      </c>
      <c r="J223">
        <f>MONTH(Table1[[#This Row],[Date]])</f>
        <v>5</v>
      </c>
      <c r="K223" t="str">
        <f>TEXT(Table1[[#This Row],[Date]],"ddd")</f>
        <v>Mon</v>
      </c>
      <c r="L223" s="2">
        <f>Table1[[#This Row],[Credit]]-Table1[[#This Row],[Debit]]</f>
        <v>-40</v>
      </c>
    </row>
    <row r="224" spans="2:12" x14ac:dyDescent="0.3">
      <c r="B224" s="1">
        <v>44334</v>
      </c>
      <c r="C224" t="s">
        <v>43</v>
      </c>
      <c r="D224" s="2">
        <v>49</v>
      </c>
      <c r="E224" s="2"/>
      <c r="F224" t="s">
        <v>44</v>
      </c>
      <c r="G224" t="s">
        <v>31</v>
      </c>
      <c r="H224" t="s">
        <v>17</v>
      </c>
      <c r="I224" t="str">
        <f>TEXT(Table1[[#This Row],[Date]],"mmm")</f>
        <v>May</v>
      </c>
      <c r="J224">
        <f>MONTH(Table1[[#This Row],[Date]])</f>
        <v>5</v>
      </c>
      <c r="K224" t="str">
        <f>TEXT(Table1[[#This Row],[Date]],"ddd")</f>
        <v>Tue</v>
      </c>
      <c r="L224" s="2">
        <f>Table1[[#This Row],[Credit]]-Table1[[#This Row],[Debit]]</f>
        <v>-49</v>
      </c>
    </row>
    <row r="225" spans="2:12" x14ac:dyDescent="0.3">
      <c r="B225" s="1">
        <v>44334</v>
      </c>
      <c r="C225" t="s">
        <v>45</v>
      </c>
      <c r="D225" s="2">
        <v>35</v>
      </c>
      <c r="E225" s="2"/>
      <c r="F225" t="s">
        <v>30</v>
      </c>
      <c r="G225" t="s">
        <v>31</v>
      </c>
      <c r="H225" t="s">
        <v>17</v>
      </c>
      <c r="I225" t="str">
        <f>TEXT(Table1[[#This Row],[Date]],"mmm")</f>
        <v>May</v>
      </c>
      <c r="J225">
        <f>MONTH(Table1[[#This Row],[Date]])</f>
        <v>5</v>
      </c>
      <c r="K225" t="str">
        <f>TEXT(Table1[[#This Row],[Date]],"ddd")</f>
        <v>Tue</v>
      </c>
      <c r="L225" s="2">
        <f>Table1[[#This Row],[Credit]]-Table1[[#This Row],[Debit]]</f>
        <v>-35</v>
      </c>
    </row>
    <row r="226" spans="2:12" x14ac:dyDescent="0.3">
      <c r="B226" s="1">
        <v>44334</v>
      </c>
      <c r="C226" t="s">
        <v>14</v>
      </c>
      <c r="D226" s="2">
        <v>5</v>
      </c>
      <c r="E226" s="2"/>
      <c r="F226" t="s">
        <v>15</v>
      </c>
      <c r="G226" t="s">
        <v>16</v>
      </c>
      <c r="H226" t="s">
        <v>17</v>
      </c>
      <c r="I226" t="str">
        <f>TEXT(Table1[[#This Row],[Date]],"mmm")</f>
        <v>May</v>
      </c>
      <c r="J226">
        <f>MONTH(Table1[[#This Row],[Date]])</f>
        <v>5</v>
      </c>
      <c r="K226" t="str">
        <f>TEXT(Table1[[#This Row],[Date]],"ddd")</f>
        <v>Tue</v>
      </c>
      <c r="L226" s="2">
        <f>Table1[[#This Row],[Credit]]-Table1[[#This Row],[Debit]]</f>
        <v>-5</v>
      </c>
    </row>
    <row r="227" spans="2:12" x14ac:dyDescent="0.3">
      <c r="B227" s="1">
        <v>44335</v>
      </c>
      <c r="C227" t="s">
        <v>14</v>
      </c>
      <c r="D227" s="2">
        <v>5</v>
      </c>
      <c r="E227" s="2"/>
      <c r="F227" t="s">
        <v>15</v>
      </c>
      <c r="G227" t="s">
        <v>16</v>
      </c>
      <c r="H227" t="s">
        <v>17</v>
      </c>
      <c r="I227" t="str">
        <f>TEXT(Table1[[#This Row],[Date]],"mmm")</f>
        <v>May</v>
      </c>
      <c r="J227">
        <f>MONTH(Table1[[#This Row],[Date]])</f>
        <v>5</v>
      </c>
      <c r="K227" t="str">
        <f>TEXT(Table1[[#This Row],[Date]],"ddd")</f>
        <v>Wed</v>
      </c>
      <c r="L227" s="2">
        <f>Table1[[#This Row],[Credit]]-Table1[[#This Row],[Debit]]</f>
        <v>-5</v>
      </c>
    </row>
    <row r="228" spans="2:12" x14ac:dyDescent="0.3">
      <c r="B228" s="1">
        <v>44336</v>
      </c>
      <c r="C228" t="s">
        <v>14</v>
      </c>
      <c r="D228" s="2">
        <v>5</v>
      </c>
      <c r="E228" s="2"/>
      <c r="F228" t="s">
        <v>15</v>
      </c>
      <c r="G228" t="s">
        <v>16</v>
      </c>
      <c r="H228" t="s">
        <v>17</v>
      </c>
      <c r="I228" t="str">
        <f>TEXT(Table1[[#This Row],[Date]],"mmm")</f>
        <v>May</v>
      </c>
      <c r="J228">
        <f>MONTH(Table1[[#This Row],[Date]])</f>
        <v>5</v>
      </c>
      <c r="K228" t="str">
        <f>TEXT(Table1[[#This Row],[Date]],"ddd")</f>
        <v>Thu</v>
      </c>
      <c r="L228" s="2">
        <f>Table1[[#This Row],[Credit]]-Table1[[#This Row],[Debit]]</f>
        <v>-5</v>
      </c>
    </row>
    <row r="229" spans="2:12" x14ac:dyDescent="0.3">
      <c r="B229" s="1">
        <v>44336</v>
      </c>
      <c r="C229" t="s">
        <v>24</v>
      </c>
      <c r="D229" s="2">
        <v>174</v>
      </c>
      <c r="E229" s="2"/>
      <c r="F229" t="s">
        <v>25</v>
      </c>
      <c r="G229" t="s">
        <v>20</v>
      </c>
      <c r="H229" t="s">
        <v>17</v>
      </c>
      <c r="I229" t="str">
        <f>TEXT(Table1[[#This Row],[Date]],"mmm")</f>
        <v>May</v>
      </c>
      <c r="J229">
        <f>MONTH(Table1[[#This Row],[Date]])</f>
        <v>5</v>
      </c>
      <c r="K229" t="str">
        <f>TEXT(Table1[[#This Row],[Date]],"ddd")</f>
        <v>Thu</v>
      </c>
      <c r="L229" s="2">
        <f>Table1[[#This Row],[Credit]]-Table1[[#This Row],[Debit]]</f>
        <v>-174</v>
      </c>
    </row>
    <row r="230" spans="2:12" x14ac:dyDescent="0.3">
      <c r="B230" s="1">
        <v>44337</v>
      </c>
      <c r="C230" t="s">
        <v>46</v>
      </c>
      <c r="D230" s="2">
        <v>41.1</v>
      </c>
      <c r="E230" s="2"/>
      <c r="F230" t="s">
        <v>35</v>
      </c>
      <c r="G230" t="s">
        <v>16</v>
      </c>
      <c r="H230" t="s">
        <v>17</v>
      </c>
      <c r="I230" t="str">
        <f>TEXT(Table1[[#This Row],[Date]],"mmm")</f>
        <v>May</v>
      </c>
      <c r="J230">
        <f>MONTH(Table1[[#This Row],[Date]])</f>
        <v>5</v>
      </c>
      <c r="K230" t="str">
        <f>TEXT(Table1[[#This Row],[Date]],"ddd")</f>
        <v>Fri</v>
      </c>
      <c r="L230" s="2">
        <f>Table1[[#This Row],[Credit]]-Table1[[#This Row],[Debit]]</f>
        <v>-41.1</v>
      </c>
    </row>
    <row r="231" spans="2:12" x14ac:dyDescent="0.3">
      <c r="B231" s="1">
        <v>44338</v>
      </c>
      <c r="C231" t="s">
        <v>47</v>
      </c>
      <c r="D231" s="2">
        <v>16.2</v>
      </c>
      <c r="E231" s="2"/>
      <c r="F231" t="s">
        <v>35</v>
      </c>
      <c r="G231" t="s">
        <v>16</v>
      </c>
      <c r="H231" t="s">
        <v>17</v>
      </c>
      <c r="I231" t="str">
        <f>TEXT(Table1[[#This Row],[Date]],"mmm")</f>
        <v>May</v>
      </c>
      <c r="J231">
        <f>MONTH(Table1[[#This Row],[Date]])</f>
        <v>5</v>
      </c>
      <c r="K231" t="str">
        <f>TEXT(Table1[[#This Row],[Date]],"ddd")</f>
        <v>Sat</v>
      </c>
      <c r="L231" s="2">
        <f>Table1[[#This Row],[Credit]]-Table1[[#This Row],[Debit]]</f>
        <v>-16.2</v>
      </c>
    </row>
    <row r="232" spans="2:12" x14ac:dyDescent="0.3">
      <c r="B232" s="1">
        <v>44339</v>
      </c>
      <c r="C232" t="s">
        <v>48</v>
      </c>
      <c r="D232" s="2">
        <v>55</v>
      </c>
      <c r="E232" s="2"/>
      <c r="F232" t="s">
        <v>49</v>
      </c>
      <c r="G232" t="s">
        <v>50</v>
      </c>
      <c r="H232" t="s">
        <v>17</v>
      </c>
      <c r="I232" t="str">
        <f>TEXT(Table1[[#This Row],[Date]],"mmm")</f>
        <v>May</v>
      </c>
      <c r="J232">
        <f>MONTH(Table1[[#This Row],[Date]])</f>
        <v>5</v>
      </c>
      <c r="K232" t="str">
        <f>TEXT(Table1[[#This Row],[Date]],"ddd")</f>
        <v>Sun</v>
      </c>
      <c r="L232" s="2">
        <f>Table1[[#This Row],[Credit]]-Table1[[#This Row],[Debit]]</f>
        <v>-55</v>
      </c>
    </row>
    <row r="233" spans="2:12" x14ac:dyDescent="0.3">
      <c r="B233" s="1">
        <v>44339</v>
      </c>
      <c r="C233" t="s">
        <v>28</v>
      </c>
      <c r="D233" s="2">
        <v>67</v>
      </c>
      <c r="E233" s="2"/>
      <c r="F233" t="s">
        <v>51</v>
      </c>
      <c r="G233" t="s">
        <v>23</v>
      </c>
      <c r="H233" t="s">
        <v>17</v>
      </c>
      <c r="I233" t="str">
        <f>TEXT(Table1[[#This Row],[Date]],"mmm")</f>
        <v>May</v>
      </c>
      <c r="J233">
        <f>MONTH(Table1[[#This Row],[Date]])</f>
        <v>5</v>
      </c>
      <c r="K233" t="str">
        <f>TEXT(Table1[[#This Row],[Date]],"ddd")</f>
        <v>Sun</v>
      </c>
      <c r="L233" s="2">
        <f>Table1[[#This Row],[Credit]]-Table1[[#This Row],[Debit]]</f>
        <v>-67</v>
      </c>
    </row>
    <row r="234" spans="2:12" x14ac:dyDescent="0.3">
      <c r="B234" s="1">
        <v>44339</v>
      </c>
      <c r="C234" t="s">
        <v>14</v>
      </c>
      <c r="D234" s="2">
        <v>5</v>
      </c>
      <c r="E234" s="2"/>
      <c r="F234" t="s">
        <v>15</v>
      </c>
      <c r="G234" t="s">
        <v>16</v>
      </c>
      <c r="H234" t="s">
        <v>17</v>
      </c>
      <c r="I234" t="str">
        <f>TEXT(Table1[[#This Row],[Date]],"mmm")</f>
        <v>May</v>
      </c>
      <c r="J234">
        <f>MONTH(Table1[[#This Row],[Date]])</f>
        <v>5</v>
      </c>
      <c r="K234" t="str">
        <f>TEXT(Table1[[#This Row],[Date]],"ddd")</f>
        <v>Sun</v>
      </c>
      <c r="L234" s="2">
        <f>Table1[[#This Row],[Credit]]-Table1[[#This Row],[Debit]]</f>
        <v>-5</v>
      </c>
    </row>
    <row r="235" spans="2:12" x14ac:dyDescent="0.3">
      <c r="B235" s="1">
        <v>44340</v>
      </c>
      <c r="C235" t="s">
        <v>14</v>
      </c>
      <c r="D235" s="2">
        <v>5</v>
      </c>
      <c r="E235" s="2"/>
      <c r="F235" t="s">
        <v>15</v>
      </c>
      <c r="G235" t="s">
        <v>16</v>
      </c>
      <c r="H235" t="s">
        <v>17</v>
      </c>
      <c r="I235" t="str">
        <f>TEXT(Table1[[#This Row],[Date]],"mmm")</f>
        <v>May</v>
      </c>
      <c r="J235">
        <f>MONTH(Table1[[#This Row],[Date]])</f>
        <v>5</v>
      </c>
      <c r="K235" t="str">
        <f>TEXT(Table1[[#This Row],[Date]],"ddd")</f>
        <v>Mon</v>
      </c>
      <c r="L235" s="2">
        <f>Table1[[#This Row],[Credit]]-Table1[[#This Row],[Debit]]</f>
        <v>-5</v>
      </c>
    </row>
    <row r="236" spans="2:12" x14ac:dyDescent="0.3">
      <c r="B236" s="1">
        <v>44341</v>
      </c>
      <c r="C236" t="s">
        <v>14</v>
      </c>
      <c r="D236" s="2">
        <v>5</v>
      </c>
      <c r="E236" s="2"/>
      <c r="F236" t="s">
        <v>15</v>
      </c>
      <c r="G236" t="s">
        <v>16</v>
      </c>
      <c r="H236" t="s">
        <v>17</v>
      </c>
      <c r="I236" t="str">
        <f>TEXT(Table1[[#This Row],[Date]],"mmm")</f>
        <v>May</v>
      </c>
      <c r="J236">
        <f>MONTH(Table1[[#This Row],[Date]])</f>
        <v>5</v>
      </c>
      <c r="K236" t="str">
        <f>TEXT(Table1[[#This Row],[Date]],"ddd")</f>
        <v>Tue</v>
      </c>
      <c r="L236" s="2">
        <f>Table1[[#This Row],[Credit]]-Table1[[#This Row],[Debit]]</f>
        <v>-5</v>
      </c>
    </row>
    <row r="237" spans="2:12" x14ac:dyDescent="0.3">
      <c r="B237" s="1">
        <v>44342</v>
      </c>
      <c r="C237" t="s">
        <v>14</v>
      </c>
      <c r="D237" s="2">
        <v>5</v>
      </c>
      <c r="E237" s="2"/>
      <c r="F237" t="s">
        <v>15</v>
      </c>
      <c r="G237" t="s">
        <v>16</v>
      </c>
      <c r="H237" t="s">
        <v>17</v>
      </c>
      <c r="I237" t="str">
        <f>TEXT(Table1[[#This Row],[Date]],"mmm")</f>
        <v>May</v>
      </c>
      <c r="J237">
        <f>MONTH(Table1[[#This Row],[Date]])</f>
        <v>5</v>
      </c>
      <c r="K237" t="str">
        <f>TEXT(Table1[[#This Row],[Date]],"ddd")</f>
        <v>Wed</v>
      </c>
      <c r="L237" s="2">
        <f>Table1[[#This Row],[Credit]]-Table1[[#This Row],[Debit]]</f>
        <v>-5</v>
      </c>
    </row>
    <row r="238" spans="2:12" x14ac:dyDescent="0.3">
      <c r="B238" s="1">
        <v>44343</v>
      </c>
      <c r="C238" t="s">
        <v>14</v>
      </c>
      <c r="D238" s="2">
        <v>5</v>
      </c>
      <c r="E238" s="2"/>
      <c r="F238" t="s">
        <v>15</v>
      </c>
      <c r="G238" t="s">
        <v>16</v>
      </c>
      <c r="H238" t="s">
        <v>17</v>
      </c>
      <c r="I238" t="str">
        <f>TEXT(Table1[[#This Row],[Date]],"mmm")</f>
        <v>May</v>
      </c>
      <c r="J238">
        <f>MONTH(Table1[[#This Row],[Date]])</f>
        <v>5</v>
      </c>
      <c r="K238" t="str">
        <f>TEXT(Table1[[#This Row],[Date]],"ddd")</f>
        <v>Thu</v>
      </c>
      <c r="L238" s="2">
        <f>Table1[[#This Row],[Credit]]-Table1[[#This Row],[Debit]]</f>
        <v>-5</v>
      </c>
    </row>
    <row r="239" spans="2:12" x14ac:dyDescent="0.3">
      <c r="B239" s="1">
        <v>44343</v>
      </c>
      <c r="C239" t="s">
        <v>24</v>
      </c>
      <c r="D239" s="2">
        <v>165.8</v>
      </c>
      <c r="E239" s="2"/>
      <c r="F239" t="s">
        <v>25</v>
      </c>
      <c r="G239" t="s">
        <v>20</v>
      </c>
      <c r="H239" t="s">
        <v>17</v>
      </c>
      <c r="I239" t="str">
        <f>TEXT(Table1[[#This Row],[Date]],"mmm")</f>
        <v>May</v>
      </c>
      <c r="J239">
        <f>MONTH(Table1[[#This Row],[Date]])</f>
        <v>5</v>
      </c>
      <c r="K239" t="str">
        <f>TEXT(Table1[[#This Row],[Date]],"ddd")</f>
        <v>Thu</v>
      </c>
      <c r="L239" s="2">
        <f>Table1[[#This Row],[Credit]]-Table1[[#This Row],[Debit]]</f>
        <v>-165.8</v>
      </c>
    </row>
    <row r="240" spans="2:12" x14ac:dyDescent="0.3">
      <c r="B240" s="1">
        <v>44344</v>
      </c>
      <c r="C240" t="s">
        <v>52</v>
      </c>
      <c r="D240" s="2">
        <v>128.80000000000001</v>
      </c>
      <c r="E240" s="2"/>
      <c r="F240" t="s">
        <v>33</v>
      </c>
      <c r="G240" t="s">
        <v>31</v>
      </c>
      <c r="H240" t="s">
        <v>17</v>
      </c>
      <c r="I240" t="str">
        <f>TEXT(Table1[[#This Row],[Date]],"mmm")</f>
        <v>May</v>
      </c>
      <c r="J240">
        <f>MONTH(Table1[[#This Row],[Date]])</f>
        <v>5</v>
      </c>
      <c r="K240" t="str">
        <f>TEXT(Table1[[#This Row],[Date]],"ddd")</f>
        <v>Fri</v>
      </c>
      <c r="L240" s="2">
        <f>Table1[[#This Row],[Credit]]-Table1[[#This Row],[Debit]]</f>
        <v>-128.80000000000001</v>
      </c>
    </row>
    <row r="241" spans="2:12" x14ac:dyDescent="0.3">
      <c r="B241" s="1">
        <v>44344</v>
      </c>
      <c r="C241" t="s">
        <v>61</v>
      </c>
      <c r="D241" s="2">
        <v>235</v>
      </c>
      <c r="E241" s="2"/>
      <c r="F241" t="s">
        <v>62</v>
      </c>
      <c r="G241" t="s">
        <v>31</v>
      </c>
      <c r="H241" t="s">
        <v>17</v>
      </c>
      <c r="I241" t="str">
        <f>TEXT(Table1[[#This Row],[Date]],"mmm")</f>
        <v>May</v>
      </c>
      <c r="J241">
        <f>MONTH(Table1[[#This Row],[Date]])</f>
        <v>5</v>
      </c>
      <c r="K241" t="str">
        <f>TEXT(Table1[[#This Row],[Date]],"ddd")</f>
        <v>Fri</v>
      </c>
      <c r="L241" s="2">
        <f>Table1[[#This Row],[Credit]]-Table1[[#This Row],[Debit]]</f>
        <v>-235</v>
      </c>
    </row>
    <row r="242" spans="2:12" x14ac:dyDescent="0.3">
      <c r="B242" s="1">
        <v>44345</v>
      </c>
      <c r="C242" t="s">
        <v>32</v>
      </c>
      <c r="D242" s="2">
        <v>149.19999999999999</v>
      </c>
      <c r="E242" s="2"/>
      <c r="F242" t="s">
        <v>33</v>
      </c>
      <c r="G242" t="s">
        <v>31</v>
      </c>
      <c r="H242" t="s">
        <v>17</v>
      </c>
      <c r="I242" t="str">
        <f>TEXT(Table1[[#This Row],[Date]],"mmm")</f>
        <v>May</v>
      </c>
      <c r="J242">
        <f>MONTH(Table1[[#This Row],[Date]])</f>
        <v>5</v>
      </c>
      <c r="K242" t="str">
        <f>TEXT(Table1[[#This Row],[Date]],"ddd")</f>
        <v>Sat</v>
      </c>
      <c r="L242" s="2">
        <f>Table1[[#This Row],[Credit]]-Table1[[#This Row],[Debit]]</f>
        <v>-149.19999999999999</v>
      </c>
    </row>
    <row r="243" spans="2:12" x14ac:dyDescent="0.3">
      <c r="B243" s="1">
        <v>44345</v>
      </c>
      <c r="C243" t="s">
        <v>36</v>
      </c>
      <c r="D243" s="2">
        <v>27.200000000000003</v>
      </c>
      <c r="E243" s="2"/>
      <c r="F243" t="s">
        <v>37</v>
      </c>
      <c r="G243" t="s">
        <v>23</v>
      </c>
      <c r="H243" t="s">
        <v>17</v>
      </c>
      <c r="I243" t="str">
        <f>TEXT(Table1[[#This Row],[Date]],"mmm")</f>
        <v>May</v>
      </c>
      <c r="J243">
        <f>MONTH(Table1[[#This Row],[Date]])</f>
        <v>5</v>
      </c>
      <c r="K243" t="str">
        <f>TEXT(Table1[[#This Row],[Date]],"ddd")</f>
        <v>Sat</v>
      </c>
      <c r="L243" s="2">
        <f>Table1[[#This Row],[Credit]]-Table1[[#This Row],[Debit]]</f>
        <v>-27.200000000000003</v>
      </c>
    </row>
    <row r="244" spans="2:12" x14ac:dyDescent="0.3">
      <c r="B244" s="1">
        <v>44347</v>
      </c>
      <c r="C244" t="s">
        <v>59</v>
      </c>
      <c r="D244" s="2">
        <v>15</v>
      </c>
      <c r="E244" s="2"/>
      <c r="F244" t="s">
        <v>35</v>
      </c>
      <c r="G244" t="s">
        <v>16</v>
      </c>
      <c r="H244" t="s">
        <v>17</v>
      </c>
      <c r="I244" t="str">
        <f>TEXT(Table1[[#This Row],[Date]],"mmm")</f>
        <v>May</v>
      </c>
      <c r="J244">
        <f>MONTH(Table1[[#This Row],[Date]])</f>
        <v>5</v>
      </c>
      <c r="K244" t="str">
        <f>TEXT(Table1[[#This Row],[Date]],"ddd")</f>
        <v>Mon</v>
      </c>
      <c r="L244" s="2">
        <f>Table1[[#This Row],[Credit]]-Table1[[#This Row],[Debit]]</f>
        <v>-15</v>
      </c>
    </row>
    <row r="245" spans="2:12" x14ac:dyDescent="0.3">
      <c r="B245" s="1">
        <v>44346</v>
      </c>
      <c r="C245" t="s">
        <v>14</v>
      </c>
      <c r="D245" s="2">
        <v>5</v>
      </c>
      <c r="E245" s="2"/>
      <c r="F245" t="s">
        <v>15</v>
      </c>
      <c r="G245" t="s">
        <v>16</v>
      </c>
      <c r="H245" t="s">
        <v>17</v>
      </c>
      <c r="I245" t="str">
        <f>TEXT(Table1[[#This Row],[Date]],"mmm")</f>
        <v>May</v>
      </c>
      <c r="J245">
        <f>MONTH(Table1[[#This Row],[Date]])</f>
        <v>5</v>
      </c>
      <c r="K245" t="str">
        <f>TEXT(Table1[[#This Row],[Date]],"ddd")</f>
        <v>Sun</v>
      </c>
      <c r="L245" s="2">
        <f>Table1[[#This Row],[Credit]]-Table1[[#This Row],[Debit]]</f>
        <v>-5</v>
      </c>
    </row>
    <row r="246" spans="2:12" x14ac:dyDescent="0.3">
      <c r="B246" s="1">
        <v>44347</v>
      </c>
      <c r="C246" t="s">
        <v>14</v>
      </c>
      <c r="D246" s="2">
        <v>5</v>
      </c>
      <c r="E246" s="2"/>
      <c r="F246" t="s">
        <v>15</v>
      </c>
      <c r="G246" t="s">
        <v>16</v>
      </c>
      <c r="H246" t="s">
        <v>17</v>
      </c>
      <c r="I246" t="str">
        <f>TEXT(Table1[[#This Row],[Date]],"mmm")</f>
        <v>May</v>
      </c>
      <c r="J246">
        <f>MONTH(Table1[[#This Row],[Date]])</f>
        <v>5</v>
      </c>
      <c r="K246" t="str">
        <f>TEXT(Table1[[#This Row],[Date]],"ddd")</f>
        <v>Mon</v>
      </c>
      <c r="L246" s="2">
        <f>Table1[[#This Row],[Credit]]-Table1[[#This Row],[Debit]]</f>
        <v>-5</v>
      </c>
    </row>
    <row r="247" spans="2:12" x14ac:dyDescent="0.3">
      <c r="B247" s="1">
        <v>44348</v>
      </c>
      <c r="C247" t="s">
        <v>10</v>
      </c>
      <c r="D247" s="2"/>
      <c r="E247" s="2">
        <v>5000</v>
      </c>
      <c r="F247" t="s">
        <v>11</v>
      </c>
      <c r="G247" t="s">
        <v>12</v>
      </c>
      <c r="H247" t="s">
        <v>13</v>
      </c>
      <c r="I247" t="str">
        <f>TEXT(Table1[[#This Row],[Date]],"mmm")</f>
        <v>Jun</v>
      </c>
      <c r="J247">
        <f>MONTH(Table1[[#This Row],[Date]])</f>
        <v>6</v>
      </c>
      <c r="K247" t="str">
        <f>TEXT(Table1[[#This Row],[Date]],"ddd")</f>
        <v>Tue</v>
      </c>
      <c r="L247" s="2">
        <f>Table1[[#This Row],[Credit]]-Table1[[#This Row],[Debit]]</f>
        <v>5000</v>
      </c>
    </row>
    <row r="248" spans="2:12" x14ac:dyDescent="0.3">
      <c r="B248" s="1">
        <v>44350</v>
      </c>
      <c r="C248" t="s">
        <v>14</v>
      </c>
      <c r="D248" s="2">
        <v>5</v>
      </c>
      <c r="E248" s="2"/>
      <c r="F248" t="s">
        <v>15</v>
      </c>
      <c r="G248" t="s">
        <v>16</v>
      </c>
      <c r="H248" t="s">
        <v>17</v>
      </c>
      <c r="I248" t="str">
        <f>TEXT(Table1[[#This Row],[Date]],"mmm")</f>
        <v>Jun</v>
      </c>
      <c r="J248">
        <f>MONTH(Table1[[#This Row],[Date]])</f>
        <v>6</v>
      </c>
      <c r="K248" t="str">
        <f>TEXT(Table1[[#This Row],[Date]],"ddd")</f>
        <v>Thu</v>
      </c>
      <c r="L248" s="2">
        <f>Table1[[#This Row],[Credit]]-Table1[[#This Row],[Debit]]</f>
        <v>-5</v>
      </c>
    </row>
    <row r="249" spans="2:12" x14ac:dyDescent="0.3">
      <c r="B249" s="1">
        <v>44350</v>
      </c>
      <c r="C249" t="s">
        <v>18</v>
      </c>
      <c r="D249" s="2">
        <v>900</v>
      </c>
      <c r="E249" s="2"/>
      <c r="F249" t="s">
        <v>19</v>
      </c>
      <c r="G249" t="s">
        <v>20</v>
      </c>
      <c r="H249" t="s">
        <v>17</v>
      </c>
      <c r="I249" t="str">
        <f>TEXT(Table1[[#This Row],[Date]],"mmm")</f>
        <v>Jun</v>
      </c>
      <c r="J249">
        <f>MONTH(Table1[[#This Row],[Date]])</f>
        <v>6</v>
      </c>
      <c r="K249" t="str">
        <f>TEXT(Table1[[#This Row],[Date]],"ddd")</f>
        <v>Thu</v>
      </c>
      <c r="L249" s="2">
        <f>Table1[[#This Row],[Credit]]-Table1[[#This Row],[Debit]]</f>
        <v>-900</v>
      </c>
    </row>
    <row r="250" spans="2:12" x14ac:dyDescent="0.3">
      <c r="B250" s="1">
        <v>44350</v>
      </c>
      <c r="C250" t="s">
        <v>21</v>
      </c>
      <c r="D250" s="2">
        <v>150</v>
      </c>
      <c r="E250" s="2"/>
      <c r="F250" t="s">
        <v>22</v>
      </c>
      <c r="G250" t="s">
        <v>23</v>
      </c>
      <c r="H250" t="s">
        <v>17</v>
      </c>
      <c r="I250" t="str">
        <f>TEXT(Table1[[#This Row],[Date]],"mmm")</f>
        <v>Jun</v>
      </c>
      <c r="J250">
        <f>MONTH(Table1[[#This Row],[Date]])</f>
        <v>6</v>
      </c>
      <c r="K250" t="str">
        <f>TEXT(Table1[[#This Row],[Date]],"ddd")</f>
        <v>Thu</v>
      </c>
      <c r="L250" s="2">
        <f>Table1[[#This Row],[Credit]]-Table1[[#This Row],[Debit]]</f>
        <v>-150</v>
      </c>
    </row>
    <row r="251" spans="2:12" x14ac:dyDescent="0.3">
      <c r="B251" s="1">
        <v>44350</v>
      </c>
      <c r="C251" t="s">
        <v>14</v>
      </c>
      <c r="D251" s="2">
        <v>5</v>
      </c>
      <c r="E251" s="2"/>
      <c r="F251" t="s">
        <v>15</v>
      </c>
      <c r="G251" t="s">
        <v>16</v>
      </c>
      <c r="H251" t="s">
        <v>17</v>
      </c>
      <c r="I251" t="str">
        <f>TEXT(Table1[[#This Row],[Date]],"mmm")</f>
        <v>Jun</v>
      </c>
      <c r="J251">
        <f>MONTH(Table1[[#This Row],[Date]])</f>
        <v>6</v>
      </c>
      <c r="K251" t="str">
        <f>TEXT(Table1[[#This Row],[Date]],"ddd")</f>
        <v>Thu</v>
      </c>
      <c r="L251" s="2">
        <f>Table1[[#This Row],[Credit]]-Table1[[#This Row],[Debit]]</f>
        <v>-5</v>
      </c>
    </row>
    <row r="252" spans="2:12" x14ac:dyDescent="0.3">
      <c r="B252" s="1">
        <v>44351</v>
      </c>
      <c r="C252" t="s">
        <v>14</v>
      </c>
      <c r="D252" s="2">
        <v>5</v>
      </c>
      <c r="E252" s="2"/>
      <c r="F252" t="s">
        <v>15</v>
      </c>
      <c r="G252" t="s">
        <v>16</v>
      </c>
      <c r="H252" t="s">
        <v>17</v>
      </c>
      <c r="I252" t="str">
        <f>TEXT(Table1[[#This Row],[Date]],"mmm")</f>
        <v>Jun</v>
      </c>
      <c r="J252">
        <f>MONTH(Table1[[#This Row],[Date]])</f>
        <v>6</v>
      </c>
      <c r="K252" t="str">
        <f>TEXT(Table1[[#This Row],[Date]],"ddd")</f>
        <v>Fri</v>
      </c>
      <c r="L252" s="2">
        <f>Table1[[#This Row],[Credit]]-Table1[[#This Row],[Debit]]</f>
        <v>-5</v>
      </c>
    </row>
    <row r="253" spans="2:12" x14ac:dyDescent="0.3">
      <c r="B253" s="1">
        <v>44352</v>
      </c>
      <c r="C253" t="s">
        <v>14</v>
      </c>
      <c r="D253" s="2">
        <v>5</v>
      </c>
      <c r="E253" s="2"/>
      <c r="F253" t="s">
        <v>15</v>
      </c>
      <c r="G253" t="s">
        <v>16</v>
      </c>
      <c r="H253" t="s">
        <v>17</v>
      </c>
      <c r="I253" t="str">
        <f>TEXT(Table1[[#This Row],[Date]],"mmm")</f>
        <v>Jun</v>
      </c>
      <c r="J253">
        <f>MONTH(Table1[[#This Row],[Date]])</f>
        <v>6</v>
      </c>
      <c r="K253" t="str">
        <f>TEXT(Table1[[#This Row],[Date]],"ddd")</f>
        <v>Sat</v>
      </c>
      <c r="L253" s="2">
        <f>Table1[[#This Row],[Credit]]-Table1[[#This Row],[Debit]]</f>
        <v>-5</v>
      </c>
    </row>
    <row r="254" spans="2:12" x14ac:dyDescent="0.3">
      <c r="B254" s="1">
        <v>44353</v>
      </c>
      <c r="C254" t="s">
        <v>14</v>
      </c>
      <c r="D254" s="2">
        <v>5</v>
      </c>
      <c r="E254" s="2"/>
      <c r="F254" t="s">
        <v>15</v>
      </c>
      <c r="G254" t="s">
        <v>16</v>
      </c>
      <c r="H254" t="s">
        <v>17</v>
      </c>
      <c r="I254" t="str">
        <f>TEXT(Table1[[#This Row],[Date]],"mmm")</f>
        <v>Jun</v>
      </c>
      <c r="J254">
        <f>MONTH(Table1[[#This Row],[Date]])</f>
        <v>6</v>
      </c>
      <c r="K254" t="str">
        <f>TEXT(Table1[[#This Row],[Date]],"ddd")</f>
        <v>Sun</v>
      </c>
      <c r="L254" s="2">
        <f>Table1[[#This Row],[Credit]]-Table1[[#This Row],[Debit]]</f>
        <v>-5</v>
      </c>
    </row>
    <row r="255" spans="2:12" x14ac:dyDescent="0.3">
      <c r="B255" s="1">
        <v>44353</v>
      </c>
      <c r="C255" t="s">
        <v>24</v>
      </c>
      <c r="D255" s="2">
        <v>119</v>
      </c>
      <c r="E255" s="2"/>
      <c r="F255" t="s">
        <v>25</v>
      </c>
      <c r="G255" t="s">
        <v>20</v>
      </c>
      <c r="H255" t="s">
        <v>17</v>
      </c>
      <c r="I255" t="str">
        <f>TEXT(Table1[[#This Row],[Date]],"mmm")</f>
        <v>Jun</v>
      </c>
      <c r="J255">
        <f>MONTH(Table1[[#This Row],[Date]])</f>
        <v>6</v>
      </c>
      <c r="K255" t="str">
        <f>TEXT(Table1[[#This Row],[Date]],"ddd")</f>
        <v>Sun</v>
      </c>
      <c r="L255" s="2">
        <f>Table1[[#This Row],[Credit]]-Table1[[#This Row],[Debit]]</f>
        <v>-119</v>
      </c>
    </row>
    <row r="256" spans="2:12" x14ac:dyDescent="0.3">
      <c r="B256" s="1">
        <v>44356</v>
      </c>
      <c r="C256" t="s">
        <v>26</v>
      </c>
      <c r="D256" s="2">
        <v>55</v>
      </c>
      <c r="E256" s="2"/>
      <c r="F256" t="s">
        <v>27</v>
      </c>
      <c r="G256" t="s">
        <v>20</v>
      </c>
      <c r="H256" t="s">
        <v>17</v>
      </c>
      <c r="I256" t="str">
        <f>TEXT(Table1[[#This Row],[Date]],"mmm")</f>
        <v>Jun</v>
      </c>
      <c r="J256">
        <f>MONTH(Table1[[#This Row],[Date]])</f>
        <v>6</v>
      </c>
      <c r="K256" t="str">
        <f>TEXT(Table1[[#This Row],[Date]],"ddd")</f>
        <v>Wed</v>
      </c>
      <c r="L256" s="2">
        <f>Table1[[#This Row],[Credit]]-Table1[[#This Row],[Debit]]</f>
        <v>-55</v>
      </c>
    </row>
    <row r="257" spans="2:12" x14ac:dyDescent="0.3">
      <c r="B257" s="1">
        <v>44356</v>
      </c>
      <c r="C257" t="s">
        <v>14</v>
      </c>
      <c r="D257" s="2">
        <v>5</v>
      </c>
      <c r="E257" s="2"/>
      <c r="F257" t="s">
        <v>15</v>
      </c>
      <c r="G257" t="s">
        <v>16</v>
      </c>
      <c r="H257" t="s">
        <v>17</v>
      </c>
      <c r="I257" t="str">
        <f>TEXT(Table1[[#This Row],[Date]],"mmm")</f>
        <v>Jun</v>
      </c>
      <c r="J257">
        <f>MONTH(Table1[[#This Row],[Date]])</f>
        <v>6</v>
      </c>
      <c r="K257" t="str">
        <f>TEXT(Table1[[#This Row],[Date]],"ddd")</f>
        <v>Wed</v>
      </c>
      <c r="L257" s="2">
        <f>Table1[[#This Row],[Credit]]-Table1[[#This Row],[Debit]]</f>
        <v>-5</v>
      </c>
    </row>
    <row r="258" spans="2:12" x14ac:dyDescent="0.3">
      <c r="B258" s="1">
        <v>44357</v>
      </c>
      <c r="C258" t="s">
        <v>14</v>
      </c>
      <c r="D258" s="2">
        <v>5</v>
      </c>
      <c r="E258" s="2"/>
      <c r="F258" t="s">
        <v>15</v>
      </c>
      <c r="G258" t="s">
        <v>16</v>
      </c>
      <c r="H258" t="s">
        <v>17</v>
      </c>
      <c r="I258" t="str">
        <f>TEXT(Table1[[#This Row],[Date]],"mmm")</f>
        <v>Jun</v>
      </c>
      <c r="J258">
        <f>MONTH(Table1[[#This Row],[Date]])</f>
        <v>6</v>
      </c>
      <c r="K258" t="str">
        <f>TEXT(Table1[[#This Row],[Date]],"ddd")</f>
        <v>Thu</v>
      </c>
      <c r="L258" s="2">
        <f>Table1[[#This Row],[Credit]]-Table1[[#This Row],[Debit]]</f>
        <v>-5</v>
      </c>
    </row>
    <row r="259" spans="2:12" x14ac:dyDescent="0.3">
      <c r="B259" s="1">
        <v>44358</v>
      </c>
      <c r="C259" t="s">
        <v>28</v>
      </c>
      <c r="D259" s="2">
        <v>82.1</v>
      </c>
      <c r="E259" s="2"/>
      <c r="F259" t="s">
        <v>51</v>
      </c>
      <c r="G259" t="s">
        <v>23</v>
      </c>
      <c r="H259" t="s">
        <v>17</v>
      </c>
      <c r="I259" t="str">
        <f>TEXT(Table1[[#This Row],[Date]],"mmm")</f>
        <v>Jun</v>
      </c>
      <c r="J259">
        <f>MONTH(Table1[[#This Row],[Date]])</f>
        <v>6</v>
      </c>
      <c r="K259" t="str">
        <f>TEXT(Table1[[#This Row],[Date]],"ddd")</f>
        <v>Fri</v>
      </c>
      <c r="L259" s="2">
        <f>Table1[[#This Row],[Credit]]-Table1[[#This Row],[Debit]]</f>
        <v>-82.1</v>
      </c>
    </row>
    <row r="260" spans="2:12" x14ac:dyDescent="0.3">
      <c r="B260" s="1">
        <v>44358</v>
      </c>
      <c r="C260" t="s">
        <v>14</v>
      </c>
      <c r="D260" s="2">
        <v>5</v>
      </c>
      <c r="E260" s="2"/>
      <c r="F260" t="s">
        <v>15</v>
      </c>
      <c r="G260" t="s">
        <v>16</v>
      </c>
      <c r="H260" t="s">
        <v>17</v>
      </c>
      <c r="I260" t="str">
        <f>TEXT(Table1[[#This Row],[Date]],"mmm")</f>
        <v>Jun</v>
      </c>
      <c r="J260">
        <f>MONTH(Table1[[#This Row],[Date]])</f>
        <v>6</v>
      </c>
      <c r="K260" t="str">
        <f>TEXT(Table1[[#This Row],[Date]],"ddd")</f>
        <v>Fri</v>
      </c>
      <c r="L260" s="2">
        <f>Table1[[#This Row],[Credit]]-Table1[[#This Row],[Debit]]</f>
        <v>-5</v>
      </c>
    </row>
    <row r="261" spans="2:12" x14ac:dyDescent="0.3">
      <c r="B261" s="1">
        <v>44359</v>
      </c>
      <c r="C261" t="s">
        <v>14</v>
      </c>
      <c r="D261" s="2">
        <v>5</v>
      </c>
      <c r="E261" s="2"/>
      <c r="F261" t="s">
        <v>15</v>
      </c>
      <c r="G261" t="s">
        <v>16</v>
      </c>
      <c r="H261" t="s">
        <v>17</v>
      </c>
      <c r="I261" t="str">
        <f>TEXT(Table1[[#This Row],[Date]],"mmm")</f>
        <v>Jun</v>
      </c>
      <c r="J261">
        <f>MONTH(Table1[[#This Row],[Date]])</f>
        <v>6</v>
      </c>
      <c r="K261" t="str">
        <f>TEXT(Table1[[#This Row],[Date]],"ddd")</f>
        <v>Sat</v>
      </c>
      <c r="L261" s="2">
        <f>Table1[[#This Row],[Credit]]-Table1[[#This Row],[Debit]]</f>
        <v>-5</v>
      </c>
    </row>
    <row r="262" spans="2:12" x14ac:dyDescent="0.3">
      <c r="B262" s="1">
        <v>44360</v>
      </c>
      <c r="C262" t="s">
        <v>24</v>
      </c>
      <c r="D262" s="2">
        <v>140.19999999999999</v>
      </c>
      <c r="E262" s="2"/>
      <c r="F262" t="s">
        <v>25</v>
      </c>
      <c r="G262" t="s">
        <v>20</v>
      </c>
      <c r="H262" t="s">
        <v>17</v>
      </c>
      <c r="I262" t="str">
        <f>TEXT(Table1[[#This Row],[Date]],"mmm")</f>
        <v>Jun</v>
      </c>
      <c r="J262">
        <f>MONTH(Table1[[#This Row],[Date]])</f>
        <v>6</v>
      </c>
      <c r="K262" t="str">
        <f>TEXT(Table1[[#This Row],[Date]],"ddd")</f>
        <v>Sun</v>
      </c>
      <c r="L262" s="2">
        <f>Table1[[#This Row],[Credit]]-Table1[[#This Row],[Debit]]</f>
        <v>-140.19999999999999</v>
      </c>
    </row>
    <row r="263" spans="2:12" x14ac:dyDescent="0.3">
      <c r="B263" s="1">
        <v>44360</v>
      </c>
      <c r="C263" t="s">
        <v>14</v>
      </c>
      <c r="D263" s="2">
        <v>5</v>
      </c>
      <c r="E263" s="2"/>
      <c r="F263" t="s">
        <v>15</v>
      </c>
      <c r="G263" t="s">
        <v>16</v>
      </c>
      <c r="H263" t="s">
        <v>17</v>
      </c>
      <c r="I263" t="str">
        <f>TEXT(Table1[[#This Row],[Date]],"mmm")</f>
        <v>Jun</v>
      </c>
      <c r="J263">
        <f>MONTH(Table1[[#This Row],[Date]])</f>
        <v>6</v>
      </c>
      <c r="K263" t="str">
        <f>TEXT(Table1[[#This Row],[Date]],"ddd")</f>
        <v>Sun</v>
      </c>
      <c r="L263" s="2">
        <f>Table1[[#This Row],[Credit]]-Table1[[#This Row],[Debit]]</f>
        <v>-5</v>
      </c>
    </row>
    <row r="264" spans="2:12" x14ac:dyDescent="0.3">
      <c r="B264" s="1">
        <v>44361</v>
      </c>
      <c r="C264" t="s">
        <v>14</v>
      </c>
      <c r="D264" s="2">
        <v>5</v>
      </c>
      <c r="E264" s="2"/>
      <c r="F264" t="s">
        <v>15</v>
      </c>
      <c r="G264" t="s">
        <v>16</v>
      </c>
      <c r="H264" t="s">
        <v>17</v>
      </c>
      <c r="I264" t="str">
        <f>TEXT(Table1[[#This Row],[Date]],"mmm")</f>
        <v>Jun</v>
      </c>
      <c r="J264">
        <f>MONTH(Table1[[#This Row],[Date]])</f>
        <v>6</v>
      </c>
      <c r="K264" t="str">
        <f>TEXT(Table1[[#This Row],[Date]],"ddd")</f>
        <v>Mon</v>
      </c>
      <c r="L264" s="2">
        <f>Table1[[#This Row],[Credit]]-Table1[[#This Row],[Debit]]</f>
        <v>-5</v>
      </c>
    </row>
    <row r="265" spans="2:12" x14ac:dyDescent="0.3">
      <c r="B265" s="1">
        <v>44361</v>
      </c>
      <c r="C265" t="s">
        <v>29</v>
      </c>
      <c r="D265" s="2">
        <v>44.9</v>
      </c>
      <c r="E265" s="2"/>
      <c r="F265" t="s">
        <v>30</v>
      </c>
      <c r="G265" t="s">
        <v>31</v>
      </c>
      <c r="H265" t="s">
        <v>17</v>
      </c>
      <c r="I265" t="str">
        <f>TEXT(Table1[[#This Row],[Date]],"mmm")</f>
        <v>Jun</v>
      </c>
      <c r="J265">
        <f>MONTH(Table1[[#This Row],[Date]])</f>
        <v>6</v>
      </c>
      <c r="K265" t="str">
        <f>TEXT(Table1[[#This Row],[Date]],"ddd")</f>
        <v>Mon</v>
      </c>
      <c r="L265" s="2">
        <f>Table1[[#This Row],[Credit]]-Table1[[#This Row],[Debit]]</f>
        <v>-44.9</v>
      </c>
    </row>
    <row r="266" spans="2:12" x14ac:dyDescent="0.3">
      <c r="B266" s="1">
        <v>44361</v>
      </c>
      <c r="C266" t="s">
        <v>32</v>
      </c>
      <c r="D266" s="2">
        <v>102.9</v>
      </c>
      <c r="E266" s="2"/>
      <c r="F266" t="s">
        <v>33</v>
      </c>
      <c r="G266" t="s">
        <v>31</v>
      </c>
      <c r="H266" t="s">
        <v>17</v>
      </c>
      <c r="I266" t="str">
        <f>TEXT(Table1[[#This Row],[Date]],"mmm")</f>
        <v>Jun</v>
      </c>
      <c r="J266">
        <f>MONTH(Table1[[#This Row],[Date]])</f>
        <v>6</v>
      </c>
      <c r="K266" t="str">
        <f>TEXT(Table1[[#This Row],[Date]],"ddd")</f>
        <v>Mon</v>
      </c>
      <c r="L266" s="2">
        <f>Table1[[#This Row],[Credit]]-Table1[[#This Row],[Debit]]</f>
        <v>-102.9</v>
      </c>
    </row>
    <row r="267" spans="2:12" x14ac:dyDescent="0.3">
      <c r="B267" s="1">
        <v>44361</v>
      </c>
      <c r="C267" t="s">
        <v>34</v>
      </c>
      <c r="D267" s="2">
        <v>56.9</v>
      </c>
      <c r="E267" s="2"/>
      <c r="F267" t="s">
        <v>35</v>
      </c>
      <c r="G267" t="s">
        <v>16</v>
      </c>
      <c r="H267" t="s">
        <v>17</v>
      </c>
      <c r="I267" t="str">
        <f>TEXT(Table1[[#This Row],[Date]],"mmm")</f>
        <v>Jun</v>
      </c>
      <c r="J267">
        <f>MONTH(Table1[[#This Row],[Date]])</f>
        <v>6</v>
      </c>
      <c r="K267" t="str">
        <f>TEXT(Table1[[#This Row],[Date]],"ddd")</f>
        <v>Mon</v>
      </c>
      <c r="L267" s="2">
        <f>Table1[[#This Row],[Credit]]-Table1[[#This Row],[Debit]]</f>
        <v>-56.9</v>
      </c>
    </row>
    <row r="268" spans="2:12" x14ac:dyDescent="0.3">
      <c r="B268" s="1">
        <v>44362</v>
      </c>
      <c r="C268" t="s">
        <v>36</v>
      </c>
      <c r="D268" s="2">
        <v>33.1</v>
      </c>
      <c r="E268" s="2"/>
      <c r="F268" t="s">
        <v>37</v>
      </c>
      <c r="G268" t="s">
        <v>23</v>
      </c>
      <c r="H268" t="s">
        <v>17</v>
      </c>
      <c r="I268" t="str">
        <f>TEXT(Table1[[#This Row],[Date]],"mmm")</f>
        <v>Jun</v>
      </c>
      <c r="J268">
        <f>MONTH(Table1[[#This Row],[Date]])</f>
        <v>6</v>
      </c>
      <c r="K268" t="str">
        <f>TEXT(Table1[[#This Row],[Date]],"ddd")</f>
        <v>Tue</v>
      </c>
      <c r="L268" s="2">
        <f>Table1[[#This Row],[Credit]]-Table1[[#This Row],[Debit]]</f>
        <v>-33.1</v>
      </c>
    </row>
    <row r="269" spans="2:12" x14ac:dyDescent="0.3">
      <c r="B269" s="1">
        <v>44363</v>
      </c>
      <c r="C269" t="s">
        <v>38</v>
      </c>
      <c r="D269" s="2"/>
      <c r="E269" s="2">
        <v>100</v>
      </c>
      <c r="F269" t="s">
        <v>39</v>
      </c>
      <c r="G269" t="s">
        <v>40</v>
      </c>
      <c r="H269" t="s">
        <v>13</v>
      </c>
      <c r="I269" t="str">
        <f>TEXT(Table1[[#This Row],[Date]],"mmm")</f>
        <v>Jun</v>
      </c>
      <c r="J269">
        <f>MONTH(Table1[[#This Row],[Date]])</f>
        <v>6</v>
      </c>
      <c r="K269" t="str">
        <f>TEXT(Table1[[#This Row],[Date]],"ddd")</f>
        <v>Wed</v>
      </c>
      <c r="L269" s="2">
        <f>Table1[[#This Row],[Credit]]-Table1[[#This Row],[Debit]]</f>
        <v>100</v>
      </c>
    </row>
    <row r="270" spans="2:12" x14ac:dyDescent="0.3">
      <c r="B270" s="1">
        <v>44363</v>
      </c>
      <c r="C270" t="s">
        <v>14</v>
      </c>
      <c r="D270" s="2">
        <v>5</v>
      </c>
      <c r="E270" s="2"/>
      <c r="F270" t="s">
        <v>15</v>
      </c>
      <c r="G270" t="s">
        <v>16</v>
      </c>
      <c r="H270" t="s">
        <v>17</v>
      </c>
      <c r="I270" t="str">
        <f>TEXT(Table1[[#This Row],[Date]],"mmm")</f>
        <v>Jun</v>
      </c>
      <c r="J270">
        <f>MONTH(Table1[[#This Row],[Date]])</f>
        <v>6</v>
      </c>
      <c r="K270" t="str">
        <f>TEXT(Table1[[#This Row],[Date]],"ddd")</f>
        <v>Wed</v>
      </c>
      <c r="L270" s="2">
        <f>Table1[[#This Row],[Credit]]-Table1[[#This Row],[Debit]]</f>
        <v>-5</v>
      </c>
    </row>
    <row r="271" spans="2:12" x14ac:dyDescent="0.3">
      <c r="B271" s="1">
        <v>44364</v>
      </c>
      <c r="C271" t="s">
        <v>14</v>
      </c>
      <c r="D271" s="2">
        <v>5</v>
      </c>
      <c r="E271" s="2"/>
      <c r="F271" t="s">
        <v>15</v>
      </c>
      <c r="G271" t="s">
        <v>16</v>
      </c>
      <c r="H271" t="s">
        <v>17</v>
      </c>
      <c r="I271" t="str">
        <f>TEXT(Table1[[#This Row],[Date]],"mmm")</f>
        <v>Jun</v>
      </c>
      <c r="J271">
        <f>MONTH(Table1[[#This Row],[Date]])</f>
        <v>6</v>
      </c>
      <c r="K271" t="str">
        <f>TEXT(Table1[[#This Row],[Date]],"ddd")</f>
        <v>Thu</v>
      </c>
      <c r="L271" s="2">
        <f>Table1[[#This Row],[Credit]]-Table1[[#This Row],[Debit]]</f>
        <v>-5</v>
      </c>
    </row>
    <row r="272" spans="2:12" x14ac:dyDescent="0.3">
      <c r="B272" s="1">
        <v>44364</v>
      </c>
      <c r="C272" t="s">
        <v>42</v>
      </c>
      <c r="D272" s="2">
        <v>40</v>
      </c>
      <c r="E272" s="2"/>
      <c r="F272" t="s">
        <v>42</v>
      </c>
      <c r="G272" t="s">
        <v>20</v>
      </c>
      <c r="H272" t="s">
        <v>17</v>
      </c>
      <c r="I272" t="str">
        <f>TEXT(Table1[[#This Row],[Date]],"mmm")</f>
        <v>Jun</v>
      </c>
      <c r="J272">
        <f>MONTH(Table1[[#This Row],[Date]])</f>
        <v>6</v>
      </c>
      <c r="K272" t="str">
        <f>TEXT(Table1[[#This Row],[Date]],"ddd")</f>
        <v>Thu</v>
      </c>
      <c r="L272" s="2">
        <f>Table1[[#This Row],[Credit]]-Table1[[#This Row],[Debit]]</f>
        <v>-40</v>
      </c>
    </row>
    <row r="273" spans="2:12" x14ac:dyDescent="0.3">
      <c r="B273" s="1">
        <v>44365</v>
      </c>
      <c r="C273" t="s">
        <v>43</v>
      </c>
      <c r="D273" s="2">
        <v>50.1</v>
      </c>
      <c r="E273" s="2"/>
      <c r="F273" t="s">
        <v>44</v>
      </c>
      <c r="G273" t="s">
        <v>31</v>
      </c>
      <c r="H273" t="s">
        <v>17</v>
      </c>
      <c r="I273" t="str">
        <f>TEXT(Table1[[#This Row],[Date]],"mmm")</f>
        <v>Jun</v>
      </c>
      <c r="J273">
        <f>MONTH(Table1[[#This Row],[Date]])</f>
        <v>6</v>
      </c>
      <c r="K273" t="str">
        <f>TEXT(Table1[[#This Row],[Date]],"ddd")</f>
        <v>Fri</v>
      </c>
      <c r="L273" s="2">
        <f>Table1[[#This Row],[Credit]]-Table1[[#This Row],[Debit]]</f>
        <v>-50.1</v>
      </c>
    </row>
    <row r="274" spans="2:12" x14ac:dyDescent="0.3">
      <c r="B274" s="1">
        <v>44365</v>
      </c>
      <c r="C274" t="s">
        <v>45</v>
      </c>
      <c r="D274" s="2">
        <v>35</v>
      </c>
      <c r="E274" s="2"/>
      <c r="F274" t="s">
        <v>30</v>
      </c>
      <c r="G274" t="s">
        <v>31</v>
      </c>
      <c r="H274" t="s">
        <v>17</v>
      </c>
      <c r="I274" t="str">
        <f>TEXT(Table1[[#This Row],[Date]],"mmm")</f>
        <v>Jun</v>
      </c>
      <c r="J274">
        <f>MONTH(Table1[[#This Row],[Date]])</f>
        <v>6</v>
      </c>
      <c r="K274" t="str">
        <f>TEXT(Table1[[#This Row],[Date]],"ddd")</f>
        <v>Fri</v>
      </c>
      <c r="L274" s="2">
        <f>Table1[[#This Row],[Credit]]-Table1[[#This Row],[Debit]]</f>
        <v>-35</v>
      </c>
    </row>
    <row r="275" spans="2:12" x14ac:dyDescent="0.3">
      <c r="B275" s="1">
        <v>44365</v>
      </c>
      <c r="C275" t="s">
        <v>14</v>
      </c>
      <c r="D275" s="2">
        <v>5</v>
      </c>
      <c r="E275" s="2"/>
      <c r="F275" t="s">
        <v>15</v>
      </c>
      <c r="G275" t="s">
        <v>16</v>
      </c>
      <c r="H275" t="s">
        <v>17</v>
      </c>
      <c r="I275" t="str">
        <f>TEXT(Table1[[#This Row],[Date]],"mmm")</f>
        <v>Jun</v>
      </c>
      <c r="J275">
        <f>MONTH(Table1[[#This Row],[Date]])</f>
        <v>6</v>
      </c>
      <c r="K275" t="str">
        <f>TEXT(Table1[[#This Row],[Date]],"ddd")</f>
        <v>Fri</v>
      </c>
      <c r="L275" s="2">
        <f>Table1[[#This Row],[Credit]]-Table1[[#This Row],[Debit]]</f>
        <v>-5</v>
      </c>
    </row>
    <row r="276" spans="2:12" x14ac:dyDescent="0.3">
      <c r="B276" s="1">
        <v>44366</v>
      </c>
      <c r="C276" t="s">
        <v>14</v>
      </c>
      <c r="D276" s="2">
        <v>5</v>
      </c>
      <c r="E276" s="2"/>
      <c r="F276" t="s">
        <v>15</v>
      </c>
      <c r="G276" t="s">
        <v>16</v>
      </c>
      <c r="H276" t="s">
        <v>17</v>
      </c>
      <c r="I276" t="str">
        <f>TEXT(Table1[[#This Row],[Date]],"mmm")</f>
        <v>Jun</v>
      </c>
      <c r="J276">
        <f>MONTH(Table1[[#This Row],[Date]])</f>
        <v>6</v>
      </c>
      <c r="K276" t="str">
        <f>TEXT(Table1[[#This Row],[Date]],"ddd")</f>
        <v>Sat</v>
      </c>
      <c r="L276" s="2">
        <f>Table1[[#This Row],[Credit]]-Table1[[#This Row],[Debit]]</f>
        <v>-5</v>
      </c>
    </row>
    <row r="277" spans="2:12" x14ac:dyDescent="0.3">
      <c r="B277" s="1">
        <v>44367</v>
      </c>
      <c r="C277" t="s">
        <v>14</v>
      </c>
      <c r="D277" s="2">
        <v>5</v>
      </c>
      <c r="E277" s="2"/>
      <c r="F277" t="s">
        <v>15</v>
      </c>
      <c r="G277" t="s">
        <v>16</v>
      </c>
      <c r="H277" t="s">
        <v>17</v>
      </c>
      <c r="I277" t="str">
        <f>TEXT(Table1[[#This Row],[Date]],"mmm")</f>
        <v>Jun</v>
      </c>
      <c r="J277">
        <f>MONTH(Table1[[#This Row],[Date]])</f>
        <v>6</v>
      </c>
      <c r="K277" t="str">
        <f>TEXT(Table1[[#This Row],[Date]],"ddd")</f>
        <v>Sun</v>
      </c>
      <c r="L277" s="2">
        <f>Table1[[#This Row],[Credit]]-Table1[[#This Row],[Debit]]</f>
        <v>-5</v>
      </c>
    </row>
    <row r="278" spans="2:12" x14ac:dyDescent="0.3">
      <c r="B278" s="1">
        <v>44367</v>
      </c>
      <c r="C278" t="s">
        <v>24</v>
      </c>
      <c r="D278" s="2">
        <v>234</v>
      </c>
      <c r="E278" s="2"/>
      <c r="F278" t="s">
        <v>25</v>
      </c>
      <c r="G278" t="s">
        <v>20</v>
      </c>
      <c r="H278" t="s">
        <v>17</v>
      </c>
      <c r="I278" t="str">
        <f>TEXT(Table1[[#This Row],[Date]],"mmm")</f>
        <v>Jun</v>
      </c>
      <c r="J278">
        <f>MONTH(Table1[[#This Row],[Date]])</f>
        <v>6</v>
      </c>
      <c r="K278" t="str">
        <f>TEXT(Table1[[#This Row],[Date]],"ddd")</f>
        <v>Sun</v>
      </c>
      <c r="L278" s="2">
        <f>Table1[[#This Row],[Credit]]-Table1[[#This Row],[Debit]]</f>
        <v>-234</v>
      </c>
    </row>
    <row r="279" spans="2:12" x14ac:dyDescent="0.3">
      <c r="B279" s="1">
        <v>44368</v>
      </c>
      <c r="C279" t="s">
        <v>46</v>
      </c>
      <c r="D279" s="2">
        <v>42.1</v>
      </c>
      <c r="E279" s="2"/>
      <c r="F279" t="s">
        <v>35</v>
      </c>
      <c r="G279" t="s">
        <v>16</v>
      </c>
      <c r="H279" t="s">
        <v>17</v>
      </c>
      <c r="I279" t="str">
        <f>TEXT(Table1[[#This Row],[Date]],"mmm")</f>
        <v>Jun</v>
      </c>
      <c r="J279">
        <f>MONTH(Table1[[#This Row],[Date]])</f>
        <v>6</v>
      </c>
      <c r="K279" t="str">
        <f>TEXT(Table1[[#This Row],[Date]],"ddd")</f>
        <v>Mon</v>
      </c>
      <c r="L279" s="2">
        <f>Table1[[#This Row],[Credit]]-Table1[[#This Row],[Debit]]</f>
        <v>-42.1</v>
      </c>
    </row>
    <row r="280" spans="2:12" x14ac:dyDescent="0.3">
      <c r="B280" s="1">
        <v>44369</v>
      </c>
      <c r="C280" t="s">
        <v>47</v>
      </c>
      <c r="D280" s="2">
        <v>17.099999999999998</v>
      </c>
      <c r="E280" s="2"/>
      <c r="F280" t="s">
        <v>35</v>
      </c>
      <c r="G280" t="s">
        <v>16</v>
      </c>
      <c r="H280" t="s">
        <v>17</v>
      </c>
      <c r="I280" t="str">
        <f>TEXT(Table1[[#This Row],[Date]],"mmm")</f>
        <v>Jun</v>
      </c>
      <c r="J280">
        <f>MONTH(Table1[[#This Row],[Date]])</f>
        <v>6</v>
      </c>
      <c r="K280" t="str">
        <f>TEXT(Table1[[#This Row],[Date]],"ddd")</f>
        <v>Tue</v>
      </c>
      <c r="L280" s="2">
        <f>Table1[[#This Row],[Credit]]-Table1[[#This Row],[Debit]]</f>
        <v>-17.099999999999998</v>
      </c>
    </row>
    <row r="281" spans="2:12" x14ac:dyDescent="0.3">
      <c r="B281" s="1">
        <v>44370</v>
      </c>
      <c r="C281" t="s">
        <v>48</v>
      </c>
      <c r="D281" s="2">
        <v>55</v>
      </c>
      <c r="E281" s="2"/>
      <c r="F281" t="s">
        <v>49</v>
      </c>
      <c r="G281" t="s">
        <v>50</v>
      </c>
      <c r="H281" t="s">
        <v>17</v>
      </c>
      <c r="I281" t="str">
        <f>TEXT(Table1[[#This Row],[Date]],"mmm")</f>
        <v>Jun</v>
      </c>
      <c r="J281">
        <f>MONTH(Table1[[#This Row],[Date]])</f>
        <v>6</v>
      </c>
      <c r="K281" t="str">
        <f>TEXT(Table1[[#This Row],[Date]],"ddd")</f>
        <v>Wed</v>
      </c>
      <c r="L281" s="2">
        <f>Table1[[#This Row],[Credit]]-Table1[[#This Row],[Debit]]</f>
        <v>-55</v>
      </c>
    </row>
    <row r="282" spans="2:12" x14ac:dyDescent="0.3">
      <c r="B282" s="1">
        <v>44370</v>
      </c>
      <c r="C282" t="s">
        <v>28</v>
      </c>
      <c r="D282" s="2">
        <v>67.900000000000006</v>
      </c>
      <c r="E282" s="2"/>
      <c r="F282" t="s">
        <v>51</v>
      </c>
      <c r="G282" t="s">
        <v>23</v>
      </c>
      <c r="H282" t="s">
        <v>17</v>
      </c>
      <c r="I282" t="str">
        <f>TEXT(Table1[[#This Row],[Date]],"mmm")</f>
        <v>Jun</v>
      </c>
      <c r="J282">
        <f>MONTH(Table1[[#This Row],[Date]])</f>
        <v>6</v>
      </c>
      <c r="K282" t="str">
        <f>TEXT(Table1[[#This Row],[Date]],"ddd")</f>
        <v>Wed</v>
      </c>
      <c r="L282" s="2">
        <f>Table1[[#This Row],[Credit]]-Table1[[#This Row],[Debit]]</f>
        <v>-67.900000000000006</v>
      </c>
    </row>
    <row r="283" spans="2:12" x14ac:dyDescent="0.3">
      <c r="B283" s="1">
        <v>44370</v>
      </c>
      <c r="C283" t="s">
        <v>14</v>
      </c>
      <c r="D283" s="2">
        <v>5</v>
      </c>
      <c r="E283" s="2"/>
      <c r="F283" t="s">
        <v>15</v>
      </c>
      <c r="G283" t="s">
        <v>16</v>
      </c>
      <c r="H283" t="s">
        <v>17</v>
      </c>
      <c r="I283" t="str">
        <f>TEXT(Table1[[#This Row],[Date]],"mmm")</f>
        <v>Jun</v>
      </c>
      <c r="J283">
        <f>MONTH(Table1[[#This Row],[Date]])</f>
        <v>6</v>
      </c>
      <c r="K283" t="str">
        <f>TEXT(Table1[[#This Row],[Date]],"ddd")</f>
        <v>Wed</v>
      </c>
      <c r="L283" s="2">
        <f>Table1[[#This Row],[Credit]]-Table1[[#This Row],[Debit]]</f>
        <v>-5</v>
      </c>
    </row>
    <row r="284" spans="2:12" x14ac:dyDescent="0.3">
      <c r="B284" s="1">
        <v>44371</v>
      </c>
      <c r="C284" t="s">
        <v>14</v>
      </c>
      <c r="D284" s="2">
        <v>5</v>
      </c>
      <c r="E284" s="2"/>
      <c r="F284" t="s">
        <v>15</v>
      </c>
      <c r="G284" t="s">
        <v>16</v>
      </c>
      <c r="H284" t="s">
        <v>17</v>
      </c>
      <c r="I284" t="str">
        <f>TEXT(Table1[[#This Row],[Date]],"mmm")</f>
        <v>Jun</v>
      </c>
      <c r="J284">
        <f>MONTH(Table1[[#This Row],[Date]])</f>
        <v>6</v>
      </c>
      <c r="K284" t="str">
        <f>TEXT(Table1[[#This Row],[Date]],"ddd")</f>
        <v>Thu</v>
      </c>
      <c r="L284" s="2">
        <f>Table1[[#This Row],[Credit]]-Table1[[#This Row],[Debit]]</f>
        <v>-5</v>
      </c>
    </row>
    <row r="285" spans="2:12" x14ac:dyDescent="0.3">
      <c r="B285" s="1">
        <v>44372</v>
      </c>
      <c r="C285" t="s">
        <v>14</v>
      </c>
      <c r="D285" s="2">
        <v>5</v>
      </c>
      <c r="E285" s="2"/>
      <c r="F285" t="s">
        <v>15</v>
      </c>
      <c r="G285" t="s">
        <v>16</v>
      </c>
      <c r="H285" t="s">
        <v>17</v>
      </c>
      <c r="I285" t="str">
        <f>TEXT(Table1[[#This Row],[Date]],"mmm")</f>
        <v>Jun</v>
      </c>
      <c r="J285">
        <f>MONTH(Table1[[#This Row],[Date]])</f>
        <v>6</v>
      </c>
      <c r="K285" t="str">
        <f>TEXT(Table1[[#This Row],[Date]],"ddd")</f>
        <v>Fri</v>
      </c>
      <c r="L285" s="2">
        <f>Table1[[#This Row],[Credit]]-Table1[[#This Row],[Debit]]</f>
        <v>-5</v>
      </c>
    </row>
    <row r="286" spans="2:12" x14ac:dyDescent="0.3">
      <c r="B286" s="1">
        <v>44373</v>
      </c>
      <c r="C286" t="s">
        <v>14</v>
      </c>
      <c r="D286" s="2">
        <v>5</v>
      </c>
      <c r="E286" s="2"/>
      <c r="F286" t="s">
        <v>15</v>
      </c>
      <c r="G286" t="s">
        <v>16</v>
      </c>
      <c r="H286" t="s">
        <v>17</v>
      </c>
      <c r="I286" t="str">
        <f>TEXT(Table1[[#This Row],[Date]],"mmm")</f>
        <v>Jun</v>
      </c>
      <c r="J286">
        <f>MONTH(Table1[[#This Row],[Date]])</f>
        <v>6</v>
      </c>
      <c r="K286" t="str">
        <f>TEXT(Table1[[#This Row],[Date]],"ddd")</f>
        <v>Sat</v>
      </c>
      <c r="L286" s="2">
        <f>Table1[[#This Row],[Credit]]-Table1[[#This Row],[Debit]]</f>
        <v>-5</v>
      </c>
    </row>
    <row r="287" spans="2:12" x14ac:dyDescent="0.3">
      <c r="B287" s="1">
        <v>44374</v>
      </c>
      <c r="C287" t="s">
        <v>14</v>
      </c>
      <c r="D287" s="2">
        <v>5</v>
      </c>
      <c r="E287" s="2"/>
      <c r="F287" t="s">
        <v>15</v>
      </c>
      <c r="G287" t="s">
        <v>16</v>
      </c>
      <c r="H287" t="s">
        <v>17</v>
      </c>
      <c r="I287" t="str">
        <f>TEXT(Table1[[#This Row],[Date]],"mmm")</f>
        <v>Jun</v>
      </c>
      <c r="J287">
        <f>MONTH(Table1[[#This Row],[Date]])</f>
        <v>6</v>
      </c>
      <c r="K287" t="str">
        <f>TEXT(Table1[[#This Row],[Date]],"ddd")</f>
        <v>Sun</v>
      </c>
      <c r="L287" s="2">
        <f>Table1[[#This Row],[Credit]]-Table1[[#This Row],[Debit]]</f>
        <v>-5</v>
      </c>
    </row>
    <row r="288" spans="2:12" x14ac:dyDescent="0.3">
      <c r="B288" s="1">
        <v>44374</v>
      </c>
      <c r="C288" t="s">
        <v>24</v>
      </c>
      <c r="D288" s="2">
        <v>166.9</v>
      </c>
      <c r="E288" s="2"/>
      <c r="F288" t="s">
        <v>25</v>
      </c>
      <c r="G288" t="s">
        <v>20</v>
      </c>
      <c r="H288" t="s">
        <v>17</v>
      </c>
      <c r="I288" t="str">
        <f>TEXT(Table1[[#This Row],[Date]],"mmm")</f>
        <v>Jun</v>
      </c>
      <c r="J288">
        <f>MONTH(Table1[[#This Row],[Date]])</f>
        <v>6</v>
      </c>
      <c r="K288" t="str">
        <f>TEXT(Table1[[#This Row],[Date]],"ddd")</f>
        <v>Sun</v>
      </c>
      <c r="L288" s="2">
        <f>Table1[[#This Row],[Credit]]-Table1[[#This Row],[Debit]]</f>
        <v>-166.9</v>
      </c>
    </row>
    <row r="289" spans="2:12" x14ac:dyDescent="0.3">
      <c r="B289" s="1">
        <v>44375</v>
      </c>
      <c r="C289" t="s">
        <v>52</v>
      </c>
      <c r="D289" s="2">
        <v>129.9</v>
      </c>
      <c r="E289" s="2"/>
      <c r="F289" t="s">
        <v>33</v>
      </c>
      <c r="G289" t="s">
        <v>31</v>
      </c>
      <c r="H289" t="s">
        <v>17</v>
      </c>
      <c r="I289" t="str">
        <f>TEXT(Table1[[#This Row],[Date]],"mmm")</f>
        <v>Jun</v>
      </c>
      <c r="J289">
        <f>MONTH(Table1[[#This Row],[Date]])</f>
        <v>6</v>
      </c>
      <c r="K289" t="str">
        <f>TEXT(Table1[[#This Row],[Date]],"ddd")</f>
        <v>Mon</v>
      </c>
      <c r="L289" s="2">
        <f>Table1[[#This Row],[Credit]]-Table1[[#This Row],[Debit]]</f>
        <v>-129.9</v>
      </c>
    </row>
    <row r="290" spans="2:12" x14ac:dyDescent="0.3">
      <c r="B290" s="1">
        <v>44375</v>
      </c>
      <c r="C290" t="s">
        <v>53</v>
      </c>
      <c r="D290" s="2">
        <v>180.29999999999998</v>
      </c>
      <c r="E290" s="2"/>
      <c r="F290" t="s">
        <v>30</v>
      </c>
      <c r="G290" t="s">
        <v>31</v>
      </c>
      <c r="H290" t="s">
        <v>17</v>
      </c>
      <c r="I290" t="str">
        <f>TEXT(Table1[[#This Row],[Date]],"mmm")</f>
        <v>Jun</v>
      </c>
      <c r="J290">
        <f>MONTH(Table1[[#This Row],[Date]])</f>
        <v>6</v>
      </c>
      <c r="K290" t="str">
        <f>TEXT(Table1[[#This Row],[Date]],"ddd")</f>
        <v>Mon</v>
      </c>
      <c r="L290" s="2">
        <f>Table1[[#This Row],[Credit]]-Table1[[#This Row],[Debit]]</f>
        <v>-180.29999999999998</v>
      </c>
    </row>
    <row r="291" spans="2:12" x14ac:dyDescent="0.3">
      <c r="B291" s="1">
        <v>44376</v>
      </c>
      <c r="C291" t="s">
        <v>32</v>
      </c>
      <c r="D291" s="2">
        <v>150.1</v>
      </c>
      <c r="E291" s="2"/>
      <c r="F291" t="s">
        <v>33</v>
      </c>
      <c r="G291" t="s">
        <v>31</v>
      </c>
      <c r="H291" t="s">
        <v>17</v>
      </c>
      <c r="I291" t="str">
        <f>TEXT(Table1[[#This Row],[Date]],"mmm")</f>
        <v>Jun</v>
      </c>
      <c r="J291">
        <f>MONTH(Table1[[#This Row],[Date]])</f>
        <v>6</v>
      </c>
      <c r="K291" t="str">
        <f>TEXT(Table1[[#This Row],[Date]],"ddd")</f>
        <v>Tue</v>
      </c>
      <c r="L291" s="2">
        <f>Table1[[#This Row],[Credit]]-Table1[[#This Row],[Debit]]</f>
        <v>-150.1</v>
      </c>
    </row>
    <row r="292" spans="2:12" x14ac:dyDescent="0.3">
      <c r="B292" s="1">
        <v>44376</v>
      </c>
      <c r="C292" t="s">
        <v>36</v>
      </c>
      <c r="D292" s="2">
        <v>28.200000000000003</v>
      </c>
      <c r="E292" s="2"/>
      <c r="F292" t="s">
        <v>37</v>
      </c>
      <c r="G292" t="s">
        <v>23</v>
      </c>
      <c r="H292" t="s">
        <v>17</v>
      </c>
      <c r="I292" t="str">
        <f>TEXT(Table1[[#This Row],[Date]],"mmm")</f>
        <v>Jun</v>
      </c>
      <c r="J292">
        <f>MONTH(Table1[[#This Row],[Date]])</f>
        <v>6</v>
      </c>
      <c r="K292" t="str">
        <f>TEXT(Table1[[#This Row],[Date]],"ddd")</f>
        <v>Tue</v>
      </c>
      <c r="L292" s="2">
        <f>Table1[[#This Row],[Credit]]-Table1[[#This Row],[Debit]]</f>
        <v>-28.200000000000003</v>
      </c>
    </row>
    <row r="293" spans="2:12" x14ac:dyDescent="0.3">
      <c r="B293" s="1">
        <v>44376</v>
      </c>
      <c r="C293" t="s">
        <v>59</v>
      </c>
      <c r="D293" s="2">
        <v>15</v>
      </c>
      <c r="E293" s="2"/>
      <c r="F293" t="s">
        <v>35</v>
      </c>
      <c r="G293" t="s">
        <v>16</v>
      </c>
      <c r="H293" t="s">
        <v>17</v>
      </c>
      <c r="I293" t="str">
        <f>TEXT(Table1[[#This Row],[Date]],"mmm")</f>
        <v>Jun</v>
      </c>
      <c r="J293">
        <f>MONTH(Table1[[#This Row],[Date]])</f>
        <v>6</v>
      </c>
      <c r="K293" t="str">
        <f>TEXT(Table1[[#This Row],[Date]],"ddd")</f>
        <v>Tue</v>
      </c>
      <c r="L293" s="2">
        <f>Table1[[#This Row],[Credit]]-Table1[[#This Row],[Debit]]</f>
        <v>-15</v>
      </c>
    </row>
    <row r="294" spans="2:12" x14ac:dyDescent="0.3">
      <c r="B294" s="1">
        <v>44377</v>
      </c>
      <c r="C294" t="s">
        <v>14</v>
      </c>
      <c r="D294" s="2">
        <v>5</v>
      </c>
      <c r="E294" s="2"/>
      <c r="F294" t="s">
        <v>15</v>
      </c>
      <c r="G294" t="s">
        <v>16</v>
      </c>
      <c r="H294" t="s">
        <v>17</v>
      </c>
      <c r="I294" t="str">
        <f>TEXT(Table1[[#This Row],[Date]],"mmm")</f>
        <v>Jun</v>
      </c>
      <c r="J294">
        <f>MONTH(Table1[[#This Row],[Date]])</f>
        <v>6</v>
      </c>
      <c r="K294" t="str">
        <f>TEXT(Table1[[#This Row],[Date]],"ddd")</f>
        <v>Wed</v>
      </c>
      <c r="L294" s="2">
        <f>Table1[[#This Row],[Credit]]-Table1[[#This Row],[Debit]]</f>
        <v>-5</v>
      </c>
    </row>
    <row r="295" spans="2:12" x14ac:dyDescent="0.3">
      <c r="B295" s="1">
        <v>44378</v>
      </c>
      <c r="C295" t="s">
        <v>14</v>
      </c>
      <c r="D295" s="2">
        <v>5</v>
      </c>
      <c r="E295" s="2"/>
      <c r="F295" t="s">
        <v>15</v>
      </c>
      <c r="G295" t="s">
        <v>16</v>
      </c>
      <c r="H295" t="s">
        <v>17</v>
      </c>
      <c r="I295" t="str">
        <f>TEXT(Table1[[#This Row],[Date]],"mmm")</f>
        <v>Jul</v>
      </c>
      <c r="J295">
        <f>MONTH(Table1[[#This Row],[Date]])</f>
        <v>7</v>
      </c>
      <c r="K295" t="str">
        <f>TEXT(Table1[[#This Row],[Date]],"ddd")</f>
        <v>Thu</v>
      </c>
      <c r="L295" s="2">
        <f>Table1[[#This Row],[Credit]]-Table1[[#This Row],[Debit]]</f>
        <v>-5</v>
      </c>
    </row>
    <row r="296" spans="2:12" x14ac:dyDescent="0.3">
      <c r="B296" s="1">
        <v>44379</v>
      </c>
      <c r="C296" t="s">
        <v>10</v>
      </c>
      <c r="D296" s="2"/>
      <c r="E296" s="2">
        <v>5000</v>
      </c>
      <c r="F296" t="s">
        <v>11</v>
      </c>
      <c r="G296" t="s">
        <v>12</v>
      </c>
      <c r="H296" t="s">
        <v>13</v>
      </c>
      <c r="I296" t="str">
        <f>TEXT(Table1[[#This Row],[Date]],"mmm")</f>
        <v>Jul</v>
      </c>
      <c r="J296">
        <f>MONTH(Table1[[#This Row],[Date]])</f>
        <v>7</v>
      </c>
      <c r="K296" t="str">
        <f>TEXT(Table1[[#This Row],[Date]],"ddd")</f>
        <v>Fri</v>
      </c>
      <c r="L296" s="2">
        <f>Table1[[#This Row],[Credit]]-Table1[[#This Row],[Debit]]</f>
        <v>5000</v>
      </c>
    </row>
    <row r="297" spans="2:12" x14ac:dyDescent="0.3">
      <c r="B297" s="1">
        <v>44380</v>
      </c>
      <c r="C297" t="s">
        <v>14</v>
      </c>
      <c r="D297" s="2">
        <v>5</v>
      </c>
      <c r="E297" s="2"/>
      <c r="F297" t="s">
        <v>15</v>
      </c>
      <c r="G297" t="s">
        <v>16</v>
      </c>
      <c r="H297" t="s">
        <v>17</v>
      </c>
      <c r="I297" t="str">
        <f>TEXT(Table1[[#This Row],[Date]],"mmm")</f>
        <v>Jul</v>
      </c>
      <c r="J297">
        <f>MONTH(Table1[[#This Row],[Date]])</f>
        <v>7</v>
      </c>
      <c r="K297" t="str">
        <f>TEXT(Table1[[#This Row],[Date]],"ddd")</f>
        <v>Sat</v>
      </c>
      <c r="L297" s="2">
        <f>Table1[[#This Row],[Credit]]-Table1[[#This Row],[Debit]]</f>
        <v>-5</v>
      </c>
    </row>
    <row r="298" spans="2:12" x14ac:dyDescent="0.3">
      <c r="B298" s="1">
        <v>44382</v>
      </c>
      <c r="C298" t="s">
        <v>18</v>
      </c>
      <c r="D298" s="2">
        <v>900</v>
      </c>
      <c r="E298" s="2"/>
      <c r="F298" t="s">
        <v>19</v>
      </c>
      <c r="G298" t="s">
        <v>20</v>
      </c>
      <c r="H298" t="s">
        <v>17</v>
      </c>
      <c r="I298" t="str">
        <f>TEXT(Table1[[#This Row],[Date]],"mmm")</f>
        <v>Jul</v>
      </c>
      <c r="J298">
        <f>MONTH(Table1[[#This Row],[Date]])</f>
        <v>7</v>
      </c>
      <c r="K298" t="str">
        <f>TEXT(Table1[[#This Row],[Date]],"ddd")</f>
        <v>Mon</v>
      </c>
      <c r="L298" s="2">
        <f>Table1[[#This Row],[Credit]]-Table1[[#This Row],[Debit]]</f>
        <v>-900</v>
      </c>
    </row>
    <row r="299" spans="2:12" x14ac:dyDescent="0.3">
      <c r="B299" s="1">
        <v>44382</v>
      </c>
      <c r="C299" t="s">
        <v>21</v>
      </c>
      <c r="D299" s="2">
        <v>150</v>
      </c>
      <c r="E299" s="2"/>
      <c r="F299" t="s">
        <v>22</v>
      </c>
      <c r="G299" t="s">
        <v>23</v>
      </c>
      <c r="H299" t="s">
        <v>17</v>
      </c>
      <c r="I299" t="str">
        <f>TEXT(Table1[[#This Row],[Date]],"mmm")</f>
        <v>Jul</v>
      </c>
      <c r="J299">
        <f>MONTH(Table1[[#This Row],[Date]])</f>
        <v>7</v>
      </c>
      <c r="K299" t="str">
        <f>TEXT(Table1[[#This Row],[Date]],"ddd")</f>
        <v>Mon</v>
      </c>
      <c r="L299" s="2">
        <f>Table1[[#This Row],[Credit]]-Table1[[#This Row],[Debit]]</f>
        <v>-150</v>
      </c>
    </row>
    <row r="300" spans="2:12" x14ac:dyDescent="0.3">
      <c r="B300" s="1">
        <v>44382</v>
      </c>
      <c r="C300" t="s">
        <v>63</v>
      </c>
      <c r="D300" s="2">
        <v>15</v>
      </c>
      <c r="E300" s="2"/>
      <c r="F300" t="s">
        <v>35</v>
      </c>
      <c r="G300" t="s">
        <v>16</v>
      </c>
      <c r="H300" t="s">
        <v>17</v>
      </c>
      <c r="I300" t="str">
        <f>TEXT(Table1[[#This Row],[Date]],"mmm")</f>
        <v>Jul</v>
      </c>
      <c r="J300">
        <f>MONTH(Table1[[#This Row],[Date]])</f>
        <v>7</v>
      </c>
      <c r="K300" t="str">
        <f>TEXT(Table1[[#This Row],[Date]],"ddd")</f>
        <v>Mon</v>
      </c>
      <c r="L300" s="2">
        <f>Table1[[#This Row],[Credit]]-Table1[[#This Row],[Debit]]</f>
        <v>-15</v>
      </c>
    </row>
    <row r="301" spans="2:12" x14ac:dyDescent="0.3">
      <c r="B301" s="1">
        <v>44382</v>
      </c>
      <c r="C301" t="s">
        <v>14</v>
      </c>
      <c r="D301" s="2">
        <v>5</v>
      </c>
      <c r="E301" s="2"/>
      <c r="F301" t="s">
        <v>15</v>
      </c>
      <c r="G301" t="s">
        <v>16</v>
      </c>
      <c r="H301" t="s">
        <v>17</v>
      </c>
      <c r="I301" t="str">
        <f>TEXT(Table1[[#This Row],[Date]],"mmm")</f>
        <v>Jul</v>
      </c>
      <c r="J301">
        <f>MONTH(Table1[[#This Row],[Date]])</f>
        <v>7</v>
      </c>
      <c r="K301" t="str">
        <f>TEXT(Table1[[#This Row],[Date]],"ddd")</f>
        <v>Mon</v>
      </c>
      <c r="L301" s="2">
        <f>Table1[[#This Row],[Credit]]-Table1[[#This Row],[Debit]]</f>
        <v>-5</v>
      </c>
    </row>
    <row r="302" spans="2:12" x14ac:dyDescent="0.3">
      <c r="B302" s="1">
        <v>44383</v>
      </c>
      <c r="C302" t="s">
        <v>14</v>
      </c>
      <c r="D302" s="2">
        <v>5</v>
      </c>
      <c r="E302" s="2"/>
      <c r="F302" t="s">
        <v>15</v>
      </c>
      <c r="G302" t="s">
        <v>16</v>
      </c>
      <c r="H302" t="s">
        <v>17</v>
      </c>
      <c r="I302" t="str">
        <f>TEXT(Table1[[#This Row],[Date]],"mmm")</f>
        <v>Jul</v>
      </c>
      <c r="J302">
        <f>MONTH(Table1[[#This Row],[Date]])</f>
        <v>7</v>
      </c>
      <c r="K302" t="str">
        <f>TEXT(Table1[[#This Row],[Date]],"ddd")</f>
        <v>Tue</v>
      </c>
      <c r="L302" s="2">
        <f>Table1[[#This Row],[Credit]]-Table1[[#This Row],[Debit]]</f>
        <v>-5</v>
      </c>
    </row>
    <row r="303" spans="2:12" x14ac:dyDescent="0.3">
      <c r="B303" s="1">
        <v>44384</v>
      </c>
      <c r="C303" t="s">
        <v>14</v>
      </c>
      <c r="D303" s="2">
        <v>5</v>
      </c>
      <c r="E303" s="2"/>
      <c r="F303" t="s">
        <v>15</v>
      </c>
      <c r="G303" t="s">
        <v>16</v>
      </c>
      <c r="H303" t="s">
        <v>17</v>
      </c>
      <c r="I303" t="str">
        <f>TEXT(Table1[[#This Row],[Date]],"mmm")</f>
        <v>Jul</v>
      </c>
      <c r="J303">
        <f>MONTH(Table1[[#This Row],[Date]])</f>
        <v>7</v>
      </c>
      <c r="K303" t="str">
        <f>TEXT(Table1[[#This Row],[Date]],"ddd")</f>
        <v>Wed</v>
      </c>
      <c r="L303" s="2">
        <f>Table1[[#This Row],[Credit]]-Table1[[#This Row],[Debit]]</f>
        <v>-5</v>
      </c>
    </row>
    <row r="304" spans="2:12" x14ac:dyDescent="0.3">
      <c r="B304" s="1">
        <v>44384</v>
      </c>
      <c r="C304" t="s">
        <v>24</v>
      </c>
      <c r="D304" s="2">
        <v>180</v>
      </c>
      <c r="E304" s="2"/>
      <c r="F304" t="s">
        <v>25</v>
      </c>
      <c r="G304" t="s">
        <v>20</v>
      </c>
      <c r="H304" t="s">
        <v>17</v>
      </c>
      <c r="I304" t="str">
        <f>TEXT(Table1[[#This Row],[Date]],"mmm")</f>
        <v>Jul</v>
      </c>
      <c r="J304">
        <f>MONTH(Table1[[#This Row],[Date]])</f>
        <v>7</v>
      </c>
      <c r="K304" t="str">
        <f>TEXT(Table1[[#This Row],[Date]],"ddd")</f>
        <v>Wed</v>
      </c>
      <c r="L304" s="2">
        <f>Table1[[#This Row],[Credit]]-Table1[[#This Row],[Debit]]</f>
        <v>-180</v>
      </c>
    </row>
    <row r="305" spans="2:12" x14ac:dyDescent="0.3">
      <c r="B305" s="1">
        <v>44387</v>
      </c>
      <c r="C305" t="s">
        <v>26</v>
      </c>
      <c r="D305" s="2">
        <v>56.1</v>
      </c>
      <c r="E305" s="2"/>
      <c r="F305" t="s">
        <v>27</v>
      </c>
      <c r="G305" t="s">
        <v>20</v>
      </c>
      <c r="H305" t="s">
        <v>17</v>
      </c>
      <c r="I305" t="str">
        <f>TEXT(Table1[[#This Row],[Date]],"mmm")</f>
        <v>Jul</v>
      </c>
      <c r="J305">
        <f>MONTH(Table1[[#This Row],[Date]])</f>
        <v>7</v>
      </c>
      <c r="K305" t="str">
        <f>TEXT(Table1[[#This Row],[Date]],"ddd")</f>
        <v>Sat</v>
      </c>
      <c r="L305" s="2">
        <f>Table1[[#This Row],[Credit]]-Table1[[#This Row],[Debit]]</f>
        <v>-56.1</v>
      </c>
    </row>
    <row r="306" spans="2:12" x14ac:dyDescent="0.3">
      <c r="B306" s="1">
        <v>44387</v>
      </c>
      <c r="C306" t="s">
        <v>14</v>
      </c>
      <c r="D306" s="2">
        <v>5</v>
      </c>
      <c r="E306" s="2"/>
      <c r="F306" t="s">
        <v>15</v>
      </c>
      <c r="G306" t="s">
        <v>16</v>
      </c>
      <c r="H306" t="s">
        <v>17</v>
      </c>
      <c r="I306" t="str">
        <f>TEXT(Table1[[#This Row],[Date]],"mmm")</f>
        <v>Jul</v>
      </c>
      <c r="J306">
        <f>MONTH(Table1[[#This Row],[Date]])</f>
        <v>7</v>
      </c>
      <c r="K306" t="str">
        <f>TEXT(Table1[[#This Row],[Date]],"ddd")</f>
        <v>Sat</v>
      </c>
      <c r="L306" s="2">
        <f>Table1[[#This Row],[Credit]]-Table1[[#This Row],[Debit]]</f>
        <v>-5</v>
      </c>
    </row>
    <row r="307" spans="2:12" x14ac:dyDescent="0.3">
      <c r="B307" s="1">
        <v>44388</v>
      </c>
      <c r="C307" t="s">
        <v>14</v>
      </c>
      <c r="D307" s="2">
        <v>5</v>
      </c>
      <c r="E307" s="2"/>
      <c r="F307" t="s">
        <v>15</v>
      </c>
      <c r="G307" t="s">
        <v>16</v>
      </c>
      <c r="H307" t="s">
        <v>17</v>
      </c>
      <c r="I307" t="str">
        <f>TEXT(Table1[[#This Row],[Date]],"mmm")</f>
        <v>Jul</v>
      </c>
      <c r="J307">
        <f>MONTH(Table1[[#This Row],[Date]])</f>
        <v>7</v>
      </c>
      <c r="K307" t="str">
        <f>TEXT(Table1[[#This Row],[Date]],"ddd")</f>
        <v>Sun</v>
      </c>
      <c r="L307" s="2">
        <f>Table1[[#This Row],[Credit]]-Table1[[#This Row],[Debit]]</f>
        <v>-5</v>
      </c>
    </row>
    <row r="308" spans="2:12" x14ac:dyDescent="0.3">
      <c r="B308" s="1">
        <v>44389</v>
      </c>
      <c r="C308" t="s">
        <v>28</v>
      </c>
      <c r="D308" s="2">
        <v>83.1</v>
      </c>
      <c r="E308" s="2"/>
      <c r="F308" t="s">
        <v>51</v>
      </c>
      <c r="G308" t="s">
        <v>23</v>
      </c>
      <c r="H308" t="s">
        <v>17</v>
      </c>
      <c r="I308" t="str">
        <f>TEXT(Table1[[#This Row],[Date]],"mmm")</f>
        <v>Jul</v>
      </c>
      <c r="J308">
        <f>MONTH(Table1[[#This Row],[Date]])</f>
        <v>7</v>
      </c>
      <c r="K308" t="str">
        <f>TEXT(Table1[[#This Row],[Date]],"ddd")</f>
        <v>Mon</v>
      </c>
      <c r="L308" s="2">
        <f>Table1[[#This Row],[Credit]]-Table1[[#This Row],[Debit]]</f>
        <v>-83.1</v>
      </c>
    </row>
    <row r="309" spans="2:12" x14ac:dyDescent="0.3">
      <c r="B309" s="1">
        <v>44389</v>
      </c>
      <c r="C309" t="s">
        <v>14</v>
      </c>
      <c r="D309" s="2">
        <v>5</v>
      </c>
      <c r="E309" s="2"/>
      <c r="F309" t="s">
        <v>15</v>
      </c>
      <c r="G309" t="s">
        <v>16</v>
      </c>
      <c r="H309" t="s">
        <v>17</v>
      </c>
      <c r="I309" t="str">
        <f>TEXT(Table1[[#This Row],[Date]],"mmm")</f>
        <v>Jul</v>
      </c>
      <c r="J309">
        <f>MONTH(Table1[[#This Row],[Date]])</f>
        <v>7</v>
      </c>
      <c r="K309" t="str">
        <f>TEXT(Table1[[#This Row],[Date]],"ddd")</f>
        <v>Mon</v>
      </c>
      <c r="L309" s="2">
        <f>Table1[[#This Row],[Credit]]-Table1[[#This Row],[Debit]]</f>
        <v>-5</v>
      </c>
    </row>
    <row r="310" spans="2:12" x14ac:dyDescent="0.3">
      <c r="B310" s="1">
        <v>44390</v>
      </c>
      <c r="C310" t="s">
        <v>14</v>
      </c>
      <c r="D310" s="2">
        <v>5</v>
      </c>
      <c r="E310" s="2"/>
      <c r="F310" t="s">
        <v>15</v>
      </c>
      <c r="G310" t="s">
        <v>16</v>
      </c>
      <c r="H310" t="s">
        <v>17</v>
      </c>
      <c r="I310" t="str">
        <f>TEXT(Table1[[#This Row],[Date]],"mmm")</f>
        <v>Jul</v>
      </c>
      <c r="J310">
        <f>MONTH(Table1[[#This Row],[Date]])</f>
        <v>7</v>
      </c>
      <c r="K310" t="str">
        <f>TEXT(Table1[[#This Row],[Date]],"ddd")</f>
        <v>Tue</v>
      </c>
      <c r="L310" s="2">
        <f>Table1[[#This Row],[Credit]]-Table1[[#This Row],[Debit]]</f>
        <v>-5</v>
      </c>
    </row>
    <row r="311" spans="2:12" x14ac:dyDescent="0.3">
      <c r="B311" s="1">
        <v>44391</v>
      </c>
      <c r="C311" t="s">
        <v>24</v>
      </c>
      <c r="D311" s="2">
        <v>141.1</v>
      </c>
      <c r="E311" s="2"/>
      <c r="F311" t="s">
        <v>25</v>
      </c>
      <c r="G311" t="s">
        <v>20</v>
      </c>
      <c r="H311" t="s">
        <v>17</v>
      </c>
      <c r="I311" t="str">
        <f>TEXT(Table1[[#This Row],[Date]],"mmm")</f>
        <v>Jul</v>
      </c>
      <c r="J311">
        <f>MONTH(Table1[[#This Row],[Date]])</f>
        <v>7</v>
      </c>
      <c r="K311" t="str">
        <f>TEXT(Table1[[#This Row],[Date]],"ddd")</f>
        <v>Wed</v>
      </c>
      <c r="L311" s="2">
        <f>Table1[[#This Row],[Credit]]-Table1[[#This Row],[Debit]]</f>
        <v>-141.1</v>
      </c>
    </row>
    <row r="312" spans="2:12" x14ac:dyDescent="0.3">
      <c r="B312" s="1">
        <v>44391</v>
      </c>
      <c r="C312" t="s">
        <v>14</v>
      </c>
      <c r="D312" s="2">
        <v>5</v>
      </c>
      <c r="E312" s="2"/>
      <c r="F312" t="s">
        <v>15</v>
      </c>
      <c r="G312" t="s">
        <v>16</v>
      </c>
      <c r="H312" t="s">
        <v>17</v>
      </c>
      <c r="I312" t="str">
        <f>TEXT(Table1[[#This Row],[Date]],"mmm")</f>
        <v>Jul</v>
      </c>
      <c r="J312">
        <f>MONTH(Table1[[#This Row],[Date]])</f>
        <v>7</v>
      </c>
      <c r="K312" t="str">
        <f>TEXT(Table1[[#This Row],[Date]],"ddd")</f>
        <v>Wed</v>
      </c>
      <c r="L312" s="2">
        <f>Table1[[#This Row],[Credit]]-Table1[[#This Row],[Debit]]</f>
        <v>-5</v>
      </c>
    </row>
    <row r="313" spans="2:12" x14ac:dyDescent="0.3">
      <c r="B313" s="1">
        <v>44392</v>
      </c>
      <c r="C313" t="s">
        <v>14</v>
      </c>
      <c r="D313" s="2">
        <v>5</v>
      </c>
      <c r="E313" s="2"/>
      <c r="F313" t="s">
        <v>15</v>
      </c>
      <c r="G313" t="s">
        <v>16</v>
      </c>
      <c r="H313" t="s">
        <v>17</v>
      </c>
      <c r="I313" t="str">
        <f>TEXT(Table1[[#This Row],[Date]],"mmm")</f>
        <v>Jul</v>
      </c>
      <c r="J313">
        <f>MONTH(Table1[[#This Row],[Date]])</f>
        <v>7</v>
      </c>
      <c r="K313" t="str">
        <f>TEXT(Table1[[#This Row],[Date]],"ddd")</f>
        <v>Thu</v>
      </c>
      <c r="L313" s="2">
        <f>Table1[[#This Row],[Credit]]-Table1[[#This Row],[Debit]]</f>
        <v>-5</v>
      </c>
    </row>
    <row r="314" spans="2:12" x14ac:dyDescent="0.3">
      <c r="B314" s="1">
        <v>44392</v>
      </c>
      <c r="C314" t="s">
        <v>29</v>
      </c>
      <c r="D314" s="2">
        <v>45.8</v>
      </c>
      <c r="E314" s="2"/>
      <c r="F314" t="s">
        <v>30</v>
      </c>
      <c r="G314" t="s">
        <v>31</v>
      </c>
      <c r="H314" t="s">
        <v>17</v>
      </c>
      <c r="I314" t="str">
        <f>TEXT(Table1[[#This Row],[Date]],"mmm")</f>
        <v>Jul</v>
      </c>
      <c r="J314">
        <f>MONTH(Table1[[#This Row],[Date]])</f>
        <v>7</v>
      </c>
      <c r="K314" t="str">
        <f>TEXT(Table1[[#This Row],[Date]],"ddd")</f>
        <v>Thu</v>
      </c>
      <c r="L314" s="2">
        <f>Table1[[#This Row],[Credit]]-Table1[[#This Row],[Debit]]</f>
        <v>-45.8</v>
      </c>
    </row>
    <row r="315" spans="2:12" x14ac:dyDescent="0.3">
      <c r="B315" s="1">
        <v>44392</v>
      </c>
      <c r="C315" t="s">
        <v>32</v>
      </c>
      <c r="D315" s="2">
        <v>103.80000000000001</v>
      </c>
      <c r="E315" s="2"/>
      <c r="F315" t="s">
        <v>33</v>
      </c>
      <c r="G315" t="s">
        <v>31</v>
      </c>
      <c r="H315" t="s">
        <v>17</v>
      </c>
      <c r="I315" t="str">
        <f>TEXT(Table1[[#This Row],[Date]],"mmm")</f>
        <v>Jul</v>
      </c>
      <c r="J315">
        <f>MONTH(Table1[[#This Row],[Date]])</f>
        <v>7</v>
      </c>
      <c r="K315" t="str">
        <f>TEXT(Table1[[#This Row],[Date]],"ddd")</f>
        <v>Thu</v>
      </c>
      <c r="L315" s="2">
        <f>Table1[[#This Row],[Credit]]-Table1[[#This Row],[Debit]]</f>
        <v>-103.80000000000001</v>
      </c>
    </row>
    <row r="316" spans="2:12" x14ac:dyDescent="0.3">
      <c r="B316" s="1">
        <v>44392</v>
      </c>
      <c r="C316" t="s">
        <v>34</v>
      </c>
      <c r="D316" s="2">
        <v>58</v>
      </c>
      <c r="E316" s="2"/>
      <c r="F316" t="s">
        <v>35</v>
      </c>
      <c r="G316" t="s">
        <v>16</v>
      </c>
      <c r="H316" t="s">
        <v>17</v>
      </c>
      <c r="I316" t="str">
        <f>TEXT(Table1[[#This Row],[Date]],"mmm")</f>
        <v>Jul</v>
      </c>
      <c r="J316">
        <f>MONTH(Table1[[#This Row],[Date]])</f>
        <v>7</v>
      </c>
      <c r="K316" t="str">
        <f>TEXT(Table1[[#This Row],[Date]],"ddd")</f>
        <v>Thu</v>
      </c>
      <c r="L316" s="2">
        <f>Table1[[#This Row],[Credit]]-Table1[[#This Row],[Debit]]</f>
        <v>-58</v>
      </c>
    </row>
    <row r="317" spans="2:12" x14ac:dyDescent="0.3">
      <c r="B317" s="1">
        <v>44393</v>
      </c>
      <c r="C317" t="s">
        <v>36</v>
      </c>
      <c r="D317" s="2">
        <v>34.200000000000003</v>
      </c>
      <c r="E317" s="2"/>
      <c r="F317" t="s">
        <v>37</v>
      </c>
      <c r="G317" t="s">
        <v>23</v>
      </c>
      <c r="H317" t="s">
        <v>17</v>
      </c>
      <c r="I317" t="str">
        <f>TEXT(Table1[[#This Row],[Date]],"mmm")</f>
        <v>Jul</v>
      </c>
      <c r="J317">
        <f>MONTH(Table1[[#This Row],[Date]])</f>
        <v>7</v>
      </c>
      <c r="K317" t="str">
        <f>TEXT(Table1[[#This Row],[Date]],"ddd")</f>
        <v>Fri</v>
      </c>
      <c r="L317" s="2">
        <f>Table1[[#This Row],[Credit]]-Table1[[#This Row],[Debit]]</f>
        <v>-34.200000000000003</v>
      </c>
    </row>
    <row r="318" spans="2:12" x14ac:dyDescent="0.3">
      <c r="B318" s="1">
        <v>44394</v>
      </c>
      <c r="C318" t="s">
        <v>38</v>
      </c>
      <c r="D318" s="2"/>
      <c r="E318" s="2">
        <v>200</v>
      </c>
      <c r="F318" t="s">
        <v>39</v>
      </c>
      <c r="G318" t="s">
        <v>40</v>
      </c>
      <c r="H318" t="s">
        <v>13</v>
      </c>
      <c r="I318" t="str">
        <f>TEXT(Table1[[#This Row],[Date]],"mmm")</f>
        <v>Jul</v>
      </c>
      <c r="J318">
        <f>MONTH(Table1[[#This Row],[Date]])</f>
        <v>7</v>
      </c>
      <c r="K318" t="str">
        <f>TEXT(Table1[[#This Row],[Date]],"ddd")</f>
        <v>Sat</v>
      </c>
      <c r="L318" s="2">
        <f>Table1[[#This Row],[Credit]]-Table1[[#This Row],[Debit]]</f>
        <v>200</v>
      </c>
    </row>
    <row r="319" spans="2:12" x14ac:dyDescent="0.3">
      <c r="B319" s="1">
        <v>44394</v>
      </c>
      <c r="C319" t="s">
        <v>14</v>
      </c>
      <c r="D319" s="2">
        <v>5</v>
      </c>
      <c r="E319" s="2"/>
      <c r="F319" t="s">
        <v>15</v>
      </c>
      <c r="G319" t="s">
        <v>16</v>
      </c>
      <c r="H319" t="s">
        <v>17</v>
      </c>
      <c r="I319" t="str">
        <f>TEXT(Table1[[#This Row],[Date]],"mmm")</f>
        <v>Jul</v>
      </c>
      <c r="J319">
        <f>MONTH(Table1[[#This Row],[Date]])</f>
        <v>7</v>
      </c>
      <c r="K319" t="str">
        <f>TEXT(Table1[[#This Row],[Date]],"ddd")</f>
        <v>Sat</v>
      </c>
      <c r="L319" s="2">
        <f>Table1[[#This Row],[Credit]]-Table1[[#This Row],[Debit]]</f>
        <v>-5</v>
      </c>
    </row>
    <row r="320" spans="2:12" x14ac:dyDescent="0.3">
      <c r="B320" s="1">
        <v>44395</v>
      </c>
      <c r="C320" t="s">
        <v>14</v>
      </c>
      <c r="D320" s="2">
        <v>5</v>
      </c>
      <c r="E320" s="2"/>
      <c r="F320" t="s">
        <v>15</v>
      </c>
      <c r="G320" t="s">
        <v>16</v>
      </c>
      <c r="H320" t="s">
        <v>17</v>
      </c>
      <c r="I320" t="str">
        <f>TEXT(Table1[[#This Row],[Date]],"mmm")</f>
        <v>Jul</v>
      </c>
      <c r="J320">
        <f>MONTH(Table1[[#This Row],[Date]])</f>
        <v>7</v>
      </c>
      <c r="K320" t="str">
        <f>TEXT(Table1[[#This Row],[Date]],"ddd")</f>
        <v>Sun</v>
      </c>
      <c r="L320" s="2">
        <f>Table1[[#This Row],[Credit]]-Table1[[#This Row],[Debit]]</f>
        <v>-5</v>
      </c>
    </row>
    <row r="321" spans="2:12" x14ac:dyDescent="0.3">
      <c r="B321" s="1">
        <v>44395</v>
      </c>
      <c r="C321" t="s">
        <v>42</v>
      </c>
      <c r="D321" s="2">
        <v>40</v>
      </c>
      <c r="E321" s="2"/>
      <c r="F321" t="s">
        <v>42</v>
      </c>
      <c r="G321" t="s">
        <v>20</v>
      </c>
      <c r="H321" t="s">
        <v>17</v>
      </c>
      <c r="I321" t="str">
        <f>TEXT(Table1[[#This Row],[Date]],"mmm")</f>
        <v>Jul</v>
      </c>
      <c r="J321">
        <f>MONTH(Table1[[#This Row],[Date]])</f>
        <v>7</v>
      </c>
      <c r="K321" t="str">
        <f>TEXT(Table1[[#This Row],[Date]],"ddd")</f>
        <v>Sun</v>
      </c>
      <c r="L321" s="2">
        <f>Table1[[#This Row],[Credit]]-Table1[[#This Row],[Debit]]</f>
        <v>-40</v>
      </c>
    </row>
    <row r="322" spans="2:12" x14ac:dyDescent="0.3">
      <c r="B322" s="1">
        <v>44396</v>
      </c>
      <c r="C322" t="s">
        <v>43</v>
      </c>
      <c r="D322" s="2">
        <v>51.1</v>
      </c>
      <c r="E322" s="2"/>
      <c r="F322" t="s">
        <v>44</v>
      </c>
      <c r="G322" t="s">
        <v>31</v>
      </c>
      <c r="H322" t="s">
        <v>17</v>
      </c>
      <c r="I322" t="str">
        <f>TEXT(Table1[[#This Row],[Date]],"mmm")</f>
        <v>Jul</v>
      </c>
      <c r="J322">
        <f>MONTH(Table1[[#This Row],[Date]])</f>
        <v>7</v>
      </c>
      <c r="K322" t="str">
        <f>TEXT(Table1[[#This Row],[Date]],"ddd")</f>
        <v>Mon</v>
      </c>
      <c r="L322" s="2">
        <f>Table1[[#This Row],[Credit]]-Table1[[#This Row],[Debit]]</f>
        <v>-51.1</v>
      </c>
    </row>
    <row r="323" spans="2:12" x14ac:dyDescent="0.3">
      <c r="B323" s="1">
        <v>44396</v>
      </c>
      <c r="C323" t="s">
        <v>45</v>
      </c>
      <c r="D323" s="2">
        <v>35</v>
      </c>
      <c r="E323" s="2"/>
      <c r="F323" t="s">
        <v>30</v>
      </c>
      <c r="G323" t="s">
        <v>31</v>
      </c>
      <c r="H323" t="s">
        <v>17</v>
      </c>
      <c r="I323" t="str">
        <f>TEXT(Table1[[#This Row],[Date]],"mmm")</f>
        <v>Jul</v>
      </c>
      <c r="J323">
        <f>MONTH(Table1[[#This Row],[Date]])</f>
        <v>7</v>
      </c>
      <c r="K323" t="str">
        <f>TEXT(Table1[[#This Row],[Date]],"ddd")</f>
        <v>Mon</v>
      </c>
      <c r="L323" s="2">
        <f>Table1[[#This Row],[Credit]]-Table1[[#This Row],[Debit]]</f>
        <v>-35</v>
      </c>
    </row>
    <row r="324" spans="2:12" x14ac:dyDescent="0.3">
      <c r="B324" s="1">
        <v>44396</v>
      </c>
      <c r="C324" t="s">
        <v>14</v>
      </c>
      <c r="D324" s="2">
        <v>5</v>
      </c>
      <c r="E324" s="2"/>
      <c r="F324" t="s">
        <v>15</v>
      </c>
      <c r="G324" t="s">
        <v>16</v>
      </c>
      <c r="H324" t="s">
        <v>17</v>
      </c>
      <c r="I324" t="str">
        <f>TEXT(Table1[[#This Row],[Date]],"mmm")</f>
        <v>Jul</v>
      </c>
      <c r="J324">
        <f>MONTH(Table1[[#This Row],[Date]])</f>
        <v>7</v>
      </c>
      <c r="K324" t="str">
        <f>TEXT(Table1[[#This Row],[Date]],"ddd")</f>
        <v>Mon</v>
      </c>
      <c r="L324" s="2">
        <f>Table1[[#This Row],[Credit]]-Table1[[#This Row],[Debit]]</f>
        <v>-5</v>
      </c>
    </row>
    <row r="325" spans="2:12" x14ac:dyDescent="0.3">
      <c r="B325" s="1">
        <v>44397</v>
      </c>
      <c r="C325" t="s">
        <v>14</v>
      </c>
      <c r="D325" s="2">
        <v>5</v>
      </c>
      <c r="E325" s="2"/>
      <c r="F325" t="s">
        <v>15</v>
      </c>
      <c r="G325" t="s">
        <v>16</v>
      </c>
      <c r="H325" t="s">
        <v>17</v>
      </c>
      <c r="I325" t="str">
        <f>TEXT(Table1[[#This Row],[Date]],"mmm")</f>
        <v>Jul</v>
      </c>
      <c r="J325">
        <f>MONTH(Table1[[#This Row],[Date]])</f>
        <v>7</v>
      </c>
      <c r="K325" t="str">
        <f>TEXT(Table1[[#This Row],[Date]],"ddd")</f>
        <v>Tue</v>
      </c>
      <c r="L325" s="2">
        <f>Table1[[#This Row],[Credit]]-Table1[[#This Row],[Debit]]</f>
        <v>-5</v>
      </c>
    </row>
    <row r="326" spans="2:12" x14ac:dyDescent="0.3">
      <c r="B326" s="1">
        <v>44398</v>
      </c>
      <c r="C326" t="s">
        <v>14</v>
      </c>
      <c r="D326" s="2">
        <v>5</v>
      </c>
      <c r="E326" s="2"/>
      <c r="F326" t="s">
        <v>15</v>
      </c>
      <c r="G326" t="s">
        <v>16</v>
      </c>
      <c r="H326" t="s">
        <v>17</v>
      </c>
      <c r="I326" t="str">
        <f>TEXT(Table1[[#This Row],[Date]],"mmm")</f>
        <v>Jul</v>
      </c>
      <c r="J326">
        <f>MONTH(Table1[[#This Row],[Date]])</f>
        <v>7</v>
      </c>
      <c r="K326" t="str">
        <f>TEXT(Table1[[#This Row],[Date]],"ddd")</f>
        <v>Wed</v>
      </c>
      <c r="L326" s="2">
        <f>Table1[[#This Row],[Credit]]-Table1[[#This Row],[Debit]]</f>
        <v>-5</v>
      </c>
    </row>
    <row r="327" spans="2:12" x14ac:dyDescent="0.3">
      <c r="B327" s="1">
        <v>44398</v>
      </c>
      <c r="C327" t="s">
        <v>24</v>
      </c>
      <c r="D327" s="2">
        <v>176</v>
      </c>
      <c r="E327" s="2"/>
      <c r="F327" t="s">
        <v>25</v>
      </c>
      <c r="G327" t="s">
        <v>20</v>
      </c>
      <c r="H327" t="s">
        <v>17</v>
      </c>
      <c r="I327" t="str">
        <f>TEXT(Table1[[#This Row],[Date]],"mmm")</f>
        <v>Jul</v>
      </c>
      <c r="J327">
        <f>MONTH(Table1[[#This Row],[Date]])</f>
        <v>7</v>
      </c>
      <c r="K327" t="str">
        <f>TEXT(Table1[[#This Row],[Date]],"ddd")</f>
        <v>Wed</v>
      </c>
      <c r="L327" s="2">
        <f>Table1[[#This Row],[Credit]]-Table1[[#This Row],[Debit]]</f>
        <v>-176</v>
      </c>
    </row>
    <row r="328" spans="2:12" x14ac:dyDescent="0.3">
      <c r="B328" s="1">
        <v>44399</v>
      </c>
      <c r="C328" t="s">
        <v>46</v>
      </c>
      <c r="D328" s="2">
        <v>43.1</v>
      </c>
      <c r="E328" s="2"/>
      <c r="F328" t="s">
        <v>35</v>
      </c>
      <c r="G328" t="s">
        <v>16</v>
      </c>
      <c r="H328" t="s">
        <v>17</v>
      </c>
      <c r="I328" t="str">
        <f>TEXT(Table1[[#This Row],[Date]],"mmm")</f>
        <v>Jul</v>
      </c>
      <c r="J328">
        <f>MONTH(Table1[[#This Row],[Date]])</f>
        <v>7</v>
      </c>
      <c r="K328" t="str">
        <f>TEXT(Table1[[#This Row],[Date]],"ddd")</f>
        <v>Thu</v>
      </c>
      <c r="L328" s="2">
        <f>Table1[[#This Row],[Credit]]-Table1[[#This Row],[Debit]]</f>
        <v>-43.1</v>
      </c>
    </row>
    <row r="329" spans="2:12" x14ac:dyDescent="0.3">
      <c r="B329" s="1">
        <v>44400</v>
      </c>
      <c r="C329" t="s">
        <v>47</v>
      </c>
      <c r="D329" s="2">
        <v>18.2</v>
      </c>
      <c r="E329" s="2"/>
      <c r="F329" t="s">
        <v>35</v>
      </c>
      <c r="G329" t="s">
        <v>16</v>
      </c>
      <c r="H329" t="s">
        <v>17</v>
      </c>
      <c r="I329" t="str">
        <f>TEXT(Table1[[#This Row],[Date]],"mmm")</f>
        <v>Jul</v>
      </c>
      <c r="J329">
        <f>MONTH(Table1[[#This Row],[Date]])</f>
        <v>7</v>
      </c>
      <c r="K329" t="str">
        <f>TEXT(Table1[[#This Row],[Date]],"ddd")</f>
        <v>Fri</v>
      </c>
      <c r="L329" s="2">
        <f>Table1[[#This Row],[Credit]]-Table1[[#This Row],[Debit]]</f>
        <v>-18.2</v>
      </c>
    </row>
    <row r="330" spans="2:12" x14ac:dyDescent="0.3">
      <c r="B330" s="1">
        <v>44401</v>
      </c>
      <c r="C330" t="s">
        <v>48</v>
      </c>
      <c r="D330" s="2">
        <v>55</v>
      </c>
      <c r="E330" s="2"/>
      <c r="F330" t="s">
        <v>49</v>
      </c>
      <c r="G330" t="s">
        <v>50</v>
      </c>
      <c r="H330" t="s">
        <v>17</v>
      </c>
      <c r="I330" t="str">
        <f>TEXT(Table1[[#This Row],[Date]],"mmm")</f>
        <v>Jul</v>
      </c>
      <c r="J330">
        <f>MONTH(Table1[[#This Row],[Date]])</f>
        <v>7</v>
      </c>
      <c r="K330" t="str">
        <f>TEXT(Table1[[#This Row],[Date]],"ddd")</f>
        <v>Sat</v>
      </c>
      <c r="L330" s="2">
        <f>Table1[[#This Row],[Credit]]-Table1[[#This Row],[Debit]]</f>
        <v>-55</v>
      </c>
    </row>
    <row r="331" spans="2:12" x14ac:dyDescent="0.3">
      <c r="B331" s="1">
        <v>44401</v>
      </c>
      <c r="C331" t="s">
        <v>28</v>
      </c>
      <c r="D331" s="2">
        <v>68.800000000000011</v>
      </c>
      <c r="E331" s="2"/>
      <c r="F331" t="s">
        <v>51</v>
      </c>
      <c r="G331" t="s">
        <v>23</v>
      </c>
      <c r="H331" t="s">
        <v>17</v>
      </c>
      <c r="I331" t="str">
        <f>TEXT(Table1[[#This Row],[Date]],"mmm")</f>
        <v>Jul</v>
      </c>
      <c r="J331">
        <f>MONTH(Table1[[#This Row],[Date]])</f>
        <v>7</v>
      </c>
      <c r="K331" t="str">
        <f>TEXT(Table1[[#This Row],[Date]],"ddd")</f>
        <v>Sat</v>
      </c>
      <c r="L331" s="2">
        <f>Table1[[#This Row],[Credit]]-Table1[[#This Row],[Debit]]</f>
        <v>-68.800000000000011</v>
      </c>
    </row>
    <row r="332" spans="2:12" x14ac:dyDescent="0.3">
      <c r="B332" s="1">
        <v>44401</v>
      </c>
      <c r="C332" t="s">
        <v>14</v>
      </c>
      <c r="D332" s="2">
        <v>5</v>
      </c>
      <c r="E332" s="2"/>
      <c r="F332" t="s">
        <v>15</v>
      </c>
      <c r="G332" t="s">
        <v>16</v>
      </c>
      <c r="H332" t="s">
        <v>17</v>
      </c>
      <c r="I332" t="str">
        <f>TEXT(Table1[[#This Row],[Date]],"mmm")</f>
        <v>Jul</v>
      </c>
      <c r="J332">
        <f>MONTH(Table1[[#This Row],[Date]])</f>
        <v>7</v>
      </c>
      <c r="K332" t="str">
        <f>TEXT(Table1[[#This Row],[Date]],"ddd")</f>
        <v>Sat</v>
      </c>
      <c r="L332" s="2">
        <f>Table1[[#This Row],[Credit]]-Table1[[#This Row],[Debit]]</f>
        <v>-5</v>
      </c>
    </row>
    <row r="333" spans="2:12" x14ac:dyDescent="0.3">
      <c r="B333" s="1">
        <v>44402</v>
      </c>
      <c r="C333" t="s">
        <v>14</v>
      </c>
      <c r="D333" s="2">
        <v>5</v>
      </c>
      <c r="E333" s="2"/>
      <c r="F333" t="s">
        <v>15</v>
      </c>
      <c r="G333" t="s">
        <v>16</v>
      </c>
      <c r="H333" t="s">
        <v>17</v>
      </c>
      <c r="I333" t="str">
        <f>TEXT(Table1[[#This Row],[Date]],"mmm")</f>
        <v>Jul</v>
      </c>
      <c r="J333">
        <f>MONTH(Table1[[#This Row],[Date]])</f>
        <v>7</v>
      </c>
      <c r="K333" t="str">
        <f>TEXT(Table1[[#This Row],[Date]],"ddd")</f>
        <v>Sun</v>
      </c>
      <c r="L333" s="2">
        <f>Table1[[#This Row],[Credit]]-Table1[[#This Row],[Debit]]</f>
        <v>-5</v>
      </c>
    </row>
    <row r="334" spans="2:12" x14ac:dyDescent="0.3">
      <c r="B334" s="1">
        <v>44403</v>
      </c>
      <c r="C334" t="s">
        <v>14</v>
      </c>
      <c r="D334" s="2">
        <v>5</v>
      </c>
      <c r="E334" s="2"/>
      <c r="F334" t="s">
        <v>15</v>
      </c>
      <c r="G334" t="s">
        <v>16</v>
      </c>
      <c r="H334" t="s">
        <v>17</v>
      </c>
      <c r="I334" t="str">
        <f>TEXT(Table1[[#This Row],[Date]],"mmm")</f>
        <v>Jul</v>
      </c>
      <c r="J334">
        <f>MONTH(Table1[[#This Row],[Date]])</f>
        <v>7</v>
      </c>
      <c r="K334" t="str">
        <f>TEXT(Table1[[#This Row],[Date]],"ddd")</f>
        <v>Mon</v>
      </c>
      <c r="L334" s="2">
        <f>Table1[[#This Row],[Credit]]-Table1[[#This Row],[Debit]]</f>
        <v>-5</v>
      </c>
    </row>
    <row r="335" spans="2:12" x14ac:dyDescent="0.3">
      <c r="B335" s="1">
        <v>44404</v>
      </c>
      <c r="C335" t="s">
        <v>14</v>
      </c>
      <c r="D335" s="2">
        <v>5</v>
      </c>
      <c r="E335" s="2"/>
      <c r="F335" t="s">
        <v>15</v>
      </c>
      <c r="G335" t="s">
        <v>16</v>
      </c>
      <c r="H335" t="s">
        <v>17</v>
      </c>
      <c r="I335" t="str">
        <f>TEXT(Table1[[#This Row],[Date]],"mmm")</f>
        <v>Jul</v>
      </c>
      <c r="J335">
        <f>MONTH(Table1[[#This Row],[Date]])</f>
        <v>7</v>
      </c>
      <c r="K335" t="str">
        <f>TEXT(Table1[[#This Row],[Date]],"ddd")</f>
        <v>Tue</v>
      </c>
      <c r="L335" s="2">
        <f>Table1[[#This Row],[Credit]]-Table1[[#This Row],[Debit]]</f>
        <v>-5</v>
      </c>
    </row>
    <row r="336" spans="2:12" x14ac:dyDescent="0.3">
      <c r="B336" s="1">
        <v>44405</v>
      </c>
      <c r="C336" t="s">
        <v>14</v>
      </c>
      <c r="D336" s="2">
        <v>5</v>
      </c>
      <c r="E336" s="2"/>
      <c r="F336" t="s">
        <v>15</v>
      </c>
      <c r="G336" t="s">
        <v>16</v>
      </c>
      <c r="H336" t="s">
        <v>17</v>
      </c>
      <c r="I336" t="str">
        <f>TEXT(Table1[[#This Row],[Date]],"mmm")</f>
        <v>Jul</v>
      </c>
      <c r="J336">
        <f>MONTH(Table1[[#This Row],[Date]])</f>
        <v>7</v>
      </c>
      <c r="K336" t="str">
        <f>TEXT(Table1[[#This Row],[Date]],"ddd")</f>
        <v>Wed</v>
      </c>
      <c r="L336" s="2">
        <f>Table1[[#This Row],[Credit]]-Table1[[#This Row],[Debit]]</f>
        <v>-5</v>
      </c>
    </row>
    <row r="337" spans="2:12" x14ac:dyDescent="0.3">
      <c r="B337" s="1">
        <v>44405</v>
      </c>
      <c r="C337" t="s">
        <v>24</v>
      </c>
      <c r="D337" s="2">
        <v>193</v>
      </c>
      <c r="E337" s="2"/>
      <c r="F337" t="s">
        <v>25</v>
      </c>
      <c r="G337" t="s">
        <v>20</v>
      </c>
      <c r="H337" t="s">
        <v>17</v>
      </c>
      <c r="I337" t="str">
        <f>TEXT(Table1[[#This Row],[Date]],"mmm")</f>
        <v>Jul</v>
      </c>
      <c r="J337">
        <f>MONTH(Table1[[#This Row],[Date]])</f>
        <v>7</v>
      </c>
      <c r="K337" t="str">
        <f>TEXT(Table1[[#This Row],[Date]],"ddd")</f>
        <v>Wed</v>
      </c>
      <c r="L337" s="2">
        <f>Table1[[#This Row],[Credit]]-Table1[[#This Row],[Debit]]</f>
        <v>-193</v>
      </c>
    </row>
    <row r="338" spans="2:12" x14ac:dyDescent="0.3">
      <c r="B338" s="1">
        <v>44406</v>
      </c>
      <c r="C338" t="s">
        <v>52</v>
      </c>
      <c r="D338" s="2">
        <v>130.80000000000001</v>
      </c>
      <c r="E338" s="2"/>
      <c r="F338" t="s">
        <v>33</v>
      </c>
      <c r="G338" t="s">
        <v>31</v>
      </c>
      <c r="H338" t="s">
        <v>17</v>
      </c>
      <c r="I338" t="str">
        <f>TEXT(Table1[[#This Row],[Date]],"mmm")</f>
        <v>Jul</v>
      </c>
      <c r="J338">
        <f>MONTH(Table1[[#This Row],[Date]])</f>
        <v>7</v>
      </c>
      <c r="K338" t="str">
        <f>TEXT(Table1[[#This Row],[Date]],"ddd")</f>
        <v>Thu</v>
      </c>
      <c r="L338" s="2">
        <f>Table1[[#This Row],[Credit]]-Table1[[#This Row],[Debit]]</f>
        <v>-130.80000000000001</v>
      </c>
    </row>
    <row r="339" spans="2:12" x14ac:dyDescent="0.3">
      <c r="B339" s="1">
        <v>44406</v>
      </c>
      <c r="C339" t="s">
        <v>61</v>
      </c>
      <c r="D339" s="2">
        <v>181.39999999999998</v>
      </c>
      <c r="E339" s="2"/>
      <c r="F339" t="s">
        <v>62</v>
      </c>
      <c r="G339" t="s">
        <v>31</v>
      </c>
      <c r="H339" t="s">
        <v>17</v>
      </c>
      <c r="I339" t="str">
        <f>TEXT(Table1[[#This Row],[Date]],"mmm")</f>
        <v>Jul</v>
      </c>
      <c r="J339">
        <f>MONTH(Table1[[#This Row],[Date]])</f>
        <v>7</v>
      </c>
      <c r="K339" t="str">
        <f>TEXT(Table1[[#This Row],[Date]],"ddd")</f>
        <v>Thu</v>
      </c>
      <c r="L339" s="2">
        <f>Table1[[#This Row],[Credit]]-Table1[[#This Row],[Debit]]</f>
        <v>-181.39999999999998</v>
      </c>
    </row>
    <row r="340" spans="2:12" x14ac:dyDescent="0.3">
      <c r="B340" s="1">
        <v>44407</v>
      </c>
      <c r="C340" t="s">
        <v>32</v>
      </c>
      <c r="D340" s="2">
        <v>151.19999999999999</v>
      </c>
      <c r="E340" s="2"/>
      <c r="F340" t="s">
        <v>33</v>
      </c>
      <c r="G340" t="s">
        <v>31</v>
      </c>
      <c r="H340" t="s">
        <v>17</v>
      </c>
      <c r="I340" t="str">
        <f>TEXT(Table1[[#This Row],[Date]],"mmm")</f>
        <v>Jul</v>
      </c>
      <c r="J340">
        <f>MONTH(Table1[[#This Row],[Date]])</f>
        <v>7</v>
      </c>
      <c r="K340" t="str">
        <f>TEXT(Table1[[#This Row],[Date]],"ddd")</f>
        <v>Fri</v>
      </c>
      <c r="L340" s="2">
        <f>Table1[[#This Row],[Credit]]-Table1[[#This Row],[Debit]]</f>
        <v>-151.19999999999999</v>
      </c>
    </row>
    <row r="341" spans="2:12" x14ac:dyDescent="0.3">
      <c r="B341" s="1">
        <v>44407</v>
      </c>
      <c r="C341" t="s">
        <v>36</v>
      </c>
      <c r="D341" s="2">
        <v>29.300000000000004</v>
      </c>
      <c r="E341" s="2"/>
      <c r="F341" t="s">
        <v>37</v>
      </c>
      <c r="G341" t="s">
        <v>23</v>
      </c>
      <c r="H341" t="s">
        <v>17</v>
      </c>
      <c r="I341" t="str">
        <f>TEXT(Table1[[#This Row],[Date]],"mmm")</f>
        <v>Jul</v>
      </c>
      <c r="J341">
        <f>MONTH(Table1[[#This Row],[Date]])</f>
        <v>7</v>
      </c>
      <c r="K341" t="str">
        <f>TEXT(Table1[[#This Row],[Date]],"ddd")</f>
        <v>Fri</v>
      </c>
      <c r="L341" s="2">
        <f>Table1[[#This Row],[Credit]]-Table1[[#This Row],[Debit]]</f>
        <v>-29.300000000000004</v>
      </c>
    </row>
    <row r="342" spans="2:12" x14ac:dyDescent="0.3">
      <c r="B342" s="1">
        <v>44407</v>
      </c>
      <c r="C342" t="s">
        <v>59</v>
      </c>
      <c r="D342" s="2">
        <v>15</v>
      </c>
      <c r="E342" s="2"/>
      <c r="F342" t="s">
        <v>35</v>
      </c>
      <c r="G342" t="s">
        <v>16</v>
      </c>
      <c r="H342" t="s">
        <v>17</v>
      </c>
      <c r="I342" t="str">
        <f>TEXT(Table1[[#This Row],[Date]],"mmm")</f>
        <v>Jul</v>
      </c>
      <c r="J342">
        <f>MONTH(Table1[[#This Row],[Date]])</f>
        <v>7</v>
      </c>
      <c r="K342" t="str">
        <f>TEXT(Table1[[#This Row],[Date]],"ddd")</f>
        <v>Fri</v>
      </c>
      <c r="L342" s="2">
        <f>Table1[[#This Row],[Credit]]-Table1[[#This Row],[Debit]]</f>
        <v>-15</v>
      </c>
    </row>
    <row r="343" spans="2:12" x14ac:dyDescent="0.3">
      <c r="B343" s="1">
        <v>44408</v>
      </c>
      <c r="C343" t="s">
        <v>14</v>
      </c>
      <c r="D343" s="2">
        <v>5</v>
      </c>
      <c r="E343" s="2"/>
      <c r="F343" t="s">
        <v>15</v>
      </c>
      <c r="G343" t="s">
        <v>16</v>
      </c>
      <c r="H343" t="s">
        <v>17</v>
      </c>
      <c r="I343" t="str">
        <f>TEXT(Table1[[#This Row],[Date]],"mmm")</f>
        <v>Jul</v>
      </c>
      <c r="J343">
        <f>MONTH(Table1[[#This Row],[Date]])</f>
        <v>7</v>
      </c>
      <c r="K343" t="str">
        <f>TEXT(Table1[[#This Row],[Date]],"ddd")</f>
        <v>Sat</v>
      </c>
      <c r="L343" s="2">
        <f>Table1[[#This Row],[Credit]]-Table1[[#This Row],[Debit]]</f>
        <v>-5</v>
      </c>
    </row>
    <row r="344" spans="2:12" x14ac:dyDescent="0.3">
      <c r="B344" s="1">
        <v>44410</v>
      </c>
      <c r="C344" t="s">
        <v>14</v>
      </c>
      <c r="D344" s="2">
        <v>5</v>
      </c>
      <c r="E344" s="2"/>
      <c r="F344" t="s">
        <v>15</v>
      </c>
      <c r="G344" t="s">
        <v>16</v>
      </c>
      <c r="H344" t="s">
        <v>17</v>
      </c>
      <c r="I344" t="str">
        <f>TEXT(Table1[[#This Row],[Date]],"mmm")</f>
        <v>Aug</v>
      </c>
      <c r="J344">
        <f>MONTH(Table1[[#This Row],[Date]])</f>
        <v>8</v>
      </c>
      <c r="K344" t="str">
        <f>TEXT(Table1[[#This Row],[Date]],"ddd")</f>
        <v>Mon</v>
      </c>
      <c r="L344" s="2">
        <f>Table1[[#This Row],[Credit]]-Table1[[#This Row],[Debit]]</f>
        <v>-5</v>
      </c>
    </row>
    <row r="345" spans="2:12" x14ac:dyDescent="0.3">
      <c r="B345" s="1">
        <v>44410</v>
      </c>
      <c r="C345" t="s">
        <v>10</v>
      </c>
      <c r="D345" s="2"/>
      <c r="E345" s="2">
        <v>5000</v>
      </c>
      <c r="F345" t="s">
        <v>11</v>
      </c>
      <c r="G345" t="s">
        <v>12</v>
      </c>
      <c r="H345" t="s">
        <v>13</v>
      </c>
      <c r="I345" t="str">
        <f>TEXT(Table1[[#This Row],[Date]],"mmm")</f>
        <v>Aug</v>
      </c>
      <c r="J345">
        <f>MONTH(Table1[[#This Row],[Date]])</f>
        <v>8</v>
      </c>
      <c r="K345" t="str">
        <f>TEXT(Table1[[#This Row],[Date]],"ddd")</f>
        <v>Mon</v>
      </c>
      <c r="L345" s="2">
        <f>Table1[[#This Row],[Credit]]-Table1[[#This Row],[Debit]]</f>
        <v>5000</v>
      </c>
    </row>
    <row r="346" spans="2:12" x14ac:dyDescent="0.3">
      <c r="B346" s="1">
        <v>44411</v>
      </c>
      <c r="C346" t="s">
        <v>14</v>
      </c>
      <c r="D346" s="2">
        <v>5</v>
      </c>
      <c r="E346" s="2"/>
      <c r="F346" t="s">
        <v>15</v>
      </c>
      <c r="G346" t="s">
        <v>16</v>
      </c>
      <c r="H346" t="s">
        <v>17</v>
      </c>
      <c r="I346" t="str">
        <f>TEXT(Table1[[#This Row],[Date]],"mmm")</f>
        <v>Aug</v>
      </c>
      <c r="J346">
        <f>MONTH(Table1[[#This Row],[Date]])</f>
        <v>8</v>
      </c>
      <c r="K346" t="str">
        <f>TEXT(Table1[[#This Row],[Date]],"ddd")</f>
        <v>Tue</v>
      </c>
      <c r="L346" s="2">
        <f>Table1[[#This Row],[Credit]]-Table1[[#This Row],[Debit]]</f>
        <v>-5</v>
      </c>
    </row>
    <row r="347" spans="2:12" x14ac:dyDescent="0.3">
      <c r="B347" s="1">
        <v>44413</v>
      </c>
      <c r="C347" t="s">
        <v>18</v>
      </c>
      <c r="D347" s="2">
        <v>900</v>
      </c>
      <c r="E347" s="2"/>
      <c r="F347" t="s">
        <v>19</v>
      </c>
      <c r="G347" t="s">
        <v>20</v>
      </c>
      <c r="H347" t="s">
        <v>17</v>
      </c>
      <c r="I347" t="str">
        <f>TEXT(Table1[[#This Row],[Date]],"mmm")</f>
        <v>Aug</v>
      </c>
      <c r="J347">
        <f>MONTH(Table1[[#This Row],[Date]])</f>
        <v>8</v>
      </c>
      <c r="K347" t="str">
        <f>TEXT(Table1[[#This Row],[Date]],"ddd")</f>
        <v>Thu</v>
      </c>
      <c r="L347" s="2">
        <f>Table1[[#This Row],[Credit]]-Table1[[#This Row],[Debit]]</f>
        <v>-900</v>
      </c>
    </row>
    <row r="348" spans="2:12" x14ac:dyDescent="0.3">
      <c r="B348" s="1">
        <v>44413</v>
      </c>
      <c r="C348" t="s">
        <v>21</v>
      </c>
      <c r="D348" s="2">
        <v>150</v>
      </c>
      <c r="E348" s="2"/>
      <c r="F348" t="s">
        <v>22</v>
      </c>
      <c r="G348" t="s">
        <v>23</v>
      </c>
      <c r="H348" t="s">
        <v>17</v>
      </c>
      <c r="I348" t="str">
        <f>TEXT(Table1[[#This Row],[Date]],"mmm")</f>
        <v>Aug</v>
      </c>
      <c r="J348">
        <f>MONTH(Table1[[#This Row],[Date]])</f>
        <v>8</v>
      </c>
      <c r="K348" t="str">
        <f>TEXT(Table1[[#This Row],[Date]],"ddd")</f>
        <v>Thu</v>
      </c>
      <c r="L348" s="2">
        <f>Table1[[#This Row],[Credit]]-Table1[[#This Row],[Debit]]</f>
        <v>-150</v>
      </c>
    </row>
    <row r="349" spans="2:12" x14ac:dyDescent="0.3">
      <c r="B349" s="1">
        <v>44413</v>
      </c>
      <c r="C349" t="s">
        <v>14</v>
      </c>
      <c r="D349" s="2">
        <v>5</v>
      </c>
      <c r="E349" s="2"/>
      <c r="F349" t="s">
        <v>15</v>
      </c>
      <c r="G349" t="s">
        <v>16</v>
      </c>
      <c r="H349" t="s">
        <v>17</v>
      </c>
      <c r="I349" t="str">
        <f>TEXT(Table1[[#This Row],[Date]],"mmm")</f>
        <v>Aug</v>
      </c>
      <c r="J349">
        <f>MONTH(Table1[[#This Row],[Date]])</f>
        <v>8</v>
      </c>
      <c r="K349" t="str">
        <f>TEXT(Table1[[#This Row],[Date]],"ddd")</f>
        <v>Thu</v>
      </c>
      <c r="L349" s="2">
        <f>Table1[[#This Row],[Credit]]-Table1[[#This Row],[Debit]]</f>
        <v>-5</v>
      </c>
    </row>
    <row r="350" spans="2:12" x14ac:dyDescent="0.3">
      <c r="B350" s="1">
        <v>44413</v>
      </c>
      <c r="C350" t="s">
        <v>14</v>
      </c>
      <c r="D350" s="2">
        <v>5</v>
      </c>
      <c r="E350" s="2"/>
      <c r="F350" t="s">
        <v>15</v>
      </c>
      <c r="G350" t="s">
        <v>16</v>
      </c>
      <c r="H350" t="s">
        <v>17</v>
      </c>
      <c r="I350" t="str">
        <f>TEXT(Table1[[#This Row],[Date]],"mmm")</f>
        <v>Aug</v>
      </c>
      <c r="J350">
        <f>MONTH(Table1[[#This Row],[Date]])</f>
        <v>8</v>
      </c>
      <c r="K350" t="str">
        <f>TEXT(Table1[[#This Row],[Date]],"ddd")</f>
        <v>Thu</v>
      </c>
      <c r="L350" s="2">
        <f>Table1[[#This Row],[Credit]]-Table1[[#This Row],[Debit]]</f>
        <v>-5</v>
      </c>
    </row>
    <row r="351" spans="2:12" x14ac:dyDescent="0.3">
      <c r="B351" s="1">
        <v>44414</v>
      </c>
      <c r="C351" t="s">
        <v>14</v>
      </c>
      <c r="D351" s="2">
        <v>5</v>
      </c>
      <c r="E351" s="2"/>
      <c r="F351" t="s">
        <v>15</v>
      </c>
      <c r="G351" t="s">
        <v>16</v>
      </c>
      <c r="H351" t="s">
        <v>17</v>
      </c>
      <c r="I351" t="str">
        <f>TEXT(Table1[[#This Row],[Date]],"mmm")</f>
        <v>Aug</v>
      </c>
      <c r="J351">
        <f>MONTH(Table1[[#This Row],[Date]])</f>
        <v>8</v>
      </c>
      <c r="K351" t="str">
        <f>TEXT(Table1[[#This Row],[Date]],"ddd")</f>
        <v>Fri</v>
      </c>
      <c r="L351" s="2">
        <f>Table1[[#This Row],[Credit]]-Table1[[#This Row],[Debit]]</f>
        <v>-5</v>
      </c>
    </row>
    <row r="352" spans="2:12" x14ac:dyDescent="0.3">
      <c r="B352" s="1">
        <v>44415</v>
      </c>
      <c r="C352" t="s">
        <v>14</v>
      </c>
      <c r="D352" s="2">
        <v>5</v>
      </c>
      <c r="E352" s="2"/>
      <c r="F352" t="s">
        <v>15</v>
      </c>
      <c r="G352" t="s">
        <v>16</v>
      </c>
      <c r="H352" t="s">
        <v>17</v>
      </c>
      <c r="I352" t="str">
        <f>TEXT(Table1[[#This Row],[Date]],"mmm")</f>
        <v>Aug</v>
      </c>
      <c r="J352">
        <f>MONTH(Table1[[#This Row],[Date]])</f>
        <v>8</v>
      </c>
      <c r="K352" t="str">
        <f>TEXT(Table1[[#This Row],[Date]],"ddd")</f>
        <v>Sat</v>
      </c>
      <c r="L352" s="2">
        <f>Table1[[#This Row],[Credit]]-Table1[[#This Row],[Debit]]</f>
        <v>-5</v>
      </c>
    </row>
    <row r="353" spans="2:12" x14ac:dyDescent="0.3">
      <c r="B353" s="1">
        <v>44415</v>
      </c>
      <c r="C353" t="s">
        <v>24</v>
      </c>
      <c r="D353" s="2">
        <v>137</v>
      </c>
      <c r="E353" s="2"/>
      <c r="F353" t="s">
        <v>25</v>
      </c>
      <c r="G353" t="s">
        <v>20</v>
      </c>
      <c r="H353" t="s">
        <v>17</v>
      </c>
      <c r="I353" t="str">
        <f>TEXT(Table1[[#This Row],[Date]],"mmm")</f>
        <v>Aug</v>
      </c>
      <c r="J353">
        <f>MONTH(Table1[[#This Row],[Date]])</f>
        <v>8</v>
      </c>
      <c r="K353" t="str">
        <f>TEXT(Table1[[#This Row],[Date]],"ddd")</f>
        <v>Sat</v>
      </c>
      <c r="L353" s="2">
        <f>Table1[[#This Row],[Credit]]-Table1[[#This Row],[Debit]]</f>
        <v>-137</v>
      </c>
    </row>
    <row r="354" spans="2:12" x14ac:dyDescent="0.3">
      <c r="B354" s="1">
        <v>44418</v>
      </c>
      <c r="C354" t="s">
        <v>26</v>
      </c>
      <c r="D354" s="2">
        <v>57</v>
      </c>
      <c r="E354" s="2"/>
      <c r="F354" t="s">
        <v>27</v>
      </c>
      <c r="G354" t="s">
        <v>20</v>
      </c>
      <c r="H354" t="s">
        <v>17</v>
      </c>
      <c r="I354" t="str">
        <f>TEXT(Table1[[#This Row],[Date]],"mmm")</f>
        <v>Aug</v>
      </c>
      <c r="J354">
        <f>MONTH(Table1[[#This Row],[Date]])</f>
        <v>8</v>
      </c>
      <c r="K354" t="str">
        <f>TEXT(Table1[[#This Row],[Date]],"ddd")</f>
        <v>Tue</v>
      </c>
      <c r="L354" s="2">
        <f>Table1[[#This Row],[Credit]]-Table1[[#This Row],[Debit]]</f>
        <v>-57</v>
      </c>
    </row>
    <row r="355" spans="2:12" x14ac:dyDescent="0.3">
      <c r="B355" s="1">
        <v>44418</v>
      </c>
      <c r="C355" t="s">
        <v>14</v>
      </c>
      <c r="D355" s="2">
        <v>5</v>
      </c>
      <c r="E355" s="2"/>
      <c r="F355" t="s">
        <v>15</v>
      </c>
      <c r="G355" t="s">
        <v>16</v>
      </c>
      <c r="H355" t="s">
        <v>17</v>
      </c>
      <c r="I355" t="str">
        <f>TEXT(Table1[[#This Row],[Date]],"mmm")</f>
        <v>Aug</v>
      </c>
      <c r="J355">
        <f>MONTH(Table1[[#This Row],[Date]])</f>
        <v>8</v>
      </c>
      <c r="K355" t="str">
        <f>TEXT(Table1[[#This Row],[Date]],"ddd")</f>
        <v>Tue</v>
      </c>
      <c r="L355" s="2">
        <f>Table1[[#This Row],[Credit]]-Table1[[#This Row],[Debit]]</f>
        <v>-5</v>
      </c>
    </row>
    <row r="356" spans="2:12" x14ac:dyDescent="0.3">
      <c r="B356" s="1">
        <v>44419</v>
      </c>
      <c r="C356" t="s">
        <v>14</v>
      </c>
      <c r="D356" s="2">
        <v>5</v>
      </c>
      <c r="E356" s="2"/>
      <c r="F356" t="s">
        <v>15</v>
      </c>
      <c r="G356" t="s">
        <v>16</v>
      </c>
      <c r="H356" t="s">
        <v>17</v>
      </c>
      <c r="I356" t="str">
        <f>TEXT(Table1[[#This Row],[Date]],"mmm")</f>
        <v>Aug</v>
      </c>
      <c r="J356">
        <f>MONTH(Table1[[#This Row],[Date]])</f>
        <v>8</v>
      </c>
      <c r="K356" t="str">
        <f>TEXT(Table1[[#This Row],[Date]],"ddd")</f>
        <v>Wed</v>
      </c>
      <c r="L356" s="2">
        <f>Table1[[#This Row],[Credit]]-Table1[[#This Row],[Debit]]</f>
        <v>-5</v>
      </c>
    </row>
    <row r="357" spans="2:12" x14ac:dyDescent="0.3">
      <c r="B357" s="1">
        <v>44420</v>
      </c>
      <c r="C357" t="s">
        <v>28</v>
      </c>
      <c r="D357" s="2">
        <v>84.199999999999989</v>
      </c>
      <c r="E357" s="2"/>
      <c r="F357" t="s">
        <v>51</v>
      </c>
      <c r="G357" t="s">
        <v>23</v>
      </c>
      <c r="H357" t="s">
        <v>17</v>
      </c>
      <c r="I357" t="str">
        <f>TEXT(Table1[[#This Row],[Date]],"mmm")</f>
        <v>Aug</v>
      </c>
      <c r="J357">
        <f>MONTH(Table1[[#This Row],[Date]])</f>
        <v>8</v>
      </c>
      <c r="K357" t="str">
        <f>TEXT(Table1[[#This Row],[Date]],"ddd")</f>
        <v>Thu</v>
      </c>
      <c r="L357" s="2">
        <f>Table1[[#This Row],[Credit]]-Table1[[#This Row],[Debit]]</f>
        <v>-84.199999999999989</v>
      </c>
    </row>
    <row r="358" spans="2:12" x14ac:dyDescent="0.3">
      <c r="B358" s="1">
        <v>44420</v>
      </c>
      <c r="C358" t="s">
        <v>14</v>
      </c>
      <c r="D358" s="2">
        <v>5</v>
      </c>
      <c r="E358" s="2"/>
      <c r="F358" t="s">
        <v>15</v>
      </c>
      <c r="G358" t="s">
        <v>16</v>
      </c>
      <c r="H358" t="s">
        <v>17</v>
      </c>
      <c r="I358" t="str">
        <f>TEXT(Table1[[#This Row],[Date]],"mmm")</f>
        <v>Aug</v>
      </c>
      <c r="J358">
        <f>MONTH(Table1[[#This Row],[Date]])</f>
        <v>8</v>
      </c>
      <c r="K358" t="str">
        <f>TEXT(Table1[[#This Row],[Date]],"ddd")</f>
        <v>Thu</v>
      </c>
      <c r="L358" s="2">
        <f>Table1[[#This Row],[Credit]]-Table1[[#This Row],[Debit]]</f>
        <v>-5</v>
      </c>
    </row>
    <row r="359" spans="2:12" x14ac:dyDescent="0.3">
      <c r="B359" s="1">
        <v>44421</v>
      </c>
      <c r="C359" t="s">
        <v>14</v>
      </c>
      <c r="D359" s="2">
        <v>5</v>
      </c>
      <c r="E359" s="2"/>
      <c r="F359" t="s">
        <v>15</v>
      </c>
      <c r="G359" t="s">
        <v>16</v>
      </c>
      <c r="H359" t="s">
        <v>17</v>
      </c>
      <c r="I359" t="str">
        <f>TEXT(Table1[[#This Row],[Date]],"mmm")</f>
        <v>Aug</v>
      </c>
      <c r="J359">
        <f>MONTH(Table1[[#This Row],[Date]])</f>
        <v>8</v>
      </c>
      <c r="K359" t="str">
        <f>TEXT(Table1[[#This Row],[Date]],"ddd")</f>
        <v>Fri</v>
      </c>
      <c r="L359" s="2">
        <f>Table1[[#This Row],[Credit]]-Table1[[#This Row],[Debit]]</f>
        <v>-5</v>
      </c>
    </row>
    <row r="360" spans="2:12" x14ac:dyDescent="0.3">
      <c r="B360" s="1">
        <v>44422</v>
      </c>
      <c r="C360" t="s">
        <v>24</v>
      </c>
      <c r="D360" s="2">
        <v>142.1</v>
      </c>
      <c r="E360" s="2"/>
      <c r="F360" t="s">
        <v>25</v>
      </c>
      <c r="G360" t="s">
        <v>20</v>
      </c>
      <c r="H360" t="s">
        <v>17</v>
      </c>
      <c r="I360" t="str">
        <f>TEXT(Table1[[#This Row],[Date]],"mmm")</f>
        <v>Aug</v>
      </c>
      <c r="J360">
        <f>MONTH(Table1[[#This Row],[Date]])</f>
        <v>8</v>
      </c>
      <c r="K360" t="str">
        <f>TEXT(Table1[[#This Row],[Date]],"ddd")</f>
        <v>Sat</v>
      </c>
      <c r="L360" s="2">
        <f>Table1[[#This Row],[Credit]]-Table1[[#This Row],[Debit]]</f>
        <v>-142.1</v>
      </c>
    </row>
    <row r="361" spans="2:12" x14ac:dyDescent="0.3">
      <c r="B361" s="1">
        <v>44422</v>
      </c>
      <c r="C361" t="s">
        <v>14</v>
      </c>
      <c r="D361" s="2">
        <v>5</v>
      </c>
      <c r="E361" s="2"/>
      <c r="F361" t="s">
        <v>15</v>
      </c>
      <c r="G361" t="s">
        <v>16</v>
      </c>
      <c r="H361" t="s">
        <v>17</v>
      </c>
      <c r="I361" t="str">
        <f>TEXT(Table1[[#This Row],[Date]],"mmm")</f>
        <v>Aug</v>
      </c>
      <c r="J361">
        <f>MONTH(Table1[[#This Row],[Date]])</f>
        <v>8</v>
      </c>
      <c r="K361" t="str">
        <f>TEXT(Table1[[#This Row],[Date]],"ddd")</f>
        <v>Sat</v>
      </c>
      <c r="L361" s="2">
        <f>Table1[[#This Row],[Credit]]-Table1[[#This Row],[Debit]]</f>
        <v>-5</v>
      </c>
    </row>
    <row r="362" spans="2:12" x14ac:dyDescent="0.3">
      <c r="B362" s="1">
        <v>44423</v>
      </c>
      <c r="C362" t="s">
        <v>14</v>
      </c>
      <c r="D362" s="2">
        <v>5</v>
      </c>
      <c r="E362" s="2"/>
      <c r="F362" t="s">
        <v>15</v>
      </c>
      <c r="G362" t="s">
        <v>16</v>
      </c>
      <c r="H362" t="s">
        <v>17</v>
      </c>
      <c r="I362" t="str">
        <f>TEXT(Table1[[#This Row],[Date]],"mmm")</f>
        <v>Aug</v>
      </c>
      <c r="J362">
        <f>MONTH(Table1[[#This Row],[Date]])</f>
        <v>8</v>
      </c>
      <c r="K362" t="str">
        <f>TEXT(Table1[[#This Row],[Date]],"ddd")</f>
        <v>Sun</v>
      </c>
      <c r="L362" s="2">
        <f>Table1[[#This Row],[Credit]]-Table1[[#This Row],[Debit]]</f>
        <v>-5</v>
      </c>
    </row>
    <row r="363" spans="2:12" x14ac:dyDescent="0.3">
      <c r="B363" s="1">
        <v>44423</v>
      </c>
      <c r="C363" t="s">
        <v>29</v>
      </c>
      <c r="D363" s="2">
        <v>46.8</v>
      </c>
      <c r="E363" s="2"/>
      <c r="F363" t="s">
        <v>30</v>
      </c>
      <c r="G363" t="s">
        <v>31</v>
      </c>
      <c r="H363" t="s">
        <v>17</v>
      </c>
      <c r="I363" t="str">
        <f>TEXT(Table1[[#This Row],[Date]],"mmm")</f>
        <v>Aug</v>
      </c>
      <c r="J363">
        <f>MONTH(Table1[[#This Row],[Date]])</f>
        <v>8</v>
      </c>
      <c r="K363" t="str">
        <f>TEXT(Table1[[#This Row],[Date]],"ddd")</f>
        <v>Sun</v>
      </c>
      <c r="L363" s="2">
        <f>Table1[[#This Row],[Credit]]-Table1[[#This Row],[Debit]]</f>
        <v>-46.8</v>
      </c>
    </row>
    <row r="364" spans="2:12" x14ac:dyDescent="0.3">
      <c r="B364" s="1">
        <v>44423</v>
      </c>
      <c r="C364" t="s">
        <v>32</v>
      </c>
      <c r="D364" s="2">
        <v>104.70000000000002</v>
      </c>
      <c r="E364" s="2"/>
      <c r="F364" t="s">
        <v>33</v>
      </c>
      <c r="G364" t="s">
        <v>31</v>
      </c>
      <c r="H364" t="s">
        <v>17</v>
      </c>
      <c r="I364" t="str">
        <f>TEXT(Table1[[#This Row],[Date]],"mmm")</f>
        <v>Aug</v>
      </c>
      <c r="J364">
        <f>MONTH(Table1[[#This Row],[Date]])</f>
        <v>8</v>
      </c>
      <c r="K364" t="str">
        <f>TEXT(Table1[[#This Row],[Date]],"ddd")</f>
        <v>Sun</v>
      </c>
      <c r="L364" s="2">
        <f>Table1[[#This Row],[Credit]]-Table1[[#This Row],[Debit]]</f>
        <v>-104.70000000000002</v>
      </c>
    </row>
    <row r="365" spans="2:12" x14ac:dyDescent="0.3">
      <c r="B365" s="1">
        <v>44423</v>
      </c>
      <c r="C365" t="s">
        <v>34</v>
      </c>
      <c r="D365" s="2">
        <v>59.1</v>
      </c>
      <c r="E365" s="2"/>
      <c r="F365" t="s">
        <v>35</v>
      </c>
      <c r="G365" t="s">
        <v>16</v>
      </c>
      <c r="H365" t="s">
        <v>17</v>
      </c>
      <c r="I365" t="str">
        <f>TEXT(Table1[[#This Row],[Date]],"mmm")</f>
        <v>Aug</v>
      </c>
      <c r="J365">
        <f>MONTH(Table1[[#This Row],[Date]])</f>
        <v>8</v>
      </c>
      <c r="K365" t="str">
        <f>TEXT(Table1[[#This Row],[Date]],"ddd")</f>
        <v>Sun</v>
      </c>
      <c r="L365" s="2">
        <f>Table1[[#This Row],[Credit]]-Table1[[#This Row],[Debit]]</f>
        <v>-59.1</v>
      </c>
    </row>
    <row r="366" spans="2:12" x14ac:dyDescent="0.3">
      <c r="B366" s="1">
        <v>44424</v>
      </c>
      <c r="C366" t="s">
        <v>36</v>
      </c>
      <c r="D366" s="2">
        <v>35.1</v>
      </c>
      <c r="E366" s="2"/>
      <c r="F366" t="s">
        <v>37</v>
      </c>
      <c r="G366" t="s">
        <v>23</v>
      </c>
      <c r="H366" t="s">
        <v>17</v>
      </c>
      <c r="I366" t="str">
        <f>TEXT(Table1[[#This Row],[Date]],"mmm")</f>
        <v>Aug</v>
      </c>
      <c r="J366">
        <f>MONTH(Table1[[#This Row],[Date]])</f>
        <v>8</v>
      </c>
      <c r="K366" t="str">
        <f>TEXT(Table1[[#This Row],[Date]],"ddd")</f>
        <v>Mon</v>
      </c>
      <c r="L366" s="2">
        <f>Table1[[#This Row],[Credit]]-Table1[[#This Row],[Debit]]</f>
        <v>-35.1</v>
      </c>
    </row>
    <row r="367" spans="2:12" x14ac:dyDescent="0.3">
      <c r="B367" s="1">
        <v>44425</v>
      </c>
      <c r="C367" t="s">
        <v>38</v>
      </c>
      <c r="D367" s="2"/>
      <c r="E367" s="2">
        <v>800</v>
      </c>
      <c r="F367" t="s">
        <v>39</v>
      </c>
      <c r="G367" t="s">
        <v>40</v>
      </c>
      <c r="H367" t="s">
        <v>13</v>
      </c>
      <c r="I367" t="str">
        <f>TEXT(Table1[[#This Row],[Date]],"mmm")</f>
        <v>Aug</v>
      </c>
      <c r="J367">
        <f>MONTH(Table1[[#This Row],[Date]])</f>
        <v>8</v>
      </c>
      <c r="K367" t="str">
        <f>TEXT(Table1[[#This Row],[Date]],"ddd")</f>
        <v>Tue</v>
      </c>
      <c r="L367" s="2">
        <f>Table1[[#This Row],[Credit]]-Table1[[#This Row],[Debit]]</f>
        <v>800</v>
      </c>
    </row>
    <row r="368" spans="2:12" x14ac:dyDescent="0.3">
      <c r="B368" s="1">
        <v>44425</v>
      </c>
      <c r="C368" t="s">
        <v>14</v>
      </c>
      <c r="D368" s="2">
        <v>5</v>
      </c>
      <c r="E368" s="2"/>
      <c r="F368" t="s">
        <v>15</v>
      </c>
      <c r="G368" t="s">
        <v>16</v>
      </c>
      <c r="H368" t="s">
        <v>17</v>
      </c>
      <c r="I368" t="str">
        <f>TEXT(Table1[[#This Row],[Date]],"mmm")</f>
        <v>Aug</v>
      </c>
      <c r="J368">
        <f>MONTH(Table1[[#This Row],[Date]])</f>
        <v>8</v>
      </c>
      <c r="K368" t="str">
        <f>TEXT(Table1[[#This Row],[Date]],"ddd")</f>
        <v>Tue</v>
      </c>
      <c r="L368" s="2">
        <f>Table1[[#This Row],[Credit]]-Table1[[#This Row],[Debit]]</f>
        <v>-5</v>
      </c>
    </row>
    <row r="369" spans="2:12" x14ac:dyDescent="0.3">
      <c r="B369" s="1">
        <v>44426</v>
      </c>
      <c r="C369" t="s">
        <v>14</v>
      </c>
      <c r="D369" s="2">
        <v>5</v>
      </c>
      <c r="E369" s="2"/>
      <c r="F369" t="s">
        <v>15</v>
      </c>
      <c r="G369" t="s">
        <v>16</v>
      </c>
      <c r="H369" t="s">
        <v>17</v>
      </c>
      <c r="I369" t="str">
        <f>TEXT(Table1[[#This Row],[Date]],"mmm")</f>
        <v>Aug</v>
      </c>
      <c r="J369">
        <f>MONTH(Table1[[#This Row],[Date]])</f>
        <v>8</v>
      </c>
      <c r="K369" t="str">
        <f>TEXT(Table1[[#This Row],[Date]],"ddd")</f>
        <v>Wed</v>
      </c>
      <c r="L369" s="2">
        <f>Table1[[#This Row],[Credit]]-Table1[[#This Row],[Debit]]</f>
        <v>-5</v>
      </c>
    </row>
    <row r="370" spans="2:12" x14ac:dyDescent="0.3">
      <c r="B370" s="1">
        <v>44426</v>
      </c>
      <c r="C370" t="s">
        <v>42</v>
      </c>
      <c r="D370" s="2">
        <v>40</v>
      </c>
      <c r="E370" s="2"/>
      <c r="F370" t="s">
        <v>42</v>
      </c>
      <c r="G370" t="s">
        <v>20</v>
      </c>
      <c r="H370" t="s">
        <v>17</v>
      </c>
      <c r="I370" t="str">
        <f>TEXT(Table1[[#This Row],[Date]],"mmm")</f>
        <v>Aug</v>
      </c>
      <c r="J370">
        <f>MONTH(Table1[[#This Row],[Date]])</f>
        <v>8</v>
      </c>
      <c r="K370" t="str">
        <f>TEXT(Table1[[#This Row],[Date]],"ddd")</f>
        <v>Wed</v>
      </c>
      <c r="L370" s="2">
        <f>Table1[[#This Row],[Credit]]-Table1[[#This Row],[Debit]]</f>
        <v>-40</v>
      </c>
    </row>
    <row r="371" spans="2:12" x14ac:dyDescent="0.3">
      <c r="B371" s="1">
        <v>44427</v>
      </c>
      <c r="C371" t="s">
        <v>43</v>
      </c>
      <c r="D371" s="2">
        <v>52.1</v>
      </c>
      <c r="E371" s="2"/>
      <c r="F371" t="s">
        <v>44</v>
      </c>
      <c r="G371" t="s">
        <v>31</v>
      </c>
      <c r="H371" t="s">
        <v>17</v>
      </c>
      <c r="I371" t="str">
        <f>TEXT(Table1[[#This Row],[Date]],"mmm")</f>
        <v>Aug</v>
      </c>
      <c r="J371">
        <f>MONTH(Table1[[#This Row],[Date]])</f>
        <v>8</v>
      </c>
      <c r="K371" t="str">
        <f>TEXT(Table1[[#This Row],[Date]],"ddd")</f>
        <v>Thu</v>
      </c>
      <c r="L371" s="2">
        <f>Table1[[#This Row],[Credit]]-Table1[[#This Row],[Debit]]</f>
        <v>-52.1</v>
      </c>
    </row>
    <row r="372" spans="2:12" x14ac:dyDescent="0.3">
      <c r="B372" s="1">
        <v>44427</v>
      </c>
      <c r="C372" t="s">
        <v>45</v>
      </c>
      <c r="D372" s="2">
        <v>35</v>
      </c>
      <c r="E372" s="2"/>
      <c r="F372" t="s">
        <v>30</v>
      </c>
      <c r="G372" t="s">
        <v>31</v>
      </c>
      <c r="H372" t="s">
        <v>17</v>
      </c>
      <c r="I372" t="str">
        <f>TEXT(Table1[[#This Row],[Date]],"mmm")</f>
        <v>Aug</v>
      </c>
      <c r="J372">
        <f>MONTH(Table1[[#This Row],[Date]])</f>
        <v>8</v>
      </c>
      <c r="K372" t="str">
        <f>TEXT(Table1[[#This Row],[Date]],"ddd")</f>
        <v>Thu</v>
      </c>
      <c r="L372" s="2">
        <f>Table1[[#This Row],[Credit]]-Table1[[#This Row],[Debit]]</f>
        <v>-35</v>
      </c>
    </row>
    <row r="373" spans="2:12" x14ac:dyDescent="0.3">
      <c r="B373" s="1">
        <v>44427</v>
      </c>
      <c r="C373" t="s">
        <v>14</v>
      </c>
      <c r="D373" s="2">
        <v>5</v>
      </c>
      <c r="E373" s="2"/>
      <c r="F373" t="s">
        <v>15</v>
      </c>
      <c r="G373" t="s">
        <v>16</v>
      </c>
      <c r="H373" t="s">
        <v>17</v>
      </c>
      <c r="I373" t="str">
        <f>TEXT(Table1[[#This Row],[Date]],"mmm")</f>
        <v>Aug</v>
      </c>
      <c r="J373">
        <f>MONTH(Table1[[#This Row],[Date]])</f>
        <v>8</v>
      </c>
      <c r="K373" t="str">
        <f>TEXT(Table1[[#This Row],[Date]],"ddd")</f>
        <v>Thu</v>
      </c>
      <c r="L373" s="2">
        <f>Table1[[#This Row],[Credit]]-Table1[[#This Row],[Debit]]</f>
        <v>-5</v>
      </c>
    </row>
    <row r="374" spans="2:12" x14ac:dyDescent="0.3">
      <c r="B374" s="1">
        <v>44428</v>
      </c>
      <c r="C374" t="s">
        <v>14</v>
      </c>
      <c r="D374" s="2">
        <v>5</v>
      </c>
      <c r="E374" s="2"/>
      <c r="F374" t="s">
        <v>15</v>
      </c>
      <c r="G374" t="s">
        <v>16</v>
      </c>
      <c r="H374" t="s">
        <v>17</v>
      </c>
      <c r="I374" t="str">
        <f>TEXT(Table1[[#This Row],[Date]],"mmm")</f>
        <v>Aug</v>
      </c>
      <c r="J374">
        <f>MONTH(Table1[[#This Row],[Date]])</f>
        <v>8</v>
      </c>
      <c r="K374" t="str">
        <f>TEXT(Table1[[#This Row],[Date]],"ddd")</f>
        <v>Fri</v>
      </c>
      <c r="L374" s="2">
        <f>Table1[[#This Row],[Credit]]-Table1[[#This Row],[Debit]]</f>
        <v>-5</v>
      </c>
    </row>
    <row r="375" spans="2:12" x14ac:dyDescent="0.3">
      <c r="B375" s="1">
        <v>44429</v>
      </c>
      <c r="C375" t="s">
        <v>14</v>
      </c>
      <c r="D375" s="2">
        <v>5</v>
      </c>
      <c r="E375" s="2"/>
      <c r="F375" t="s">
        <v>15</v>
      </c>
      <c r="G375" t="s">
        <v>16</v>
      </c>
      <c r="H375" t="s">
        <v>17</v>
      </c>
      <c r="I375" t="str">
        <f>TEXT(Table1[[#This Row],[Date]],"mmm")</f>
        <v>Aug</v>
      </c>
      <c r="J375">
        <f>MONTH(Table1[[#This Row],[Date]])</f>
        <v>8</v>
      </c>
      <c r="K375" t="str">
        <f>TEXT(Table1[[#This Row],[Date]],"ddd")</f>
        <v>Sat</v>
      </c>
      <c r="L375" s="2">
        <f>Table1[[#This Row],[Credit]]-Table1[[#This Row],[Debit]]</f>
        <v>-5</v>
      </c>
    </row>
    <row r="376" spans="2:12" x14ac:dyDescent="0.3">
      <c r="B376" s="1">
        <v>44429</v>
      </c>
      <c r="C376" t="s">
        <v>24</v>
      </c>
      <c r="D376" s="2">
        <v>177</v>
      </c>
      <c r="E376" s="2"/>
      <c r="F376" t="s">
        <v>25</v>
      </c>
      <c r="G376" t="s">
        <v>20</v>
      </c>
      <c r="H376" t="s">
        <v>17</v>
      </c>
      <c r="I376" t="str">
        <f>TEXT(Table1[[#This Row],[Date]],"mmm")</f>
        <v>Aug</v>
      </c>
      <c r="J376">
        <f>MONTH(Table1[[#This Row],[Date]])</f>
        <v>8</v>
      </c>
      <c r="K376" t="str">
        <f>TEXT(Table1[[#This Row],[Date]],"ddd")</f>
        <v>Sat</v>
      </c>
      <c r="L376" s="2">
        <f>Table1[[#This Row],[Credit]]-Table1[[#This Row],[Debit]]</f>
        <v>-177</v>
      </c>
    </row>
    <row r="377" spans="2:12" x14ac:dyDescent="0.3">
      <c r="B377" s="1">
        <v>44430</v>
      </c>
      <c r="C377" t="s">
        <v>46</v>
      </c>
      <c r="D377" s="2">
        <v>44.2</v>
      </c>
      <c r="E377" s="2"/>
      <c r="F377" t="s">
        <v>35</v>
      </c>
      <c r="G377" t="s">
        <v>16</v>
      </c>
      <c r="H377" t="s">
        <v>17</v>
      </c>
      <c r="I377" t="str">
        <f>TEXT(Table1[[#This Row],[Date]],"mmm")</f>
        <v>Aug</v>
      </c>
      <c r="J377">
        <f>MONTH(Table1[[#This Row],[Date]])</f>
        <v>8</v>
      </c>
      <c r="K377" t="str">
        <f>TEXT(Table1[[#This Row],[Date]],"ddd")</f>
        <v>Sun</v>
      </c>
      <c r="L377" s="2">
        <f>Table1[[#This Row],[Credit]]-Table1[[#This Row],[Debit]]</f>
        <v>-44.2</v>
      </c>
    </row>
    <row r="378" spans="2:12" x14ac:dyDescent="0.3">
      <c r="B378" s="1">
        <v>44431</v>
      </c>
      <c r="C378" t="s">
        <v>47</v>
      </c>
      <c r="D378" s="2">
        <v>19.2</v>
      </c>
      <c r="E378" s="2"/>
      <c r="F378" t="s">
        <v>35</v>
      </c>
      <c r="G378" t="s">
        <v>16</v>
      </c>
      <c r="H378" t="s">
        <v>17</v>
      </c>
      <c r="I378" t="str">
        <f>TEXT(Table1[[#This Row],[Date]],"mmm")</f>
        <v>Aug</v>
      </c>
      <c r="J378">
        <f>MONTH(Table1[[#This Row],[Date]])</f>
        <v>8</v>
      </c>
      <c r="K378" t="str">
        <f>TEXT(Table1[[#This Row],[Date]],"ddd")</f>
        <v>Mon</v>
      </c>
      <c r="L378" s="2">
        <f>Table1[[#This Row],[Credit]]-Table1[[#This Row],[Debit]]</f>
        <v>-19.2</v>
      </c>
    </row>
    <row r="379" spans="2:12" x14ac:dyDescent="0.3">
      <c r="B379" s="1">
        <v>44432</v>
      </c>
      <c r="C379" t="s">
        <v>48</v>
      </c>
      <c r="D379" s="2">
        <v>55</v>
      </c>
      <c r="E379" s="2"/>
      <c r="F379" t="s">
        <v>49</v>
      </c>
      <c r="G379" t="s">
        <v>50</v>
      </c>
      <c r="H379" t="s">
        <v>17</v>
      </c>
      <c r="I379" t="str">
        <f>TEXT(Table1[[#This Row],[Date]],"mmm")</f>
        <v>Aug</v>
      </c>
      <c r="J379">
        <f>MONTH(Table1[[#This Row],[Date]])</f>
        <v>8</v>
      </c>
      <c r="K379" t="str">
        <f>TEXT(Table1[[#This Row],[Date]],"ddd")</f>
        <v>Tue</v>
      </c>
      <c r="L379" s="2">
        <f>Table1[[#This Row],[Credit]]-Table1[[#This Row],[Debit]]</f>
        <v>-55</v>
      </c>
    </row>
    <row r="380" spans="2:12" x14ac:dyDescent="0.3">
      <c r="B380" s="1">
        <v>44432</v>
      </c>
      <c r="C380" t="s">
        <v>28</v>
      </c>
      <c r="D380" s="2">
        <v>69.700000000000017</v>
      </c>
      <c r="E380" s="2"/>
      <c r="F380" t="s">
        <v>51</v>
      </c>
      <c r="G380" t="s">
        <v>23</v>
      </c>
      <c r="H380" t="s">
        <v>17</v>
      </c>
      <c r="I380" t="str">
        <f>TEXT(Table1[[#This Row],[Date]],"mmm")</f>
        <v>Aug</v>
      </c>
      <c r="J380">
        <f>MONTH(Table1[[#This Row],[Date]])</f>
        <v>8</v>
      </c>
      <c r="K380" t="str">
        <f>TEXT(Table1[[#This Row],[Date]],"ddd")</f>
        <v>Tue</v>
      </c>
      <c r="L380" s="2">
        <f>Table1[[#This Row],[Credit]]-Table1[[#This Row],[Debit]]</f>
        <v>-69.700000000000017</v>
      </c>
    </row>
    <row r="381" spans="2:12" x14ac:dyDescent="0.3">
      <c r="B381" s="1">
        <v>44432</v>
      </c>
      <c r="C381" t="s">
        <v>14</v>
      </c>
      <c r="D381" s="2">
        <v>5</v>
      </c>
      <c r="E381" s="2"/>
      <c r="F381" t="s">
        <v>15</v>
      </c>
      <c r="G381" t="s">
        <v>16</v>
      </c>
      <c r="H381" t="s">
        <v>17</v>
      </c>
      <c r="I381" t="str">
        <f>TEXT(Table1[[#This Row],[Date]],"mmm")</f>
        <v>Aug</v>
      </c>
      <c r="J381">
        <f>MONTH(Table1[[#This Row],[Date]])</f>
        <v>8</v>
      </c>
      <c r="K381" t="str">
        <f>TEXT(Table1[[#This Row],[Date]],"ddd")</f>
        <v>Tue</v>
      </c>
      <c r="L381" s="2">
        <f>Table1[[#This Row],[Credit]]-Table1[[#This Row],[Debit]]</f>
        <v>-5</v>
      </c>
    </row>
    <row r="382" spans="2:12" x14ac:dyDescent="0.3">
      <c r="B382" s="1">
        <v>44433</v>
      </c>
      <c r="C382" t="s">
        <v>14</v>
      </c>
      <c r="D382" s="2">
        <v>5</v>
      </c>
      <c r="E382" s="2"/>
      <c r="F382" t="s">
        <v>15</v>
      </c>
      <c r="G382" t="s">
        <v>16</v>
      </c>
      <c r="H382" t="s">
        <v>17</v>
      </c>
      <c r="I382" t="str">
        <f>TEXT(Table1[[#This Row],[Date]],"mmm")</f>
        <v>Aug</v>
      </c>
      <c r="J382">
        <f>MONTH(Table1[[#This Row],[Date]])</f>
        <v>8</v>
      </c>
      <c r="K382" t="str">
        <f>TEXT(Table1[[#This Row],[Date]],"ddd")</f>
        <v>Wed</v>
      </c>
      <c r="L382" s="2">
        <f>Table1[[#This Row],[Credit]]-Table1[[#This Row],[Debit]]</f>
        <v>-5</v>
      </c>
    </row>
    <row r="383" spans="2:12" x14ac:dyDescent="0.3">
      <c r="B383" s="1">
        <v>44434</v>
      </c>
      <c r="C383" t="s">
        <v>14</v>
      </c>
      <c r="D383" s="2">
        <v>5</v>
      </c>
      <c r="E383" s="2"/>
      <c r="F383" t="s">
        <v>15</v>
      </c>
      <c r="G383" t="s">
        <v>16</v>
      </c>
      <c r="H383" t="s">
        <v>17</v>
      </c>
      <c r="I383" t="str">
        <f>TEXT(Table1[[#This Row],[Date]],"mmm")</f>
        <v>Aug</v>
      </c>
      <c r="J383">
        <f>MONTH(Table1[[#This Row],[Date]])</f>
        <v>8</v>
      </c>
      <c r="K383" t="str">
        <f>TEXT(Table1[[#This Row],[Date]],"ddd")</f>
        <v>Thu</v>
      </c>
      <c r="L383" s="2">
        <f>Table1[[#This Row],[Credit]]-Table1[[#This Row],[Debit]]</f>
        <v>-5</v>
      </c>
    </row>
    <row r="384" spans="2:12" x14ac:dyDescent="0.3">
      <c r="B384" s="1">
        <v>44435</v>
      </c>
      <c r="C384" t="s">
        <v>14</v>
      </c>
      <c r="D384" s="2">
        <v>5</v>
      </c>
      <c r="E384" s="2"/>
      <c r="F384" t="s">
        <v>15</v>
      </c>
      <c r="G384" t="s">
        <v>16</v>
      </c>
      <c r="H384" t="s">
        <v>17</v>
      </c>
      <c r="I384" t="str">
        <f>TEXT(Table1[[#This Row],[Date]],"mmm")</f>
        <v>Aug</v>
      </c>
      <c r="J384">
        <f>MONTH(Table1[[#This Row],[Date]])</f>
        <v>8</v>
      </c>
      <c r="K384" t="str">
        <f>TEXT(Table1[[#This Row],[Date]],"ddd")</f>
        <v>Fri</v>
      </c>
      <c r="L384" s="2">
        <f>Table1[[#This Row],[Credit]]-Table1[[#This Row],[Debit]]</f>
        <v>-5</v>
      </c>
    </row>
    <row r="385" spans="2:12" x14ac:dyDescent="0.3">
      <c r="B385" s="1">
        <v>44436</v>
      </c>
      <c r="C385" t="s">
        <v>14</v>
      </c>
      <c r="D385" s="2">
        <v>5</v>
      </c>
      <c r="E385" s="2"/>
      <c r="F385" t="s">
        <v>15</v>
      </c>
      <c r="G385" t="s">
        <v>16</v>
      </c>
      <c r="H385" t="s">
        <v>17</v>
      </c>
      <c r="I385" t="str">
        <f>TEXT(Table1[[#This Row],[Date]],"mmm")</f>
        <v>Aug</v>
      </c>
      <c r="J385">
        <f>MONTH(Table1[[#This Row],[Date]])</f>
        <v>8</v>
      </c>
      <c r="K385" t="str">
        <f>TEXT(Table1[[#This Row],[Date]],"ddd")</f>
        <v>Sat</v>
      </c>
      <c r="L385" s="2">
        <f>Table1[[#This Row],[Credit]]-Table1[[#This Row],[Debit]]</f>
        <v>-5</v>
      </c>
    </row>
    <row r="386" spans="2:12" x14ac:dyDescent="0.3">
      <c r="B386" s="1">
        <v>44436</v>
      </c>
      <c r="C386" t="s">
        <v>24</v>
      </c>
      <c r="D386" s="2">
        <v>117</v>
      </c>
      <c r="E386" s="2"/>
      <c r="F386" t="s">
        <v>25</v>
      </c>
      <c r="G386" t="s">
        <v>20</v>
      </c>
      <c r="H386" t="s">
        <v>17</v>
      </c>
      <c r="I386" t="str">
        <f>TEXT(Table1[[#This Row],[Date]],"mmm")</f>
        <v>Aug</v>
      </c>
      <c r="J386">
        <f>MONTH(Table1[[#This Row],[Date]])</f>
        <v>8</v>
      </c>
      <c r="K386" t="str">
        <f>TEXT(Table1[[#This Row],[Date]],"ddd")</f>
        <v>Sat</v>
      </c>
      <c r="L386" s="2">
        <f>Table1[[#This Row],[Credit]]-Table1[[#This Row],[Debit]]</f>
        <v>-117</v>
      </c>
    </row>
    <row r="387" spans="2:12" x14ac:dyDescent="0.3">
      <c r="B387" s="1">
        <v>44437</v>
      </c>
      <c r="C387" t="s">
        <v>52</v>
      </c>
      <c r="D387" s="2">
        <v>131.9</v>
      </c>
      <c r="E387" s="2"/>
      <c r="F387" t="s">
        <v>33</v>
      </c>
      <c r="G387" t="s">
        <v>31</v>
      </c>
      <c r="H387" t="s">
        <v>17</v>
      </c>
      <c r="I387" t="str">
        <f>TEXT(Table1[[#This Row],[Date]],"mmm")</f>
        <v>Aug</v>
      </c>
      <c r="J387">
        <f>MONTH(Table1[[#This Row],[Date]])</f>
        <v>8</v>
      </c>
      <c r="K387" t="str">
        <f>TEXT(Table1[[#This Row],[Date]],"ddd")</f>
        <v>Sun</v>
      </c>
      <c r="L387" s="2">
        <f>Table1[[#This Row],[Credit]]-Table1[[#This Row],[Debit]]</f>
        <v>-131.9</v>
      </c>
    </row>
    <row r="388" spans="2:12" x14ac:dyDescent="0.3">
      <c r="B388" s="1">
        <v>44437</v>
      </c>
      <c r="C388" t="s">
        <v>53</v>
      </c>
      <c r="D388" s="2">
        <v>182.39999999999998</v>
      </c>
      <c r="E388" s="2"/>
      <c r="F388" t="s">
        <v>30</v>
      </c>
      <c r="G388" t="s">
        <v>31</v>
      </c>
      <c r="H388" t="s">
        <v>17</v>
      </c>
      <c r="I388" t="str">
        <f>TEXT(Table1[[#This Row],[Date]],"mmm")</f>
        <v>Aug</v>
      </c>
      <c r="J388">
        <f>MONTH(Table1[[#This Row],[Date]])</f>
        <v>8</v>
      </c>
      <c r="K388" t="str">
        <f>TEXT(Table1[[#This Row],[Date]],"ddd")</f>
        <v>Sun</v>
      </c>
      <c r="L388" s="2">
        <f>Table1[[#This Row],[Credit]]-Table1[[#This Row],[Debit]]</f>
        <v>-182.39999999999998</v>
      </c>
    </row>
    <row r="389" spans="2:12" x14ac:dyDescent="0.3">
      <c r="B389" s="1">
        <v>44438</v>
      </c>
      <c r="C389" t="s">
        <v>32</v>
      </c>
      <c r="D389" s="2">
        <v>152.29999999999998</v>
      </c>
      <c r="E389" s="2"/>
      <c r="F389" t="s">
        <v>33</v>
      </c>
      <c r="G389" t="s">
        <v>31</v>
      </c>
      <c r="H389" t="s">
        <v>17</v>
      </c>
      <c r="I389" t="str">
        <f>TEXT(Table1[[#This Row],[Date]],"mmm")</f>
        <v>Aug</v>
      </c>
      <c r="J389">
        <f>MONTH(Table1[[#This Row],[Date]])</f>
        <v>8</v>
      </c>
      <c r="K389" t="str">
        <f>TEXT(Table1[[#This Row],[Date]],"ddd")</f>
        <v>Mon</v>
      </c>
      <c r="L389" s="2">
        <f>Table1[[#This Row],[Credit]]-Table1[[#This Row],[Debit]]</f>
        <v>-152.29999999999998</v>
      </c>
    </row>
    <row r="390" spans="2:12" x14ac:dyDescent="0.3">
      <c r="B390" s="1">
        <v>44438</v>
      </c>
      <c r="C390" t="s">
        <v>36</v>
      </c>
      <c r="D390" s="2">
        <v>30.300000000000004</v>
      </c>
      <c r="E390" s="2"/>
      <c r="F390" t="s">
        <v>37</v>
      </c>
      <c r="G390" t="s">
        <v>23</v>
      </c>
      <c r="H390" t="s">
        <v>17</v>
      </c>
      <c r="I390" t="str">
        <f>TEXT(Table1[[#This Row],[Date]],"mmm")</f>
        <v>Aug</v>
      </c>
      <c r="J390">
        <f>MONTH(Table1[[#This Row],[Date]])</f>
        <v>8</v>
      </c>
      <c r="K390" t="str">
        <f>TEXT(Table1[[#This Row],[Date]],"ddd")</f>
        <v>Mon</v>
      </c>
      <c r="L390" s="2">
        <f>Table1[[#This Row],[Credit]]-Table1[[#This Row],[Debit]]</f>
        <v>-30.300000000000004</v>
      </c>
    </row>
    <row r="391" spans="2:12" x14ac:dyDescent="0.3">
      <c r="B391" s="1">
        <v>44438</v>
      </c>
      <c r="C391" t="s">
        <v>59</v>
      </c>
      <c r="D391" s="2">
        <v>15</v>
      </c>
      <c r="E391" s="2"/>
      <c r="F391" t="s">
        <v>35</v>
      </c>
      <c r="G391" t="s">
        <v>16</v>
      </c>
      <c r="H391" t="s">
        <v>17</v>
      </c>
      <c r="I391" t="str">
        <f>TEXT(Table1[[#This Row],[Date]],"mmm")</f>
        <v>Aug</v>
      </c>
      <c r="J391">
        <f>MONTH(Table1[[#This Row],[Date]])</f>
        <v>8</v>
      </c>
      <c r="K391" t="str">
        <f>TEXT(Table1[[#This Row],[Date]],"ddd")</f>
        <v>Mon</v>
      </c>
      <c r="L391" s="2">
        <f>Table1[[#This Row],[Credit]]-Table1[[#This Row],[Debit]]</f>
        <v>-15</v>
      </c>
    </row>
    <row r="392" spans="2:12" x14ac:dyDescent="0.3">
      <c r="B392" s="1">
        <v>44439</v>
      </c>
      <c r="C392" t="s">
        <v>14</v>
      </c>
      <c r="D392" s="2">
        <v>5</v>
      </c>
      <c r="E392" s="2"/>
      <c r="F392" t="s">
        <v>15</v>
      </c>
      <c r="G392" t="s">
        <v>16</v>
      </c>
      <c r="H392" t="s">
        <v>17</v>
      </c>
      <c r="I392" t="str">
        <f>TEXT(Table1[[#This Row],[Date]],"mmm")</f>
        <v>Aug</v>
      </c>
      <c r="J392">
        <f>MONTH(Table1[[#This Row],[Date]])</f>
        <v>8</v>
      </c>
      <c r="K392" t="str">
        <f>TEXT(Table1[[#This Row],[Date]],"ddd")</f>
        <v>Tue</v>
      </c>
      <c r="L392" s="2">
        <f>Table1[[#This Row],[Credit]]-Table1[[#This Row],[Debit]]</f>
        <v>-5</v>
      </c>
    </row>
    <row r="393" spans="2:12" x14ac:dyDescent="0.3">
      <c r="B393" s="1">
        <v>44441</v>
      </c>
      <c r="C393" t="s">
        <v>14</v>
      </c>
      <c r="D393" s="2">
        <v>5</v>
      </c>
      <c r="E393" s="2"/>
      <c r="F393" t="s">
        <v>15</v>
      </c>
      <c r="G393" t="s">
        <v>16</v>
      </c>
      <c r="H393" t="s">
        <v>17</v>
      </c>
      <c r="I393" t="str">
        <f>TEXT(Table1[[#This Row],[Date]],"mmm")</f>
        <v>Sep</v>
      </c>
      <c r="J393">
        <f>MONTH(Table1[[#This Row],[Date]])</f>
        <v>9</v>
      </c>
      <c r="K393" t="str">
        <f>TEXT(Table1[[#This Row],[Date]],"ddd")</f>
        <v>Thu</v>
      </c>
      <c r="L393" s="2">
        <f>Table1[[#This Row],[Credit]]-Table1[[#This Row],[Debit]]</f>
        <v>-5</v>
      </c>
    </row>
    <row r="394" spans="2:12" x14ac:dyDescent="0.3">
      <c r="B394" s="1">
        <v>44441</v>
      </c>
      <c r="C394" t="s">
        <v>10</v>
      </c>
      <c r="D394" s="2"/>
      <c r="E394" s="2">
        <v>5000</v>
      </c>
      <c r="F394" t="s">
        <v>11</v>
      </c>
      <c r="G394" t="s">
        <v>12</v>
      </c>
      <c r="H394" t="s">
        <v>13</v>
      </c>
      <c r="I394" t="str">
        <f>TEXT(Table1[[#This Row],[Date]],"mmm")</f>
        <v>Sep</v>
      </c>
      <c r="J394">
        <f>MONTH(Table1[[#This Row],[Date]])</f>
        <v>9</v>
      </c>
      <c r="K394" t="str">
        <f>TEXT(Table1[[#This Row],[Date]],"ddd")</f>
        <v>Thu</v>
      </c>
      <c r="L394" s="2">
        <f>Table1[[#This Row],[Credit]]-Table1[[#This Row],[Debit]]</f>
        <v>5000</v>
      </c>
    </row>
    <row r="395" spans="2:12" x14ac:dyDescent="0.3">
      <c r="B395" s="1">
        <v>44442</v>
      </c>
      <c r="C395" t="s">
        <v>14</v>
      </c>
      <c r="D395" s="2">
        <v>5</v>
      </c>
      <c r="E395" s="2"/>
      <c r="F395" t="s">
        <v>15</v>
      </c>
      <c r="G395" t="s">
        <v>16</v>
      </c>
      <c r="H395" t="s">
        <v>17</v>
      </c>
      <c r="I395" t="str">
        <f>TEXT(Table1[[#This Row],[Date]],"mmm")</f>
        <v>Sep</v>
      </c>
      <c r="J395">
        <f>MONTH(Table1[[#This Row],[Date]])</f>
        <v>9</v>
      </c>
      <c r="K395" t="str">
        <f>TEXT(Table1[[#This Row],[Date]],"ddd")</f>
        <v>Fri</v>
      </c>
      <c r="L395" s="2">
        <f>Table1[[#This Row],[Credit]]-Table1[[#This Row],[Debit]]</f>
        <v>-5</v>
      </c>
    </row>
    <row r="396" spans="2:12" x14ac:dyDescent="0.3">
      <c r="B396" s="1">
        <v>44444</v>
      </c>
      <c r="C396" t="s">
        <v>18</v>
      </c>
      <c r="D396" s="2">
        <v>900</v>
      </c>
      <c r="E396" s="2"/>
      <c r="F396" t="s">
        <v>19</v>
      </c>
      <c r="G396" t="s">
        <v>20</v>
      </c>
      <c r="H396" t="s">
        <v>17</v>
      </c>
      <c r="I396" t="str">
        <f>TEXT(Table1[[#This Row],[Date]],"mmm")</f>
        <v>Sep</v>
      </c>
      <c r="J396">
        <f>MONTH(Table1[[#This Row],[Date]])</f>
        <v>9</v>
      </c>
      <c r="K396" t="str">
        <f>TEXT(Table1[[#This Row],[Date]],"ddd")</f>
        <v>Sun</v>
      </c>
      <c r="L396" s="2">
        <f>Table1[[#This Row],[Credit]]-Table1[[#This Row],[Debit]]</f>
        <v>-900</v>
      </c>
    </row>
    <row r="397" spans="2:12" x14ac:dyDescent="0.3">
      <c r="B397" s="1">
        <v>44444</v>
      </c>
      <c r="C397" t="s">
        <v>21</v>
      </c>
      <c r="D397" s="2">
        <v>150</v>
      </c>
      <c r="E397" s="2"/>
      <c r="F397" t="s">
        <v>22</v>
      </c>
      <c r="G397" t="s">
        <v>23</v>
      </c>
      <c r="H397" t="s">
        <v>17</v>
      </c>
      <c r="I397" t="str">
        <f>TEXT(Table1[[#This Row],[Date]],"mmm")</f>
        <v>Sep</v>
      </c>
      <c r="J397">
        <f>MONTH(Table1[[#This Row],[Date]])</f>
        <v>9</v>
      </c>
      <c r="K397" t="str">
        <f>TEXT(Table1[[#This Row],[Date]],"ddd")</f>
        <v>Sun</v>
      </c>
      <c r="L397" s="2">
        <f>Table1[[#This Row],[Credit]]-Table1[[#This Row],[Debit]]</f>
        <v>-150</v>
      </c>
    </row>
    <row r="398" spans="2:12" x14ac:dyDescent="0.3">
      <c r="B398" s="1">
        <v>44444</v>
      </c>
      <c r="C398" t="s">
        <v>14</v>
      </c>
      <c r="D398" s="2">
        <v>5</v>
      </c>
      <c r="E398" s="2"/>
      <c r="F398" t="s">
        <v>15</v>
      </c>
      <c r="G398" t="s">
        <v>16</v>
      </c>
      <c r="H398" t="s">
        <v>17</v>
      </c>
      <c r="I398" t="str">
        <f>TEXT(Table1[[#This Row],[Date]],"mmm")</f>
        <v>Sep</v>
      </c>
      <c r="J398">
        <f>MONTH(Table1[[#This Row],[Date]])</f>
        <v>9</v>
      </c>
      <c r="K398" t="str">
        <f>TEXT(Table1[[#This Row],[Date]],"ddd")</f>
        <v>Sun</v>
      </c>
      <c r="L398" s="2">
        <f>Table1[[#This Row],[Credit]]-Table1[[#This Row],[Debit]]</f>
        <v>-5</v>
      </c>
    </row>
    <row r="399" spans="2:12" x14ac:dyDescent="0.3">
      <c r="B399" s="1">
        <v>44444</v>
      </c>
      <c r="C399" t="s">
        <v>14</v>
      </c>
      <c r="D399" s="2">
        <v>5</v>
      </c>
      <c r="E399" s="2"/>
      <c r="F399" t="s">
        <v>15</v>
      </c>
      <c r="G399" t="s">
        <v>16</v>
      </c>
      <c r="H399" t="s">
        <v>17</v>
      </c>
      <c r="I399" t="str">
        <f>TEXT(Table1[[#This Row],[Date]],"mmm")</f>
        <v>Sep</v>
      </c>
      <c r="J399">
        <f>MONTH(Table1[[#This Row],[Date]])</f>
        <v>9</v>
      </c>
      <c r="K399" t="str">
        <f>TEXT(Table1[[#This Row],[Date]],"ddd")</f>
        <v>Sun</v>
      </c>
      <c r="L399" s="2">
        <f>Table1[[#This Row],[Credit]]-Table1[[#This Row],[Debit]]</f>
        <v>-5</v>
      </c>
    </row>
    <row r="400" spans="2:12" x14ac:dyDescent="0.3">
      <c r="B400" s="1">
        <v>44445</v>
      </c>
      <c r="C400" t="s">
        <v>14</v>
      </c>
      <c r="D400" s="2">
        <v>5</v>
      </c>
      <c r="E400" s="2"/>
      <c r="F400" t="s">
        <v>15</v>
      </c>
      <c r="G400" t="s">
        <v>16</v>
      </c>
      <c r="H400" t="s">
        <v>17</v>
      </c>
      <c r="I400" t="str">
        <f>TEXT(Table1[[#This Row],[Date]],"mmm")</f>
        <v>Sep</v>
      </c>
      <c r="J400">
        <f>MONTH(Table1[[#This Row],[Date]])</f>
        <v>9</v>
      </c>
      <c r="K400" t="str">
        <f>TEXT(Table1[[#This Row],[Date]],"ddd")</f>
        <v>Mon</v>
      </c>
      <c r="L400" s="2">
        <f>Table1[[#This Row],[Credit]]-Table1[[#This Row],[Debit]]</f>
        <v>-5</v>
      </c>
    </row>
    <row r="401" spans="2:12" x14ac:dyDescent="0.3">
      <c r="B401" s="1">
        <v>44446</v>
      </c>
      <c r="C401" t="s">
        <v>14</v>
      </c>
      <c r="D401" s="2">
        <v>5</v>
      </c>
      <c r="E401" s="2"/>
      <c r="F401" t="s">
        <v>15</v>
      </c>
      <c r="G401" t="s">
        <v>16</v>
      </c>
      <c r="H401" t="s">
        <v>17</v>
      </c>
      <c r="I401" t="str">
        <f>TEXT(Table1[[#This Row],[Date]],"mmm")</f>
        <v>Sep</v>
      </c>
      <c r="J401">
        <f>MONTH(Table1[[#This Row],[Date]])</f>
        <v>9</v>
      </c>
      <c r="K401" t="str">
        <f>TEXT(Table1[[#This Row],[Date]],"ddd")</f>
        <v>Tue</v>
      </c>
      <c r="L401" s="2">
        <f>Table1[[#This Row],[Credit]]-Table1[[#This Row],[Debit]]</f>
        <v>-5</v>
      </c>
    </row>
    <row r="402" spans="2:12" x14ac:dyDescent="0.3">
      <c r="B402" s="1">
        <v>44446</v>
      </c>
      <c r="C402" t="s">
        <v>24</v>
      </c>
      <c r="D402" s="2">
        <v>163.39999999999998</v>
      </c>
      <c r="E402" s="2"/>
      <c r="F402" t="s">
        <v>25</v>
      </c>
      <c r="G402" t="s">
        <v>20</v>
      </c>
      <c r="H402" t="s">
        <v>17</v>
      </c>
      <c r="I402" t="str">
        <f>TEXT(Table1[[#This Row],[Date]],"mmm")</f>
        <v>Sep</v>
      </c>
      <c r="J402">
        <f>MONTH(Table1[[#This Row],[Date]])</f>
        <v>9</v>
      </c>
      <c r="K402" t="str">
        <f>TEXT(Table1[[#This Row],[Date]],"ddd")</f>
        <v>Tue</v>
      </c>
      <c r="L402" s="2">
        <f>Table1[[#This Row],[Credit]]-Table1[[#This Row],[Debit]]</f>
        <v>-163.39999999999998</v>
      </c>
    </row>
    <row r="403" spans="2:12" x14ac:dyDescent="0.3">
      <c r="B403" s="1">
        <v>44449</v>
      </c>
      <c r="C403" t="s">
        <v>26</v>
      </c>
      <c r="D403" s="2">
        <v>58.1</v>
      </c>
      <c r="E403" s="2"/>
      <c r="F403" t="s">
        <v>27</v>
      </c>
      <c r="G403" t="s">
        <v>20</v>
      </c>
      <c r="H403" t="s">
        <v>17</v>
      </c>
      <c r="I403" t="str">
        <f>TEXT(Table1[[#This Row],[Date]],"mmm")</f>
        <v>Sep</v>
      </c>
      <c r="J403">
        <f>MONTH(Table1[[#This Row],[Date]])</f>
        <v>9</v>
      </c>
      <c r="K403" t="str">
        <f>TEXT(Table1[[#This Row],[Date]],"ddd")</f>
        <v>Fri</v>
      </c>
      <c r="L403" s="2">
        <f>Table1[[#This Row],[Credit]]-Table1[[#This Row],[Debit]]</f>
        <v>-58.1</v>
      </c>
    </row>
    <row r="404" spans="2:12" x14ac:dyDescent="0.3">
      <c r="B404" s="1">
        <v>44449</v>
      </c>
      <c r="C404" t="s">
        <v>14</v>
      </c>
      <c r="D404" s="2">
        <v>5</v>
      </c>
      <c r="E404" s="2"/>
      <c r="F404" t="s">
        <v>15</v>
      </c>
      <c r="G404" t="s">
        <v>16</v>
      </c>
      <c r="H404" t="s">
        <v>17</v>
      </c>
      <c r="I404" t="str">
        <f>TEXT(Table1[[#This Row],[Date]],"mmm")</f>
        <v>Sep</v>
      </c>
      <c r="J404">
        <f>MONTH(Table1[[#This Row],[Date]])</f>
        <v>9</v>
      </c>
      <c r="K404" t="str">
        <f>TEXT(Table1[[#This Row],[Date]],"ddd")</f>
        <v>Fri</v>
      </c>
      <c r="L404" s="2">
        <f>Table1[[#This Row],[Credit]]-Table1[[#This Row],[Debit]]</f>
        <v>-5</v>
      </c>
    </row>
    <row r="405" spans="2:12" x14ac:dyDescent="0.3">
      <c r="B405" s="1">
        <v>44450</v>
      </c>
      <c r="C405" t="s">
        <v>14</v>
      </c>
      <c r="D405" s="2">
        <v>5</v>
      </c>
      <c r="E405" s="2"/>
      <c r="F405" t="s">
        <v>15</v>
      </c>
      <c r="G405" t="s">
        <v>16</v>
      </c>
      <c r="H405" t="s">
        <v>17</v>
      </c>
      <c r="I405" t="str">
        <f>TEXT(Table1[[#This Row],[Date]],"mmm")</f>
        <v>Sep</v>
      </c>
      <c r="J405">
        <f>MONTH(Table1[[#This Row],[Date]])</f>
        <v>9</v>
      </c>
      <c r="K405" t="str">
        <f>TEXT(Table1[[#This Row],[Date]],"ddd")</f>
        <v>Sat</v>
      </c>
      <c r="L405" s="2">
        <f>Table1[[#This Row],[Credit]]-Table1[[#This Row],[Debit]]</f>
        <v>-5</v>
      </c>
    </row>
    <row r="406" spans="2:12" x14ac:dyDescent="0.3">
      <c r="B406" s="1">
        <v>44451</v>
      </c>
      <c r="C406" t="s">
        <v>28</v>
      </c>
      <c r="D406" s="2">
        <v>85.299999999999983</v>
      </c>
      <c r="E406" s="2"/>
      <c r="F406" t="s">
        <v>51</v>
      </c>
      <c r="G406" t="s">
        <v>23</v>
      </c>
      <c r="H406" t="s">
        <v>17</v>
      </c>
      <c r="I406" t="str">
        <f>TEXT(Table1[[#This Row],[Date]],"mmm")</f>
        <v>Sep</v>
      </c>
      <c r="J406">
        <f>MONTH(Table1[[#This Row],[Date]])</f>
        <v>9</v>
      </c>
      <c r="K406" t="str">
        <f>TEXT(Table1[[#This Row],[Date]],"ddd")</f>
        <v>Sun</v>
      </c>
      <c r="L406" s="2">
        <f>Table1[[#This Row],[Credit]]-Table1[[#This Row],[Debit]]</f>
        <v>-85.299999999999983</v>
      </c>
    </row>
    <row r="407" spans="2:12" x14ac:dyDescent="0.3">
      <c r="B407" s="1">
        <v>44451</v>
      </c>
      <c r="C407" t="s">
        <v>14</v>
      </c>
      <c r="D407" s="2">
        <v>5</v>
      </c>
      <c r="E407" s="2"/>
      <c r="F407" t="s">
        <v>15</v>
      </c>
      <c r="G407" t="s">
        <v>16</v>
      </c>
      <c r="H407" t="s">
        <v>17</v>
      </c>
      <c r="I407" t="str">
        <f>TEXT(Table1[[#This Row],[Date]],"mmm")</f>
        <v>Sep</v>
      </c>
      <c r="J407">
        <f>MONTH(Table1[[#This Row],[Date]])</f>
        <v>9</v>
      </c>
      <c r="K407" t="str">
        <f>TEXT(Table1[[#This Row],[Date]],"ddd")</f>
        <v>Sun</v>
      </c>
      <c r="L407" s="2">
        <f>Table1[[#This Row],[Credit]]-Table1[[#This Row],[Debit]]</f>
        <v>-5</v>
      </c>
    </row>
    <row r="408" spans="2:12" x14ac:dyDescent="0.3">
      <c r="B408" s="1">
        <v>44452</v>
      </c>
      <c r="C408" t="s">
        <v>14</v>
      </c>
      <c r="D408" s="2">
        <v>5</v>
      </c>
      <c r="E408" s="2"/>
      <c r="F408" t="s">
        <v>15</v>
      </c>
      <c r="G408" t="s">
        <v>16</v>
      </c>
      <c r="H408" t="s">
        <v>17</v>
      </c>
      <c r="I408" t="str">
        <f>TEXT(Table1[[#This Row],[Date]],"mmm")</f>
        <v>Sep</v>
      </c>
      <c r="J408">
        <f>MONTH(Table1[[#This Row],[Date]])</f>
        <v>9</v>
      </c>
      <c r="K408" t="str">
        <f>TEXT(Table1[[#This Row],[Date]],"ddd")</f>
        <v>Mon</v>
      </c>
      <c r="L408" s="2">
        <f>Table1[[#This Row],[Credit]]-Table1[[#This Row],[Debit]]</f>
        <v>-5</v>
      </c>
    </row>
    <row r="409" spans="2:12" x14ac:dyDescent="0.3">
      <c r="B409" s="1">
        <v>44453</v>
      </c>
      <c r="C409" t="s">
        <v>24</v>
      </c>
      <c r="D409" s="2">
        <v>143</v>
      </c>
      <c r="E409" s="2"/>
      <c r="F409" t="s">
        <v>25</v>
      </c>
      <c r="G409" t="s">
        <v>20</v>
      </c>
      <c r="H409" t="s">
        <v>17</v>
      </c>
      <c r="I409" t="str">
        <f>TEXT(Table1[[#This Row],[Date]],"mmm")</f>
        <v>Sep</v>
      </c>
      <c r="J409">
        <f>MONTH(Table1[[#This Row],[Date]])</f>
        <v>9</v>
      </c>
      <c r="K409" t="str">
        <f>TEXT(Table1[[#This Row],[Date]],"ddd")</f>
        <v>Tue</v>
      </c>
      <c r="L409" s="2">
        <f>Table1[[#This Row],[Credit]]-Table1[[#This Row],[Debit]]</f>
        <v>-143</v>
      </c>
    </row>
    <row r="410" spans="2:12" x14ac:dyDescent="0.3">
      <c r="B410" s="1">
        <v>44453</v>
      </c>
      <c r="C410" t="s">
        <v>14</v>
      </c>
      <c r="D410" s="2">
        <v>5</v>
      </c>
      <c r="E410" s="2"/>
      <c r="F410" t="s">
        <v>15</v>
      </c>
      <c r="G410" t="s">
        <v>16</v>
      </c>
      <c r="H410" t="s">
        <v>17</v>
      </c>
      <c r="I410" t="str">
        <f>TEXT(Table1[[#This Row],[Date]],"mmm")</f>
        <v>Sep</v>
      </c>
      <c r="J410">
        <f>MONTH(Table1[[#This Row],[Date]])</f>
        <v>9</v>
      </c>
      <c r="K410" t="str">
        <f>TEXT(Table1[[#This Row],[Date]],"ddd")</f>
        <v>Tue</v>
      </c>
      <c r="L410" s="2">
        <f>Table1[[#This Row],[Credit]]-Table1[[#This Row],[Debit]]</f>
        <v>-5</v>
      </c>
    </row>
    <row r="411" spans="2:12" x14ac:dyDescent="0.3">
      <c r="B411" s="1">
        <v>44454</v>
      </c>
      <c r="C411" t="s">
        <v>14</v>
      </c>
      <c r="D411" s="2">
        <v>5</v>
      </c>
      <c r="E411" s="2"/>
      <c r="F411" t="s">
        <v>15</v>
      </c>
      <c r="G411" t="s">
        <v>16</v>
      </c>
      <c r="H411" t="s">
        <v>17</v>
      </c>
      <c r="I411" t="str">
        <f>TEXT(Table1[[#This Row],[Date]],"mmm")</f>
        <v>Sep</v>
      </c>
      <c r="J411">
        <f>MONTH(Table1[[#This Row],[Date]])</f>
        <v>9</v>
      </c>
      <c r="K411" t="str">
        <f>TEXT(Table1[[#This Row],[Date]],"ddd")</f>
        <v>Wed</v>
      </c>
      <c r="L411" s="2">
        <f>Table1[[#This Row],[Credit]]-Table1[[#This Row],[Debit]]</f>
        <v>-5</v>
      </c>
    </row>
    <row r="412" spans="2:12" x14ac:dyDescent="0.3">
      <c r="B412" s="1">
        <v>44454</v>
      </c>
      <c r="C412" t="s">
        <v>29</v>
      </c>
      <c r="D412" s="2">
        <v>47.8</v>
      </c>
      <c r="E412" s="2"/>
      <c r="F412" t="s">
        <v>30</v>
      </c>
      <c r="G412" t="s">
        <v>31</v>
      </c>
      <c r="H412" t="s">
        <v>17</v>
      </c>
      <c r="I412" t="str">
        <f>TEXT(Table1[[#This Row],[Date]],"mmm")</f>
        <v>Sep</v>
      </c>
      <c r="J412">
        <f>MONTH(Table1[[#This Row],[Date]])</f>
        <v>9</v>
      </c>
      <c r="K412" t="str">
        <f>TEXT(Table1[[#This Row],[Date]],"ddd")</f>
        <v>Wed</v>
      </c>
      <c r="L412" s="2">
        <f>Table1[[#This Row],[Credit]]-Table1[[#This Row],[Debit]]</f>
        <v>-47.8</v>
      </c>
    </row>
    <row r="413" spans="2:12" x14ac:dyDescent="0.3">
      <c r="B413" s="1">
        <v>44454</v>
      </c>
      <c r="C413" t="s">
        <v>32</v>
      </c>
      <c r="D413" s="2">
        <v>105.80000000000001</v>
      </c>
      <c r="E413" s="2"/>
      <c r="F413" t="s">
        <v>33</v>
      </c>
      <c r="G413" t="s">
        <v>31</v>
      </c>
      <c r="H413" t="s">
        <v>17</v>
      </c>
      <c r="I413" t="str">
        <f>TEXT(Table1[[#This Row],[Date]],"mmm")</f>
        <v>Sep</v>
      </c>
      <c r="J413">
        <f>MONTH(Table1[[#This Row],[Date]])</f>
        <v>9</v>
      </c>
      <c r="K413" t="str">
        <f>TEXT(Table1[[#This Row],[Date]],"ddd")</f>
        <v>Wed</v>
      </c>
      <c r="L413" s="2">
        <f>Table1[[#This Row],[Credit]]-Table1[[#This Row],[Debit]]</f>
        <v>-105.80000000000001</v>
      </c>
    </row>
    <row r="414" spans="2:12" x14ac:dyDescent="0.3">
      <c r="B414" s="1">
        <v>44454</v>
      </c>
      <c r="C414" t="s">
        <v>34</v>
      </c>
      <c r="D414" s="2">
        <v>60.1</v>
      </c>
      <c r="E414" s="2"/>
      <c r="F414" t="s">
        <v>35</v>
      </c>
      <c r="G414" t="s">
        <v>16</v>
      </c>
      <c r="H414" t="s">
        <v>17</v>
      </c>
      <c r="I414" t="str">
        <f>TEXT(Table1[[#This Row],[Date]],"mmm")</f>
        <v>Sep</v>
      </c>
      <c r="J414">
        <f>MONTH(Table1[[#This Row],[Date]])</f>
        <v>9</v>
      </c>
      <c r="K414" t="str">
        <f>TEXT(Table1[[#This Row],[Date]],"ddd")</f>
        <v>Wed</v>
      </c>
      <c r="L414" s="2">
        <f>Table1[[#This Row],[Credit]]-Table1[[#This Row],[Debit]]</f>
        <v>-60.1</v>
      </c>
    </row>
    <row r="415" spans="2:12" x14ac:dyDescent="0.3">
      <c r="B415" s="1">
        <v>44455</v>
      </c>
      <c r="C415" t="s">
        <v>36</v>
      </c>
      <c r="D415" s="2">
        <v>36.200000000000003</v>
      </c>
      <c r="E415" s="2"/>
      <c r="F415" t="s">
        <v>37</v>
      </c>
      <c r="G415" t="s">
        <v>23</v>
      </c>
      <c r="H415" t="s">
        <v>17</v>
      </c>
      <c r="I415" t="str">
        <f>TEXT(Table1[[#This Row],[Date]],"mmm")</f>
        <v>Sep</v>
      </c>
      <c r="J415">
        <f>MONTH(Table1[[#This Row],[Date]])</f>
        <v>9</v>
      </c>
      <c r="K415" t="str">
        <f>TEXT(Table1[[#This Row],[Date]],"ddd")</f>
        <v>Thu</v>
      </c>
      <c r="L415" s="2">
        <f>Table1[[#This Row],[Credit]]-Table1[[#This Row],[Debit]]</f>
        <v>-36.200000000000003</v>
      </c>
    </row>
    <row r="416" spans="2:12" x14ac:dyDescent="0.3">
      <c r="B416" s="1">
        <v>44456</v>
      </c>
      <c r="C416" t="s">
        <v>38</v>
      </c>
      <c r="D416" s="2"/>
      <c r="E416" s="2">
        <v>100</v>
      </c>
      <c r="F416" t="s">
        <v>39</v>
      </c>
      <c r="G416" t="s">
        <v>40</v>
      </c>
      <c r="H416" t="s">
        <v>13</v>
      </c>
      <c r="I416" t="str">
        <f>TEXT(Table1[[#This Row],[Date]],"mmm")</f>
        <v>Sep</v>
      </c>
      <c r="J416">
        <f>MONTH(Table1[[#This Row],[Date]])</f>
        <v>9</v>
      </c>
      <c r="K416" t="str">
        <f>TEXT(Table1[[#This Row],[Date]],"ddd")</f>
        <v>Fri</v>
      </c>
      <c r="L416" s="2">
        <f>Table1[[#This Row],[Credit]]-Table1[[#This Row],[Debit]]</f>
        <v>100</v>
      </c>
    </row>
    <row r="417" spans="2:12" x14ac:dyDescent="0.3">
      <c r="B417" s="1">
        <v>44456</v>
      </c>
      <c r="C417" t="s">
        <v>14</v>
      </c>
      <c r="D417" s="2">
        <v>5</v>
      </c>
      <c r="E417" s="2"/>
      <c r="F417" t="s">
        <v>15</v>
      </c>
      <c r="G417" t="s">
        <v>16</v>
      </c>
      <c r="H417" t="s">
        <v>17</v>
      </c>
      <c r="I417" t="str">
        <f>TEXT(Table1[[#This Row],[Date]],"mmm")</f>
        <v>Sep</v>
      </c>
      <c r="J417">
        <f>MONTH(Table1[[#This Row],[Date]])</f>
        <v>9</v>
      </c>
      <c r="K417" t="str">
        <f>TEXT(Table1[[#This Row],[Date]],"ddd")</f>
        <v>Fri</v>
      </c>
      <c r="L417" s="2">
        <f>Table1[[#This Row],[Credit]]-Table1[[#This Row],[Debit]]</f>
        <v>-5</v>
      </c>
    </row>
    <row r="418" spans="2:12" x14ac:dyDescent="0.3">
      <c r="B418" s="1">
        <v>44457</v>
      </c>
      <c r="C418" t="s">
        <v>14</v>
      </c>
      <c r="D418" s="2">
        <v>5</v>
      </c>
      <c r="E418" s="2"/>
      <c r="F418" t="s">
        <v>15</v>
      </c>
      <c r="G418" t="s">
        <v>16</v>
      </c>
      <c r="H418" t="s">
        <v>17</v>
      </c>
      <c r="I418" t="str">
        <f>TEXT(Table1[[#This Row],[Date]],"mmm")</f>
        <v>Sep</v>
      </c>
      <c r="J418">
        <f>MONTH(Table1[[#This Row],[Date]])</f>
        <v>9</v>
      </c>
      <c r="K418" t="str">
        <f>TEXT(Table1[[#This Row],[Date]],"ddd")</f>
        <v>Sat</v>
      </c>
      <c r="L418" s="2">
        <f>Table1[[#This Row],[Credit]]-Table1[[#This Row],[Debit]]</f>
        <v>-5</v>
      </c>
    </row>
    <row r="419" spans="2:12" x14ac:dyDescent="0.3">
      <c r="B419" s="1">
        <v>44457</v>
      </c>
      <c r="C419" t="s">
        <v>42</v>
      </c>
      <c r="D419" s="2">
        <v>40</v>
      </c>
      <c r="E419" s="2"/>
      <c r="F419" t="s">
        <v>42</v>
      </c>
      <c r="G419" t="s">
        <v>20</v>
      </c>
      <c r="H419" t="s">
        <v>17</v>
      </c>
      <c r="I419" t="str">
        <f>TEXT(Table1[[#This Row],[Date]],"mmm")</f>
        <v>Sep</v>
      </c>
      <c r="J419">
        <f>MONTH(Table1[[#This Row],[Date]])</f>
        <v>9</v>
      </c>
      <c r="K419" t="str">
        <f>TEXT(Table1[[#This Row],[Date]],"ddd")</f>
        <v>Sat</v>
      </c>
      <c r="L419" s="2">
        <f>Table1[[#This Row],[Credit]]-Table1[[#This Row],[Debit]]</f>
        <v>-40</v>
      </c>
    </row>
    <row r="420" spans="2:12" x14ac:dyDescent="0.3">
      <c r="B420" s="1">
        <v>44458</v>
      </c>
      <c r="C420" t="s">
        <v>43</v>
      </c>
      <c r="D420" s="2">
        <v>53</v>
      </c>
      <c r="E420" s="2"/>
      <c r="F420" t="s">
        <v>44</v>
      </c>
      <c r="G420" t="s">
        <v>31</v>
      </c>
      <c r="H420" t="s">
        <v>17</v>
      </c>
      <c r="I420" t="str">
        <f>TEXT(Table1[[#This Row],[Date]],"mmm")</f>
        <v>Sep</v>
      </c>
      <c r="J420">
        <f>MONTH(Table1[[#This Row],[Date]])</f>
        <v>9</v>
      </c>
      <c r="K420" t="str">
        <f>TEXT(Table1[[#This Row],[Date]],"ddd")</f>
        <v>Sun</v>
      </c>
      <c r="L420" s="2">
        <f>Table1[[#This Row],[Credit]]-Table1[[#This Row],[Debit]]</f>
        <v>-53</v>
      </c>
    </row>
    <row r="421" spans="2:12" x14ac:dyDescent="0.3">
      <c r="B421" s="1">
        <v>44458</v>
      </c>
      <c r="C421" t="s">
        <v>45</v>
      </c>
      <c r="D421" s="2">
        <v>35</v>
      </c>
      <c r="E421" s="2"/>
      <c r="F421" t="s">
        <v>30</v>
      </c>
      <c r="G421" t="s">
        <v>31</v>
      </c>
      <c r="H421" t="s">
        <v>17</v>
      </c>
      <c r="I421" t="str">
        <f>TEXT(Table1[[#This Row],[Date]],"mmm")</f>
        <v>Sep</v>
      </c>
      <c r="J421">
        <f>MONTH(Table1[[#This Row],[Date]])</f>
        <v>9</v>
      </c>
      <c r="K421" t="str">
        <f>TEXT(Table1[[#This Row],[Date]],"ddd")</f>
        <v>Sun</v>
      </c>
      <c r="L421" s="2">
        <f>Table1[[#This Row],[Credit]]-Table1[[#This Row],[Debit]]</f>
        <v>-35</v>
      </c>
    </row>
    <row r="422" spans="2:12" x14ac:dyDescent="0.3">
      <c r="B422" s="1">
        <v>44458</v>
      </c>
      <c r="C422" t="s">
        <v>14</v>
      </c>
      <c r="D422" s="2">
        <v>5</v>
      </c>
      <c r="E422" s="2"/>
      <c r="F422" t="s">
        <v>15</v>
      </c>
      <c r="G422" t="s">
        <v>16</v>
      </c>
      <c r="H422" t="s">
        <v>17</v>
      </c>
      <c r="I422" t="str">
        <f>TEXT(Table1[[#This Row],[Date]],"mmm")</f>
        <v>Sep</v>
      </c>
      <c r="J422">
        <f>MONTH(Table1[[#This Row],[Date]])</f>
        <v>9</v>
      </c>
      <c r="K422" t="str">
        <f>TEXT(Table1[[#This Row],[Date]],"ddd")</f>
        <v>Sun</v>
      </c>
      <c r="L422" s="2">
        <f>Table1[[#This Row],[Credit]]-Table1[[#This Row],[Debit]]</f>
        <v>-5</v>
      </c>
    </row>
    <row r="423" spans="2:12" x14ac:dyDescent="0.3">
      <c r="B423" s="1">
        <v>44459</v>
      </c>
      <c r="C423" t="s">
        <v>14</v>
      </c>
      <c r="D423" s="2">
        <v>5</v>
      </c>
      <c r="E423" s="2"/>
      <c r="F423" t="s">
        <v>15</v>
      </c>
      <c r="G423" t="s">
        <v>16</v>
      </c>
      <c r="H423" t="s">
        <v>17</v>
      </c>
      <c r="I423" t="str">
        <f>TEXT(Table1[[#This Row],[Date]],"mmm")</f>
        <v>Sep</v>
      </c>
      <c r="J423">
        <f>MONTH(Table1[[#This Row],[Date]])</f>
        <v>9</v>
      </c>
      <c r="K423" t="str">
        <f>TEXT(Table1[[#This Row],[Date]],"ddd")</f>
        <v>Mon</v>
      </c>
      <c r="L423" s="2">
        <f>Table1[[#This Row],[Credit]]-Table1[[#This Row],[Debit]]</f>
        <v>-5</v>
      </c>
    </row>
    <row r="424" spans="2:12" x14ac:dyDescent="0.3">
      <c r="B424" s="1">
        <v>44460</v>
      </c>
      <c r="C424" t="s">
        <v>14</v>
      </c>
      <c r="D424" s="2">
        <v>5</v>
      </c>
      <c r="E424" s="2"/>
      <c r="F424" t="s">
        <v>15</v>
      </c>
      <c r="G424" t="s">
        <v>16</v>
      </c>
      <c r="H424" t="s">
        <v>17</v>
      </c>
      <c r="I424" t="str">
        <f>TEXT(Table1[[#This Row],[Date]],"mmm")</f>
        <v>Sep</v>
      </c>
      <c r="J424">
        <f>MONTH(Table1[[#This Row],[Date]])</f>
        <v>9</v>
      </c>
      <c r="K424" t="str">
        <f>TEXT(Table1[[#This Row],[Date]],"ddd")</f>
        <v>Tue</v>
      </c>
      <c r="L424" s="2">
        <f>Table1[[#This Row],[Credit]]-Table1[[#This Row],[Debit]]</f>
        <v>-5</v>
      </c>
    </row>
    <row r="425" spans="2:12" x14ac:dyDescent="0.3">
      <c r="B425" s="1">
        <v>44460</v>
      </c>
      <c r="C425" t="s">
        <v>24</v>
      </c>
      <c r="D425" s="2">
        <v>177.9</v>
      </c>
      <c r="E425" s="2"/>
      <c r="F425" t="s">
        <v>25</v>
      </c>
      <c r="G425" t="s">
        <v>20</v>
      </c>
      <c r="H425" t="s">
        <v>17</v>
      </c>
      <c r="I425" t="str">
        <f>TEXT(Table1[[#This Row],[Date]],"mmm")</f>
        <v>Sep</v>
      </c>
      <c r="J425">
        <f>MONTH(Table1[[#This Row],[Date]])</f>
        <v>9</v>
      </c>
      <c r="K425" t="str">
        <f>TEXT(Table1[[#This Row],[Date]],"ddd")</f>
        <v>Tue</v>
      </c>
      <c r="L425" s="2">
        <f>Table1[[#This Row],[Credit]]-Table1[[#This Row],[Debit]]</f>
        <v>-177.9</v>
      </c>
    </row>
    <row r="426" spans="2:12" x14ac:dyDescent="0.3">
      <c r="B426" s="1">
        <v>44461</v>
      </c>
      <c r="C426" t="s">
        <v>46</v>
      </c>
      <c r="D426" s="2">
        <v>45.300000000000004</v>
      </c>
      <c r="E426" s="2"/>
      <c r="F426" t="s">
        <v>35</v>
      </c>
      <c r="G426" t="s">
        <v>16</v>
      </c>
      <c r="H426" t="s">
        <v>17</v>
      </c>
      <c r="I426" t="str">
        <f>TEXT(Table1[[#This Row],[Date]],"mmm")</f>
        <v>Sep</v>
      </c>
      <c r="J426">
        <f>MONTH(Table1[[#This Row],[Date]])</f>
        <v>9</v>
      </c>
      <c r="K426" t="str">
        <f>TEXT(Table1[[#This Row],[Date]],"ddd")</f>
        <v>Wed</v>
      </c>
      <c r="L426" s="2">
        <f>Table1[[#This Row],[Credit]]-Table1[[#This Row],[Debit]]</f>
        <v>-45.300000000000004</v>
      </c>
    </row>
    <row r="427" spans="2:12" x14ac:dyDescent="0.3">
      <c r="B427" s="1">
        <v>44462</v>
      </c>
      <c r="C427" t="s">
        <v>47</v>
      </c>
      <c r="D427" s="2">
        <v>20.099999999999998</v>
      </c>
      <c r="E427" s="2"/>
      <c r="F427" t="s">
        <v>35</v>
      </c>
      <c r="G427" t="s">
        <v>16</v>
      </c>
      <c r="H427" t="s">
        <v>17</v>
      </c>
      <c r="I427" t="str">
        <f>TEXT(Table1[[#This Row],[Date]],"mmm")</f>
        <v>Sep</v>
      </c>
      <c r="J427">
        <f>MONTH(Table1[[#This Row],[Date]])</f>
        <v>9</v>
      </c>
      <c r="K427" t="str">
        <f>TEXT(Table1[[#This Row],[Date]],"ddd")</f>
        <v>Thu</v>
      </c>
      <c r="L427" s="2">
        <f>Table1[[#This Row],[Credit]]-Table1[[#This Row],[Debit]]</f>
        <v>-20.099999999999998</v>
      </c>
    </row>
    <row r="428" spans="2:12" x14ac:dyDescent="0.3">
      <c r="B428" s="1">
        <v>44463</v>
      </c>
      <c r="C428" t="s">
        <v>48</v>
      </c>
      <c r="D428" s="2">
        <v>55</v>
      </c>
      <c r="E428" s="2"/>
      <c r="F428" t="s">
        <v>49</v>
      </c>
      <c r="G428" t="s">
        <v>50</v>
      </c>
      <c r="H428" t="s">
        <v>17</v>
      </c>
      <c r="I428" t="str">
        <f>TEXT(Table1[[#This Row],[Date]],"mmm")</f>
        <v>Sep</v>
      </c>
      <c r="J428">
        <f>MONTH(Table1[[#This Row],[Date]])</f>
        <v>9</v>
      </c>
      <c r="K428" t="str">
        <f>TEXT(Table1[[#This Row],[Date]],"ddd")</f>
        <v>Fri</v>
      </c>
      <c r="L428" s="2">
        <f>Table1[[#This Row],[Credit]]-Table1[[#This Row],[Debit]]</f>
        <v>-55</v>
      </c>
    </row>
    <row r="429" spans="2:12" x14ac:dyDescent="0.3">
      <c r="B429" s="1">
        <v>44463</v>
      </c>
      <c r="C429" t="s">
        <v>28</v>
      </c>
      <c r="D429" s="2">
        <v>70.600000000000023</v>
      </c>
      <c r="E429" s="2"/>
      <c r="F429" t="s">
        <v>51</v>
      </c>
      <c r="G429" t="s">
        <v>23</v>
      </c>
      <c r="H429" t="s">
        <v>17</v>
      </c>
      <c r="I429" t="str">
        <f>TEXT(Table1[[#This Row],[Date]],"mmm")</f>
        <v>Sep</v>
      </c>
      <c r="J429">
        <f>MONTH(Table1[[#This Row],[Date]])</f>
        <v>9</v>
      </c>
      <c r="K429" t="str">
        <f>TEXT(Table1[[#This Row],[Date]],"ddd")</f>
        <v>Fri</v>
      </c>
      <c r="L429" s="2">
        <f>Table1[[#This Row],[Credit]]-Table1[[#This Row],[Debit]]</f>
        <v>-70.600000000000023</v>
      </c>
    </row>
    <row r="430" spans="2:12" x14ac:dyDescent="0.3">
      <c r="B430" s="1">
        <v>44463</v>
      </c>
      <c r="C430" t="s">
        <v>14</v>
      </c>
      <c r="D430" s="2">
        <v>5</v>
      </c>
      <c r="E430" s="2"/>
      <c r="F430" t="s">
        <v>15</v>
      </c>
      <c r="G430" t="s">
        <v>16</v>
      </c>
      <c r="H430" t="s">
        <v>17</v>
      </c>
      <c r="I430" t="str">
        <f>TEXT(Table1[[#This Row],[Date]],"mmm")</f>
        <v>Sep</v>
      </c>
      <c r="J430">
        <f>MONTH(Table1[[#This Row],[Date]])</f>
        <v>9</v>
      </c>
      <c r="K430" t="str">
        <f>TEXT(Table1[[#This Row],[Date]],"ddd")</f>
        <v>Fri</v>
      </c>
      <c r="L430" s="2">
        <f>Table1[[#This Row],[Credit]]-Table1[[#This Row],[Debit]]</f>
        <v>-5</v>
      </c>
    </row>
    <row r="431" spans="2:12" x14ac:dyDescent="0.3">
      <c r="B431" s="1">
        <v>44464</v>
      </c>
      <c r="C431" t="s">
        <v>14</v>
      </c>
      <c r="D431" s="2">
        <v>5</v>
      </c>
      <c r="E431" s="2"/>
      <c r="F431" t="s">
        <v>15</v>
      </c>
      <c r="G431" t="s">
        <v>16</v>
      </c>
      <c r="H431" t="s">
        <v>17</v>
      </c>
      <c r="I431" t="str">
        <f>TEXT(Table1[[#This Row],[Date]],"mmm")</f>
        <v>Sep</v>
      </c>
      <c r="J431">
        <f>MONTH(Table1[[#This Row],[Date]])</f>
        <v>9</v>
      </c>
      <c r="K431" t="str">
        <f>TEXT(Table1[[#This Row],[Date]],"ddd")</f>
        <v>Sat</v>
      </c>
      <c r="L431" s="2">
        <f>Table1[[#This Row],[Credit]]-Table1[[#This Row],[Debit]]</f>
        <v>-5</v>
      </c>
    </row>
    <row r="432" spans="2:12" x14ac:dyDescent="0.3">
      <c r="B432" s="1">
        <v>44465</v>
      </c>
      <c r="C432" t="s">
        <v>14</v>
      </c>
      <c r="D432" s="2">
        <v>5</v>
      </c>
      <c r="E432" s="2"/>
      <c r="F432" t="s">
        <v>15</v>
      </c>
      <c r="G432" t="s">
        <v>16</v>
      </c>
      <c r="H432" t="s">
        <v>17</v>
      </c>
      <c r="I432" t="str">
        <f>TEXT(Table1[[#This Row],[Date]],"mmm")</f>
        <v>Sep</v>
      </c>
      <c r="J432">
        <f>MONTH(Table1[[#This Row],[Date]])</f>
        <v>9</v>
      </c>
      <c r="K432" t="str">
        <f>TEXT(Table1[[#This Row],[Date]],"ddd")</f>
        <v>Sun</v>
      </c>
      <c r="L432" s="2">
        <f>Table1[[#This Row],[Credit]]-Table1[[#This Row],[Debit]]</f>
        <v>-5</v>
      </c>
    </row>
    <row r="433" spans="2:12" x14ac:dyDescent="0.3">
      <c r="B433" s="1">
        <v>44466</v>
      </c>
      <c r="C433" t="s">
        <v>14</v>
      </c>
      <c r="D433" s="2">
        <v>5</v>
      </c>
      <c r="E433" s="2"/>
      <c r="F433" t="s">
        <v>15</v>
      </c>
      <c r="G433" t="s">
        <v>16</v>
      </c>
      <c r="H433" t="s">
        <v>17</v>
      </c>
      <c r="I433" t="str">
        <f>TEXT(Table1[[#This Row],[Date]],"mmm")</f>
        <v>Sep</v>
      </c>
      <c r="J433">
        <f>MONTH(Table1[[#This Row],[Date]])</f>
        <v>9</v>
      </c>
      <c r="K433" t="str">
        <f>TEXT(Table1[[#This Row],[Date]],"ddd")</f>
        <v>Mon</v>
      </c>
      <c r="L433" s="2">
        <f>Table1[[#This Row],[Credit]]-Table1[[#This Row],[Debit]]</f>
        <v>-5</v>
      </c>
    </row>
    <row r="434" spans="2:12" x14ac:dyDescent="0.3">
      <c r="B434" s="1">
        <v>44467</v>
      </c>
      <c r="C434" t="s">
        <v>14</v>
      </c>
      <c r="D434" s="2">
        <v>5</v>
      </c>
      <c r="E434" s="2"/>
      <c r="F434" t="s">
        <v>15</v>
      </c>
      <c r="G434" t="s">
        <v>16</v>
      </c>
      <c r="H434" t="s">
        <v>17</v>
      </c>
      <c r="I434" t="str">
        <f>TEXT(Table1[[#This Row],[Date]],"mmm")</f>
        <v>Sep</v>
      </c>
      <c r="J434">
        <f>MONTH(Table1[[#This Row],[Date]])</f>
        <v>9</v>
      </c>
      <c r="K434" t="str">
        <f>TEXT(Table1[[#This Row],[Date]],"ddd")</f>
        <v>Tue</v>
      </c>
      <c r="L434" s="2">
        <f>Table1[[#This Row],[Credit]]-Table1[[#This Row],[Debit]]</f>
        <v>-5</v>
      </c>
    </row>
    <row r="435" spans="2:12" x14ac:dyDescent="0.3">
      <c r="B435" s="1">
        <v>44467</v>
      </c>
      <c r="C435" t="s">
        <v>24</v>
      </c>
      <c r="D435" s="2">
        <v>223</v>
      </c>
      <c r="E435" s="2"/>
      <c r="F435" t="s">
        <v>25</v>
      </c>
      <c r="G435" t="s">
        <v>20</v>
      </c>
      <c r="H435" t="s">
        <v>17</v>
      </c>
      <c r="I435" t="str">
        <f>TEXT(Table1[[#This Row],[Date]],"mmm")</f>
        <v>Sep</v>
      </c>
      <c r="J435">
        <f>MONTH(Table1[[#This Row],[Date]])</f>
        <v>9</v>
      </c>
      <c r="K435" t="str">
        <f>TEXT(Table1[[#This Row],[Date]],"ddd")</f>
        <v>Tue</v>
      </c>
      <c r="L435" s="2">
        <f>Table1[[#This Row],[Credit]]-Table1[[#This Row],[Debit]]</f>
        <v>-223</v>
      </c>
    </row>
    <row r="436" spans="2:12" x14ac:dyDescent="0.3">
      <c r="B436" s="1">
        <v>44468</v>
      </c>
      <c r="C436" t="s">
        <v>52</v>
      </c>
      <c r="D436" s="2">
        <v>132.9</v>
      </c>
      <c r="E436" s="2"/>
      <c r="F436" t="s">
        <v>33</v>
      </c>
      <c r="G436" t="s">
        <v>31</v>
      </c>
      <c r="H436" t="s">
        <v>17</v>
      </c>
      <c r="I436" t="str">
        <f>TEXT(Table1[[#This Row],[Date]],"mmm")</f>
        <v>Sep</v>
      </c>
      <c r="J436">
        <f>MONTH(Table1[[#This Row],[Date]])</f>
        <v>9</v>
      </c>
      <c r="K436" t="str">
        <f>TEXT(Table1[[#This Row],[Date]],"ddd")</f>
        <v>Wed</v>
      </c>
      <c r="L436" s="2">
        <f>Table1[[#This Row],[Credit]]-Table1[[#This Row],[Debit]]</f>
        <v>-132.9</v>
      </c>
    </row>
    <row r="437" spans="2:12" x14ac:dyDescent="0.3">
      <c r="B437" s="1">
        <v>44468</v>
      </c>
      <c r="C437" t="s">
        <v>54</v>
      </c>
      <c r="D437" s="2">
        <v>175</v>
      </c>
      <c r="E437" s="2"/>
      <c r="F437" t="s">
        <v>33</v>
      </c>
      <c r="G437" t="s">
        <v>31</v>
      </c>
      <c r="H437" t="s">
        <v>17</v>
      </c>
      <c r="I437" t="str">
        <f>TEXT(Table1[[#This Row],[Date]],"mmm")</f>
        <v>Sep</v>
      </c>
      <c r="J437">
        <f>MONTH(Table1[[#This Row],[Date]])</f>
        <v>9</v>
      </c>
      <c r="K437" t="str">
        <f>TEXT(Table1[[#This Row],[Date]],"ddd")</f>
        <v>Wed</v>
      </c>
      <c r="L437" s="2">
        <f>Table1[[#This Row],[Credit]]-Table1[[#This Row],[Debit]]</f>
        <v>-175</v>
      </c>
    </row>
    <row r="438" spans="2:12" x14ac:dyDescent="0.3">
      <c r="B438" s="1">
        <v>44469</v>
      </c>
      <c r="C438" t="s">
        <v>32</v>
      </c>
      <c r="D438" s="2">
        <v>153.39999999999998</v>
      </c>
      <c r="E438" s="2"/>
      <c r="F438" t="s">
        <v>33</v>
      </c>
      <c r="G438" t="s">
        <v>31</v>
      </c>
      <c r="H438" t="s">
        <v>17</v>
      </c>
      <c r="I438" t="str">
        <f>TEXT(Table1[[#This Row],[Date]],"mmm")</f>
        <v>Sep</v>
      </c>
      <c r="J438">
        <f>MONTH(Table1[[#This Row],[Date]])</f>
        <v>9</v>
      </c>
      <c r="K438" t="str">
        <f>TEXT(Table1[[#This Row],[Date]],"ddd")</f>
        <v>Thu</v>
      </c>
      <c r="L438" s="2">
        <f>Table1[[#This Row],[Credit]]-Table1[[#This Row],[Debit]]</f>
        <v>-153.39999999999998</v>
      </c>
    </row>
    <row r="439" spans="2:12" x14ac:dyDescent="0.3">
      <c r="B439" s="1">
        <v>44469</v>
      </c>
      <c r="C439" t="s">
        <v>36</v>
      </c>
      <c r="D439" s="2">
        <v>31.200000000000003</v>
      </c>
      <c r="E439" s="2"/>
      <c r="F439" t="s">
        <v>37</v>
      </c>
      <c r="G439" t="s">
        <v>23</v>
      </c>
      <c r="H439" t="s">
        <v>17</v>
      </c>
      <c r="I439" t="str">
        <f>TEXT(Table1[[#This Row],[Date]],"mmm")</f>
        <v>Sep</v>
      </c>
      <c r="J439">
        <f>MONTH(Table1[[#This Row],[Date]])</f>
        <v>9</v>
      </c>
      <c r="K439" t="str">
        <f>TEXT(Table1[[#This Row],[Date]],"ddd")</f>
        <v>Thu</v>
      </c>
      <c r="L439" s="2">
        <f>Table1[[#This Row],[Credit]]-Table1[[#This Row],[Debit]]</f>
        <v>-31.200000000000003</v>
      </c>
    </row>
    <row r="440" spans="2:12" x14ac:dyDescent="0.3">
      <c r="B440" s="1">
        <v>44469</v>
      </c>
      <c r="C440" t="s">
        <v>59</v>
      </c>
      <c r="D440" s="2">
        <v>15</v>
      </c>
      <c r="E440" s="2"/>
      <c r="F440" t="s">
        <v>35</v>
      </c>
      <c r="G440" t="s">
        <v>16</v>
      </c>
      <c r="H440" t="s">
        <v>17</v>
      </c>
      <c r="I440" t="str">
        <f>TEXT(Table1[[#This Row],[Date]],"mmm")</f>
        <v>Sep</v>
      </c>
      <c r="J440">
        <f>MONTH(Table1[[#This Row],[Date]])</f>
        <v>9</v>
      </c>
      <c r="K440" t="str">
        <f>TEXT(Table1[[#This Row],[Date]],"ddd")</f>
        <v>Thu</v>
      </c>
      <c r="L440" s="2">
        <f>Table1[[#This Row],[Credit]]-Table1[[#This Row],[Debit]]</f>
        <v>-15</v>
      </c>
    </row>
    <row r="441" spans="2:12" x14ac:dyDescent="0.3">
      <c r="B441" s="1">
        <v>44470</v>
      </c>
      <c r="C441" t="s">
        <v>14</v>
      </c>
      <c r="D441" s="2">
        <v>5</v>
      </c>
      <c r="E441" s="2"/>
      <c r="F441" t="s">
        <v>15</v>
      </c>
      <c r="G441" t="s">
        <v>16</v>
      </c>
      <c r="H441" t="s">
        <v>17</v>
      </c>
      <c r="I441" t="str">
        <f>TEXT(Table1[[#This Row],[Date]],"mmm")</f>
        <v>Oct</v>
      </c>
      <c r="J441">
        <f>MONTH(Table1[[#This Row],[Date]])</f>
        <v>10</v>
      </c>
      <c r="K441" t="str">
        <f>TEXT(Table1[[#This Row],[Date]],"ddd")</f>
        <v>Fri</v>
      </c>
      <c r="L441" s="2">
        <f>Table1[[#This Row],[Credit]]-Table1[[#This Row],[Debit]]</f>
        <v>-5</v>
      </c>
    </row>
    <row r="442" spans="2:12" x14ac:dyDescent="0.3">
      <c r="B442" s="1">
        <v>44472</v>
      </c>
      <c r="C442" t="s">
        <v>14</v>
      </c>
      <c r="D442" s="2">
        <v>5</v>
      </c>
      <c r="E442" s="2"/>
      <c r="F442" t="s">
        <v>15</v>
      </c>
      <c r="G442" t="s">
        <v>16</v>
      </c>
      <c r="H442" t="s">
        <v>17</v>
      </c>
      <c r="I442" t="str">
        <f>TEXT(Table1[[#This Row],[Date]],"mmm")</f>
        <v>Oct</v>
      </c>
      <c r="J442">
        <f>MONTH(Table1[[#This Row],[Date]])</f>
        <v>10</v>
      </c>
      <c r="K442" t="str">
        <f>TEXT(Table1[[#This Row],[Date]],"ddd")</f>
        <v>Sun</v>
      </c>
      <c r="L442" s="2">
        <f>Table1[[#This Row],[Credit]]-Table1[[#This Row],[Debit]]</f>
        <v>-5</v>
      </c>
    </row>
    <row r="443" spans="2:12" x14ac:dyDescent="0.3">
      <c r="B443" s="1">
        <v>44472</v>
      </c>
      <c r="C443" t="s">
        <v>10</v>
      </c>
      <c r="D443" s="2"/>
      <c r="E443" s="2">
        <v>5000</v>
      </c>
      <c r="F443" t="s">
        <v>11</v>
      </c>
      <c r="G443" t="s">
        <v>12</v>
      </c>
      <c r="H443" t="s">
        <v>13</v>
      </c>
      <c r="I443" t="str">
        <f>TEXT(Table1[[#This Row],[Date]],"mmm")</f>
        <v>Oct</v>
      </c>
      <c r="J443">
        <f>MONTH(Table1[[#This Row],[Date]])</f>
        <v>10</v>
      </c>
      <c r="K443" t="str">
        <f>TEXT(Table1[[#This Row],[Date]],"ddd")</f>
        <v>Sun</v>
      </c>
      <c r="L443" s="2">
        <f>Table1[[#This Row],[Credit]]-Table1[[#This Row],[Debit]]</f>
        <v>5000</v>
      </c>
    </row>
    <row r="444" spans="2:12" x14ac:dyDescent="0.3">
      <c r="B444" s="1">
        <v>44473</v>
      </c>
      <c r="C444" t="s">
        <v>14</v>
      </c>
      <c r="D444" s="2">
        <v>5</v>
      </c>
      <c r="E444" s="2"/>
      <c r="F444" t="s">
        <v>15</v>
      </c>
      <c r="G444" t="s">
        <v>16</v>
      </c>
      <c r="H444" t="s">
        <v>17</v>
      </c>
      <c r="I444" t="str">
        <f>TEXT(Table1[[#This Row],[Date]],"mmm")</f>
        <v>Oct</v>
      </c>
      <c r="J444">
        <f>MONTH(Table1[[#This Row],[Date]])</f>
        <v>10</v>
      </c>
      <c r="K444" t="str">
        <f>TEXT(Table1[[#This Row],[Date]],"ddd")</f>
        <v>Mon</v>
      </c>
      <c r="L444" s="2">
        <f>Table1[[#This Row],[Credit]]-Table1[[#This Row],[Debit]]</f>
        <v>-5</v>
      </c>
    </row>
    <row r="445" spans="2:12" x14ac:dyDescent="0.3">
      <c r="B445" s="1">
        <v>44475</v>
      </c>
      <c r="C445" t="s">
        <v>18</v>
      </c>
      <c r="D445" s="2">
        <v>900</v>
      </c>
      <c r="E445" s="2"/>
      <c r="F445" t="s">
        <v>19</v>
      </c>
      <c r="G445" t="s">
        <v>20</v>
      </c>
      <c r="H445" t="s">
        <v>17</v>
      </c>
      <c r="I445" t="str">
        <f>TEXT(Table1[[#This Row],[Date]],"mmm")</f>
        <v>Oct</v>
      </c>
      <c r="J445">
        <f>MONTH(Table1[[#This Row],[Date]])</f>
        <v>10</v>
      </c>
      <c r="K445" t="str">
        <f>TEXT(Table1[[#This Row],[Date]],"ddd")</f>
        <v>Wed</v>
      </c>
      <c r="L445" s="2">
        <f>Table1[[#This Row],[Credit]]-Table1[[#This Row],[Debit]]</f>
        <v>-900</v>
      </c>
    </row>
    <row r="446" spans="2:12" x14ac:dyDescent="0.3">
      <c r="B446" s="1">
        <v>44475</v>
      </c>
      <c r="C446" t="s">
        <v>21</v>
      </c>
      <c r="D446" s="2">
        <v>150</v>
      </c>
      <c r="E446" s="2"/>
      <c r="F446" t="s">
        <v>22</v>
      </c>
      <c r="G446" t="s">
        <v>23</v>
      </c>
      <c r="H446" t="s">
        <v>17</v>
      </c>
      <c r="I446" t="str">
        <f>TEXT(Table1[[#This Row],[Date]],"mmm")</f>
        <v>Oct</v>
      </c>
      <c r="J446">
        <f>MONTH(Table1[[#This Row],[Date]])</f>
        <v>10</v>
      </c>
      <c r="K446" t="str">
        <f>TEXT(Table1[[#This Row],[Date]],"ddd")</f>
        <v>Wed</v>
      </c>
      <c r="L446" s="2">
        <f>Table1[[#This Row],[Credit]]-Table1[[#This Row],[Debit]]</f>
        <v>-150</v>
      </c>
    </row>
    <row r="447" spans="2:12" x14ac:dyDescent="0.3">
      <c r="B447" s="1">
        <v>44475</v>
      </c>
      <c r="C447" t="s">
        <v>14</v>
      </c>
      <c r="D447" s="2">
        <v>5</v>
      </c>
      <c r="E447" s="2"/>
      <c r="F447" t="s">
        <v>15</v>
      </c>
      <c r="G447" t="s">
        <v>16</v>
      </c>
      <c r="H447" t="s">
        <v>17</v>
      </c>
      <c r="I447" t="str">
        <f>TEXT(Table1[[#This Row],[Date]],"mmm")</f>
        <v>Oct</v>
      </c>
      <c r="J447">
        <f>MONTH(Table1[[#This Row],[Date]])</f>
        <v>10</v>
      </c>
      <c r="K447" t="str">
        <f>TEXT(Table1[[#This Row],[Date]],"ddd")</f>
        <v>Wed</v>
      </c>
      <c r="L447" s="2">
        <f>Table1[[#This Row],[Credit]]-Table1[[#This Row],[Debit]]</f>
        <v>-5</v>
      </c>
    </row>
    <row r="448" spans="2:12" x14ac:dyDescent="0.3">
      <c r="B448" s="1">
        <v>44475</v>
      </c>
      <c r="C448" t="s">
        <v>14</v>
      </c>
      <c r="D448" s="2">
        <v>5</v>
      </c>
      <c r="E448" s="2"/>
      <c r="F448" t="s">
        <v>15</v>
      </c>
      <c r="G448" t="s">
        <v>16</v>
      </c>
      <c r="H448" t="s">
        <v>17</v>
      </c>
      <c r="I448" t="str">
        <f>TEXT(Table1[[#This Row],[Date]],"mmm")</f>
        <v>Oct</v>
      </c>
      <c r="J448">
        <f>MONTH(Table1[[#This Row],[Date]])</f>
        <v>10</v>
      </c>
      <c r="K448" t="str">
        <f>TEXT(Table1[[#This Row],[Date]],"ddd")</f>
        <v>Wed</v>
      </c>
      <c r="L448" s="2">
        <f>Table1[[#This Row],[Credit]]-Table1[[#This Row],[Debit]]</f>
        <v>-5</v>
      </c>
    </row>
    <row r="449" spans="2:12" x14ac:dyDescent="0.3">
      <c r="B449" s="1">
        <v>44476</v>
      </c>
      <c r="C449" t="s">
        <v>14</v>
      </c>
      <c r="D449" s="2">
        <v>5</v>
      </c>
      <c r="E449" s="2"/>
      <c r="F449" t="s">
        <v>15</v>
      </c>
      <c r="G449" t="s">
        <v>16</v>
      </c>
      <c r="H449" t="s">
        <v>17</v>
      </c>
      <c r="I449" t="str">
        <f>TEXT(Table1[[#This Row],[Date]],"mmm")</f>
        <v>Oct</v>
      </c>
      <c r="J449">
        <f>MONTH(Table1[[#This Row],[Date]])</f>
        <v>10</v>
      </c>
      <c r="K449" t="str">
        <f>TEXT(Table1[[#This Row],[Date]],"ddd")</f>
        <v>Thu</v>
      </c>
      <c r="L449" s="2">
        <f>Table1[[#This Row],[Credit]]-Table1[[#This Row],[Debit]]</f>
        <v>-5</v>
      </c>
    </row>
    <row r="450" spans="2:12" x14ac:dyDescent="0.3">
      <c r="B450" s="1">
        <v>44477</v>
      </c>
      <c r="C450" t="s">
        <v>14</v>
      </c>
      <c r="D450" s="2">
        <v>5</v>
      </c>
      <c r="E450" s="2"/>
      <c r="F450" t="s">
        <v>15</v>
      </c>
      <c r="G450" t="s">
        <v>16</v>
      </c>
      <c r="H450" t="s">
        <v>17</v>
      </c>
      <c r="I450" t="str">
        <f>TEXT(Table1[[#This Row],[Date]],"mmm")</f>
        <v>Oct</v>
      </c>
      <c r="J450">
        <f>MONTH(Table1[[#This Row],[Date]])</f>
        <v>10</v>
      </c>
      <c r="K450" t="str">
        <f>TEXT(Table1[[#This Row],[Date]],"ddd")</f>
        <v>Fri</v>
      </c>
      <c r="L450" s="2">
        <f>Table1[[#This Row],[Credit]]-Table1[[#This Row],[Debit]]</f>
        <v>-5</v>
      </c>
    </row>
    <row r="451" spans="2:12" x14ac:dyDescent="0.3">
      <c r="B451" s="1">
        <v>44477</v>
      </c>
      <c r="C451" t="s">
        <v>24</v>
      </c>
      <c r="D451" s="2">
        <v>105</v>
      </c>
      <c r="E451" s="2"/>
      <c r="F451" t="s">
        <v>25</v>
      </c>
      <c r="G451" t="s">
        <v>20</v>
      </c>
      <c r="H451" t="s">
        <v>17</v>
      </c>
      <c r="I451" t="str">
        <f>TEXT(Table1[[#This Row],[Date]],"mmm")</f>
        <v>Oct</v>
      </c>
      <c r="J451">
        <f>MONTH(Table1[[#This Row],[Date]])</f>
        <v>10</v>
      </c>
      <c r="K451" t="str">
        <f>TEXT(Table1[[#This Row],[Date]],"ddd")</f>
        <v>Fri</v>
      </c>
      <c r="L451" s="2">
        <f>Table1[[#This Row],[Credit]]-Table1[[#This Row],[Debit]]</f>
        <v>-105</v>
      </c>
    </row>
    <row r="452" spans="2:12" x14ac:dyDescent="0.3">
      <c r="B452" s="1">
        <v>44480</v>
      </c>
      <c r="C452" t="s">
        <v>26</v>
      </c>
      <c r="D452" s="2">
        <v>59</v>
      </c>
      <c r="E452" s="2"/>
      <c r="F452" t="s">
        <v>27</v>
      </c>
      <c r="G452" t="s">
        <v>20</v>
      </c>
      <c r="H452" t="s">
        <v>17</v>
      </c>
      <c r="I452" t="str">
        <f>TEXT(Table1[[#This Row],[Date]],"mmm")</f>
        <v>Oct</v>
      </c>
      <c r="J452">
        <f>MONTH(Table1[[#This Row],[Date]])</f>
        <v>10</v>
      </c>
      <c r="K452" t="str">
        <f>TEXT(Table1[[#This Row],[Date]],"ddd")</f>
        <v>Mon</v>
      </c>
      <c r="L452" s="2">
        <f>Table1[[#This Row],[Credit]]-Table1[[#This Row],[Debit]]</f>
        <v>-59</v>
      </c>
    </row>
    <row r="453" spans="2:12" x14ac:dyDescent="0.3">
      <c r="B453" s="1">
        <v>44480</v>
      </c>
      <c r="C453" t="s">
        <v>14</v>
      </c>
      <c r="D453" s="2">
        <v>5</v>
      </c>
      <c r="E453" s="2"/>
      <c r="F453" t="s">
        <v>15</v>
      </c>
      <c r="G453" t="s">
        <v>16</v>
      </c>
      <c r="H453" t="s">
        <v>17</v>
      </c>
      <c r="I453" t="str">
        <f>TEXT(Table1[[#This Row],[Date]],"mmm")</f>
        <v>Oct</v>
      </c>
      <c r="J453">
        <f>MONTH(Table1[[#This Row],[Date]])</f>
        <v>10</v>
      </c>
      <c r="K453" t="str">
        <f>TEXT(Table1[[#This Row],[Date]],"ddd")</f>
        <v>Mon</v>
      </c>
      <c r="L453" s="2">
        <f>Table1[[#This Row],[Credit]]-Table1[[#This Row],[Debit]]</f>
        <v>-5</v>
      </c>
    </row>
    <row r="454" spans="2:12" x14ac:dyDescent="0.3">
      <c r="B454" s="1">
        <v>44481</v>
      </c>
      <c r="C454" t="s">
        <v>14</v>
      </c>
      <c r="D454" s="2">
        <v>5</v>
      </c>
      <c r="E454" s="2"/>
      <c r="F454" t="s">
        <v>15</v>
      </c>
      <c r="G454" t="s">
        <v>16</v>
      </c>
      <c r="H454" t="s">
        <v>17</v>
      </c>
      <c r="I454" t="str">
        <f>TEXT(Table1[[#This Row],[Date]],"mmm")</f>
        <v>Oct</v>
      </c>
      <c r="J454">
        <f>MONTH(Table1[[#This Row],[Date]])</f>
        <v>10</v>
      </c>
      <c r="K454" t="str">
        <f>TEXT(Table1[[#This Row],[Date]],"ddd")</f>
        <v>Tue</v>
      </c>
      <c r="L454" s="2">
        <f>Table1[[#This Row],[Credit]]-Table1[[#This Row],[Debit]]</f>
        <v>-5</v>
      </c>
    </row>
    <row r="455" spans="2:12" x14ac:dyDescent="0.3">
      <c r="B455" s="1">
        <v>44482</v>
      </c>
      <c r="C455" t="s">
        <v>28</v>
      </c>
      <c r="D455" s="2">
        <v>86.399999999999977</v>
      </c>
      <c r="E455" s="2"/>
      <c r="F455" t="s">
        <v>51</v>
      </c>
      <c r="G455" t="s">
        <v>23</v>
      </c>
      <c r="H455" t="s">
        <v>17</v>
      </c>
      <c r="I455" t="str">
        <f>TEXT(Table1[[#This Row],[Date]],"mmm")</f>
        <v>Oct</v>
      </c>
      <c r="J455">
        <f>MONTH(Table1[[#This Row],[Date]])</f>
        <v>10</v>
      </c>
      <c r="K455" t="str">
        <f>TEXT(Table1[[#This Row],[Date]],"ddd")</f>
        <v>Wed</v>
      </c>
      <c r="L455" s="2">
        <f>Table1[[#This Row],[Credit]]-Table1[[#This Row],[Debit]]</f>
        <v>-86.399999999999977</v>
      </c>
    </row>
    <row r="456" spans="2:12" x14ac:dyDescent="0.3">
      <c r="B456" s="1">
        <v>44482</v>
      </c>
      <c r="C456" t="s">
        <v>14</v>
      </c>
      <c r="D456" s="2">
        <v>5</v>
      </c>
      <c r="E456" s="2"/>
      <c r="F456" t="s">
        <v>15</v>
      </c>
      <c r="G456" t="s">
        <v>16</v>
      </c>
      <c r="H456" t="s">
        <v>17</v>
      </c>
      <c r="I456" t="str">
        <f>TEXT(Table1[[#This Row],[Date]],"mmm")</f>
        <v>Oct</v>
      </c>
      <c r="J456">
        <f>MONTH(Table1[[#This Row],[Date]])</f>
        <v>10</v>
      </c>
      <c r="K456" t="str">
        <f>TEXT(Table1[[#This Row],[Date]],"ddd")</f>
        <v>Wed</v>
      </c>
      <c r="L456" s="2">
        <f>Table1[[#This Row],[Credit]]-Table1[[#This Row],[Debit]]</f>
        <v>-5</v>
      </c>
    </row>
    <row r="457" spans="2:12" x14ac:dyDescent="0.3">
      <c r="B457" s="1">
        <v>44483</v>
      </c>
      <c r="C457" t="s">
        <v>14</v>
      </c>
      <c r="D457" s="2">
        <v>5</v>
      </c>
      <c r="E457" s="2"/>
      <c r="F457" t="s">
        <v>15</v>
      </c>
      <c r="G457" t="s">
        <v>16</v>
      </c>
      <c r="H457" t="s">
        <v>17</v>
      </c>
      <c r="I457" t="str">
        <f>TEXT(Table1[[#This Row],[Date]],"mmm")</f>
        <v>Oct</v>
      </c>
      <c r="J457">
        <f>MONTH(Table1[[#This Row],[Date]])</f>
        <v>10</v>
      </c>
      <c r="K457" t="str">
        <f>TEXT(Table1[[#This Row],[Date]],"ddd")</f>
        <v>Thu</v>
      </c>
      <c r="L457" s="2">
        <f>Table1[[#This Row],[Credit]]-Table1[[#This Row],[Debit]]</f>
        <v>-5</v>
      </c>
    </row>
    <row r="458" spans="2:12" x14ac:dyDescent="0.3">
      <c r="B458" s="1">
        <v>44484</v>
      </c>
      <c r="C458" t="s">
        <v>24</v>
      </c>
      <c r="D458" s="2">
        <v>143.9</v>
      </c>
      <c r="E458" s="2"/>
      <c r="F458" t="s">
        <v>25</v>
      </c>
      <c r="G458" t="s">
        <v>20</v>
      </c>
      <c r="H458" t="s">
        <v>17</v>
      </c>
      <c r="I458" t="str">
        <f>TEXT(Table1[[#This Row],[Date]],"mmm")</f>
        <v>Oct</v>
      </c>
      <c r="J458">
        <f>MONTH(Table1[[#This Row],[Date]])</f>
        <v>10</v>
      </c>
      <c r="K458" t="str">
        <f>TEXT(Table1[[#This Row],[Date]],"ddd")</f>
        <v>Fri</v>
      </c>
      <c r="L458" s="2">
        <f>Table1[[#This Row],[Credit]]-Table1[[#This Row],[Debit]]</f>
        <v>-143.9</v>
      </c>
    </row>
    <row r="459" spans="2:12" x14ac:dyDescent="0.3">
      <c r="B459" s="1">
        <v>44484</v>
      </c>
      <c r="C459" t="s">
        <v>14</v>
      </c>
      <c r="D459" s="2">
        <v>5</v>
      </c>
      <c r="E459" s="2"/>
      <c r="F459" t="s">
        <v>15</v>
      </c>
      <c r="G459" t="s">
        <v>16</v>
      </c>
      <c r="H459" t="s">
        <v>17</v>
      </c>
      <c r="I459" t="str">
        <f>TEXT(Table1[[#This Row],[Date]],"mmm")</f>
        <v>Oct</v>
      </c>
      <c r="J459">
        <f>MONTH(Table1[[#This Row],[Date]])</f>
        <v>10</v>
      </c>
      <c r="K459" t="str">
        <f>TEXT(Table1[[#This Row],[Date]],"ddd")</f>
        <v>Fri</v>
      </c>
      <c r="L459" s="2">
        <f>Table1[[#This Row],[Credit]]-Table1[[#This Row],[Debit]]</f>
        <v>-5</v>
      </c>
    </row>
    <row r="460" spans="2:12" x14ac:dyDescent="0.3">
      <c r="B460" s="1">
        <v>44485</v>
      </c>
      <c r="C460" t="s">
        <v>14</v>
      </c>
      <c r="D460" s="2">
        <v>5</v>
      </c>
      <c r="E460" s="2"/>
      <c r="F460" t="s">
        <v>15</v>
      </c>
      <c r="G460" t="s">
        <v>16</v>
      </c>
      <c r="H460" t="s">
        <v>17</v>
      </c>
      <c r="I460" t="str">
        <f>TEXT(Table1[[#This Row],[Date]],"mmm")</f>
        <v>Oct</v>
      </c>
      <c r="J460">
        <f>MONTH(Table1[[#This Row],[Date]])</f>
        <v>10</v>
      </c>
      <c r="K460" t="str">
        <f>TEXT(Table1[[#This Row],[Date]],"ddd")</f>
        <v>Sat</v>
      </c>
      <c r="L460" s="2">
        <f>Table1[[#This Row],[Credit]]-Table1[[#This Row],[Debit]]</f>
        <v>-5</v>
      </c>
    </row>
    <row r="461" spans="2:12" x14ac:dyDescent="0.3">
      <c r="B461" s="1">
        <v>44485</v>
      </c>
      <c r="C461" t="s">
        <v>29</v>
      </c>
      <c r="D461" s="2">
        <v>48.8</v>
      </c>
      <c r="E461" s="2"/>
      <c r="F461" t="s">
        <v>30</v>
      </c>
      <c r="G461" t="s">
        <v>31</v>
      </c>
      <c r="H461" t="s">
        <v>17</v>
      </c>
      <c r="I461" t="str">
        <f>TEXT(Table1[[#This Row],[Date]],"mmm")</f>
        <v>Oct</v>
      </c>
      <c r="J461">
        <f>MONTH(Table1[[#This Row],[Date]])</f>
        <v>10</v>
      </c>
      <c r="K461" t="str">
        <f>TEXT(Table1[[#This Row],[Date]],"ddd")</f>
        <v>Sat</v>
      </c>
      <c r="L461" s="2">
        <f>Table1[[#This Row],[Credit]]-Table1[[#This Row],[Debit]]</f>
        <v>-48.8</v>
      </c>
    </row>
    <row r="462" spans="2:12" x14ac:dyDescent="0.3">
      <c r="B462" s="1">
        <v>44485</v>
      </c>
      <c r="C462" t="s">
        <v>32</v>
      </c>
      <c r="D462" s="2">
        <v>106.70000000000002</v>
      </c>
      <c r="E462" s="2"/>
      <c r="F462" t="s">
        <v>33</v>
      </c>
      <c r="G462" t="s">
        <v>31</v>
      </c>
      <c r="H462" t="s">
        <v>17</v>
      </c>
      <c r="I462" t="str">
        <f>TEXT(Table1[[#This Row],[Date]],"mmm")</f>
        <v>Oct</v>
      </c>
      <c r="J462">
        <f>MONTH(Table1[[#This Row],[Date]])</f>
        <v>10</v>
      </c>
      <c r="K462" t="str">
        <f>TEXT(Table1[[#This Row],[Date]],"ddd")</f>
        <v>Sat</v>
      </c>
      <c r="L462" s="2">
        <f>Table1[[#This Row],[Credit]]-Table1[[#This Row],[Debit]]</f>
        <v>-106.70000000000002</v>
      </c>
    </row>
    <row r="463" spans="2:12" x14ac:dyDescent="0.3">
      <c r="B463" s="1">
        <v>44485</v>
      </c>
      <c r="C463" t="s">
        <v>34</v>
      </c>
      <c r="D463" s="2">
        <v>61.1</v>
      </c>
      <c r="E463" s="2"/>
      <c r="F463" t="s">
        <v>35</v>
      </c>
      <c r="G463" t="s">
        <v>16</v>
      </c>
      <c r="H463" t="s">
        <v>17</v>
      </c>
      <c r="I463" t="str">
        <f>TEXT(Table1[[#This Row],[Date]],"mmm")</f>
        <v>Oct</v>
      </c>
      <c r="J463">
        <f>MONTH(Table1[[#This Row],[Date]])</f>
        <v>10</v>
      </c>
      <c r="K463" t="str">
        <f>TEXT(Table1[[#This Row],[Date]],"ddd")</f>
        <v>Sat</v>
      </c>
      <c r="L463" s="2">
        <f>Table1[[#This Row],[Credit]]-Table1[[#This Row],[Debit]]</f>
        <v>-61.1</v>
      </c>
    </row>
    <row r="464" spans="2:12" x14ac:dyDescent="0.3">
      <c r="B464" s="1">
        <v>44486</v>
      </c>
      <c r="C464" t="s">
        <v>36</v>
      </c>
      <c r="D464" s="2">
        <v>37.200000000000003</v>
      </c>
      <c r="E464" s="2"/>
      <c r="F464" t="s">
        <v>37</v>
      </c>
      <c r="G464" t="s">
        <v>23</v>
      </c>
      <c r="H464" t="s">
        <v>17</v>
      </c>
      <c r="I464" t="str">
        <f>TEXT(Table1[[#This Row],[Date]],"mmm")</f>
        <v>Oct</v>
      </c>
      <c r="J464">
        <f>MONTH(Table1[[#This Row],[Date]])</f>
        <v>10</v>
      </c>
      <c r="K464" t="str">
        <f>TEXT(Table1[[#This Row],[Date]],"ddd")</f>
        <v>Sun</v>
      </c>
      <c r="L464" s="2">
        <f>Table1[[#This Row],[Credit]]-Table1[[#This Row],[Debit]]</f>
        <v>-37.200000000000003</v>
      </c>
    </row>
    <row r="465" spans="2:12" x14ac:dyDescent="0.3">
      <c r="B465" s="1">
        <v>44487</v>
      </c>
      <c r="C465" t="s">
        <v>38</v>
      </c>
      <c r="D465" s="2"/>
      <c r="E465" s="2">
        <v>100</v>
      </c>
      <c r="F465" t="s">
        <v>39</v>
      </c>
      <c r="G465" t="s">
        <v>40</v>
      </c>
      <c r="H465" t="s">
        <v>13</v>
      </c>
      <c r="I465" t="str">
        <f>TEXT(Table1[[#This Row],[Date]],"mmm")</f>
        <v>Oct</v>
      </c>
      <c r="J465">
        <f>MONTH(Table1[[#This Row],[Date]])</f>
        <v>10</v>
      </c>
      <c r="K465" t="str">
        <f>TEXT(Table1[[#This Row],[Date]],"ddd")</f>
        <v>Mon</v>
      </c>
      <c r="L465" s="2">
        <f>Table1[[#This Row],[Credit]]-Table1[[#This Row],[Debit]]</f>
        <v>100</v>
      </c>
    </row>
    <row r="466" spans="2:12" x14ac:dyDescent="0.3">
      <c r="B466" s="1">
        <v>44487</v>
      </c>
      <c r="C466" t="s">
        <v>14</v>
      </c>
      <c r="D466" s="2">
        <v>5</v>
      </c>
      <c r="E466" s="2"/>
      <c r="F466" t="s">
        <v>15</v>
      </c>
      <c r="G466" t="s">
        <v>16</v>
      </c>
      <c r="H466" t="s">
        <v>17</v>
      </c>
      <c r="I466" t="str">
        <f>TEXT(Table1[[#This Row],[Date]],"mmm")</f>
        <v>Oct</v>
      </c>
      <c r="J466">
        <f>MONTH(Table1[[#This Row],[Date]])</f>
        <v>10</v>
      </c>
      <c r="K466" t="str">
        <f>TEXT(Table1[[#This Row],[Date]],"ddd")</f>
        <v>Mon</v>
      </c>
      <c r="L466" s="2">
        <f>Table1[[#This Row],[Credit]]-Table1[[#This Row],[Debit]]</f>
        <v>-5</v>
      </c>
    </row>
    <row r="467" spans="2:12" x14ac:dyDescent="0.3">
      <c r="B467" s="1">
        <v>44488</v>
      </c>
      <c r="C467" t="s">
        <v>14</v>
      </c>
      <c r="D467" s="2">
        <v>5</v>
      </c>
      <c r="E467" s="2"/>
      <c r="F467" t="s">
        <v>15</v>
      </c>
      <c r="G467" t="s">
        <v>16</v>
      </c>
      <c r="H467" t="s">
        <v>17</v>
      </c>
      <c r="I467" t="str">
        <f>TEXT(Table1[[#This Row],[Date]],"mmm")</f>
        <v>Oct</v>
      </c>
      <c r="J467">
        <f>MONTH(Table1[[#This Row],[Date]])</f>
        <v>10</v>
      </c>
      <c r="K467" t="str">
        <f>TEXT(Table1[[#This Row],[Date]],"ddd")</f>
        <v>Tue</v>
      </c>
      <c r="L467" s="2">
        <f>Table1[[#This Row],[Credit]]-Table1[[#This Row],[Debit]]</f>
        <v>-5</v>
      </c>
    </row>
    <row r="468" spans="2:12" x14ac:dyDescent="0.3">
      <c r="B468" s="1">
        <v>44488</v>
      </c>
      <c r="C468" t="s">
        <v>55</v>
      </c>
      <c r="D468" s="2">
        <v>75</v>
      </c>
      <c r="E468" s="2"/>
      <c r="F468" t="s">
        <v>56</v>
      </c>
      <c r="G468" t="s">
        <v>57</v>
      </c>
      <c r="H468" t="s">
        <v>17</v>
      </c>
      <c r="I468" t="str">
        <f>TEXT(Table1[[#This Row],[Date]],"mmm")</f>
        <v>Oct</v>
      </c>
      <c r="J468">
        <f>MONTH(Table1[[#This Row],[Date]])</f>
        <v>10</v>
      </c>
      <c r="K468" t="str">
        <f>TEXT(Table1[[#This Row],[Date]],"ddd")</f>
        <v>Tue</v>
      </c>
      <c r="L468" s="2">
        <f>Table1[[#This Row],[Credit]]-Table1[[#This Row],[Debit]]</f>
        <v>-75</v>
      </c>
    </row>
    <row r="469" spans="2:12" x14ac:dyDescent="0.3">
      <c r="B469" s="1">
        <v>44488</v>
      </c>
      <c r="C469" t="s">
        <v>42</v>
      </c>
      <c r="D469" s="2">
        <v>40</v>
      </c>
      <c r="E469" s="2"/>
      <c r="F469" t="s">
        <v>42</v>
      </c>
      <c r="G469" t="s">
        <v>20</v>
      </c>
      <c r="H469" t="s">
        <v>17</v>
      </c>
      <c r="I469" t="str">
        <f>TEXT(Table1[[#This Row],[Date]],"mmm")</f>
        <v>Oct</v>
      </c>
      <c r="J469">
        <f>MONTH(Table1[[#This Row],[Date]])</f>
        <v>10</v>
      </c>
      <c r="K469" t="str">
        <f>TEXT(Table1[[#This Row],[Date]],"ddd")</f>
        <v>Tue</v>
      </c>
      <c r="L469" s="2">
        <f>Table1[[#This Row],[Credit]]-Table1[[#This Row],[Debit]]</f>
        <v>-40</v>
      </c>
    </row>
    <row r="470" spans="2:12" x14ac:dyDescent="0.3">
      <c r="B470" s="1">
        <v>44489</v>
      </c>
      <c r="C470" t="s">
        <v>43</v>
      </c>
      <c r="D470" s="2">
        <v>54.1</v>
      </c>
      <c r="E470" s="2"/>
      <c r="F470" t="s">
        <v>44</v>
      </c>
      <c r="G470" t="s">
        <v>31</v>
      </c>
      <c r="H470" t="s">
        <v>17</v>
      </c>
      <c r="I470" t="str">
        <f>TEXT(Table1[[#This Row],[Date]],"mmm")</f>
        <v>Oct</v>
      </c>
      <c r="J470">
        <f>MONTH(Table1[[#This Row],[Date]])</f>
        <v>10</v>
      </c>
      <c r="K470" t="str">
        <f>TEXT(Table1[[#This Row],[Date]],"ddd")</f>
        <v>Wed</v>
      </c>
      <c r="L470" s="2">
        <f>Table1[[#This Row],[Credit]]-Table1[[#This Row],[Debit]]</f>
        <v>-54.1</v>
      </c>
    </row>
    <row r="471" spans="2:12" x14ac:dyDescent="0.3">
      <c r="B471" s="1">
        <v>44489</v>
      </c>
      <c r="C471" t="s">
        <v>45</v>
      </c>
      <c r="D471" s="2">
        <v>35</v>
      </c>
      <c r="E471" s="2"/>
      <c r="F471" t="s">
        <v>30</v>
      </c>
      <c r="G471" t="s">
        <v>31</v>
      </c>
      <c r="H471" t="s">
        <v>17</v>
      </c>
      <c r="I471" t="str">
        <f>TEXT(Table1[[#This Row],[Date]],"mmm")</f>
        <v>Oct</v>
      </c>
      <c r="J471">
        <f>MONTH(Table1[[#This Row],[Date]])</f>
        <v>10</v>
      </c>
      <c r="K471" t="str">
        <f>TEXT(Table1[[#This Row],[Date]],"ddd")</f>
        <v>Wed</v>
      </c>
      <c r="L471" s="2">
        <f>Table1[[#This Row],[Credit]]-Table1[[#This Row],[Debit]]</f>
        <v>-35</v>
      </c>
    </row>
    <row r="472" spans="2:12" x14ac:dyDescent="0.3">
      <c r="B472" s="1">
        <v>44489</v>
      </c>
      <c r="C472" t="s">
        <v>14</v>
      </c>
      <c r="D472" s="2">
        <v>5</v>
      </c>
      <c r="E472" s="2"/>
      <c r="F472" t="s">
        <v>15</v>
      </c>
      <c r="G472" t="s">
        <v>16</v>
      </c>
      <c r="H472" t="s">
        <v>17</v>
      </c>
      <c r="I472" t="str">
        <f>TEXT(Table1[[#This Row],[Date]],"mmm")</f>
        <v>Oct</v>
      </c>
      <c r="J472">
        <f>MONTH(Table1[[#This Row],[Date]])</f>
        <v>10</v>
      </c>
      <c r="K472" t="str">
        <f>TEXT(Table1[[#This Row],[Date]],"ddd")</f>
        <v>Wed</v>
      </c>
      <c r="L472" s="2">
        <f>Table1[[#This Row],[Credit]]-Table1[[#This Row],[Debit]]</f>
        <v>-5</v>
      </c>
    </row>
    <row r="473" spans="2:12" x14ac:dyDescent="0.3">
      <c r="B473" s="1">
        <v>44490</v>
      </c>
      <c r="C473" t="s">
        <v>14</v>
      </c>
      <c r="D473" s="2">
        <v>5</v>
      </c>
      <c r="E473" s="2"/>
      <c r="F473" t="s">
        <v>15</v>
      </c>
      <c r="G473" t="s">
        <v>16</v>
      </c>
      <c r="H473" t="s">
        <v>17</v>
      </c>
      <c r="I473" t="str">
        <f>TEXT(Table1[[#This Row],[Date]],"mmm")</f>
        <v>Oct</v>
      </c>
      <c r="J473">
        <f>MONTH(Table1[[#This Row],[Date]])</f>
        <v>10</v>
      </c>
      <c r="K473" t="str">
        <f>TEXT(Table1[[#This Row],[Date]],"ddd")</f>
        <v>Thu</v>
      </c>
      <c r="L473" s="2">
        <f>Table1[[#This Row],[Credit]]-Table1[[#This Row],[Debit]]</f>
        <v>-5</v>
      </c>
    </row>
    <row r="474" spans="2:12" x14ac:dyDescent="0.3">
      <c r="B474" s="1">
        <v>44491</v>
      </c>
      <c r="C474" t="s">
        <v>14</v>
      </c>
      <c r="D474" s="2">
        <v>5</v>
      </c>
      <c r="E474" s="2"/>
      <c r="F474" t="s">
        <v>15</v>
      </c>
      <c r="G474" t="s">
        <v>16</v>
      </c>
      <c r="H474" t="s">
        <v>17</v>
      </c>
      <c r="I474" t="str">
        <f>TEXT(Table1[[#This Row],[Date]],"mmm")</f>
        <v>Oct</v>
      </c>
      <c r="J474">
        <f>MONTH(Table1[[#This Row],[Date]])</f>
        <v>10</v>
      </c>
      <c r="K474" t="str">
        <f>TEXT(Table1[[#This Row],[Date]],"ddd")</f>
        <v>Fri</v>
      </c>
      <c r="L474" s="2">
        <f>Table1[[#This Row],[Credit]]-Table1[[#This Row],[Debit]]</f>
        <v>-5</v>
      </c>
    </row>
    <row r="475" spans="2:12" x14ac:dyDescent="0.3">
      <c r="B475" s="1">
        <v>44491</v>
      </c>
      <c r="C475" t="s">
        <v>24</v>
      </c>
      <c r="D475" s="2">
        <v>178.9</v>
      </c>
      <c r="E475" s="2"/>
      <c r="F475" t="s">
        <v>25</v>
      </c>
      <c r="G475" t="s">
        <v>20</v>
      </c>
      <c r="H475" t="s">
        <v>17</v>
      </c>
      <c r="I475" t="str">
        <f>TEXT(Table1[[#This Row],[Date]],"mmm")</f>
        <v>Oct</v>
      </c>
      <c r="J475">
        <f>MONTH(Table1[[#This Row],[Date]])</f>
        <v>10</v>
      </c>
      <c r="K475" t="str">
        <f>TEXT(Table1[[#This Row],[Date]],"ddd")</f>
        <v>Fri</v>
      </c>
      <c r="L475" s="2">
        <f>Table1[[#This Row],[Credit]]-Table1[[#This Row],[Debit]]</f>
        <v>-178.9</v>
      </c>
    </row>
    <row r="476" spans="2:12" x14ac:dyDescent="0.3">
      <c r="B476" s="1">
        <v>44492</v>
      </c>
      <c r="C476" t="s">
        <v>46</v>
      </c>
      <c r="D476" s="2">
        <v>46.2</v>
      </c>
      <c r="E476" s="2"/>
      <c r="F476" t="s">
        <v>35</v>
      </c>
      <c r="G476" t="s">
        <v>16</v>
      </c>
      <c r="H476" t="s">
        <v>17</v>
      </c>
      <c r="I476" t="str">
        <f>TEXT(Table1[[#This Row],[Date]],"mmm")</f>
        <v>Oct</v>
      </c>
      <c r="J476">
        <f>MONTH(Table1[[#This Row],[Date]])</f>
        <v>10</v>
      </c>
      <c r="K476" t="str">
        <f>TEXT(Table1[[#This Row],[Date]],"ddd")</f>
        <v>Sat</v>
      </c>
      <c r="L476" s="2">
        <f>Table1[[#This Row],[Credit]]-Table1[[#This Row],[Debit]]</f>
        <v>-46.2</v>
      </c>
    </row>
    <row r="477" spans="2:12" x14ac:dyDescent="0.3">
      <c r="B477" s="1">
        <v>44493</v>
      </c>
      <c r="C477" t="s">
        <v>47</v>
      </c>
      <c r="D477" s="2">
        <v>21.099999999999998</v>
      </c>
      <c r="E477" s="2"/>
      <c r="F477" t="s">
        <v>35</v>
      </c>
      <c r="G477" t="s">
        <v>16</v>
      </c>
      <c r="H477" t="s">
        <v>17</v>
      </c>
      <c r="I477" t="str">
        <f>TEXT(Table1[[#This Row],[Date]],"mmm")</f>
        <v>Oct</v>
      </c>
      <c r="J477">
        <f>MONTH(Table1[[#This Row],[Date]])</f>
        <v>10</v>
      </c>
      <c r="K477" t="str">
        <f>TEXT(Table1[[#This Row],[Date]],"ddd")</f>
        <v>Sun</v>
      </c>
      <c r="L477" s="2">
        <f>Table1[[#This Row],[Credit]]-Table1[[#This Row],[Debit]]</f>
        <v>-21.099999999999998</v>
      </c>
    </row>
    <row r="478" spans="2:12" x14ac:dyDescent="0.3">
      <c r="B478" s="1">
        <v>44494</v>
      </c>
      <c r="C478" t="s">
        <v>48</v>
      </c>
      <c r="D478" s="2">
        <v>55</v>
      </c>
      <c r="E478" s="2"/>
      <c r="F478" t="s">
        <v>49</v>
      </c>
      <c r="G478" t="s">
        <v>50</v>
      </c>
      <c r="H478" t="s">
        <v>17</v>
      </c>
      <c r="I478" t="str">
        <f>TEXT(Table1[[#This Row],[Date]],"mmm")</f>
        <v>Oct</v>
      </c>
      <c r="J478">
        <f>MONTH(Table1[[#This Row],[Date]])</f>
        <v>10</v>
      </c>
      <c r="K478" t="str">
        <f>TEXT(Table1[[#This Row],[Date]],"ddd")</f>
        <v>Mon</v>
      </c>
      <c r="L478" s="2">
        <f>Table1[[#This Row],[Credit]]-Table1[[#This Row],[Debit]]</f>
        <v>-55</v>
      </c>
    </row>
    <row r="479" spans="2:12" x14ac:dyDescent="0.3">
      <c r="B479" s="1">
        <v>44494</v>
      </c>
      <c r="C479" t="s">
        <v>28</v>
      </c>
      <c r="D479" s="2">
        <v>71.500000000000028</v>
      </c>
      <c r="E479" s="2"/>
      <c r="F479" t="s">
        <v>51</v>
      </c>
      <c r="G479" t="s">
        <v>23</v>
      </c>
      <c r="H479" t="s">
        <v>17</v>
      </c>
      <c r="I479" t="str">
        <f>TEXT(Table1[[#This Row],[Date]],"mmm")</f>
        <v>Oct</v>
      </c>
      <c r="J479">
        <f>MONTH(Table1[[#This Row],[Date]])</f>
        <v>10</v>
      </c>
      <c r="K479" t="str">
        <f>TEXT(Table1[[#This Row],[Date]],"ddd")</f>
        <v>Mon</v>
      </c>
      <c r="L479" s="2">
        <f>Table1[[#This Row],[Credit]]-Table1[[#This Row],[Debit]]</f>
        <v>-71.500000000000028</v>
      </c>
    </row>
    <row r="480" spans="2:12" x14ac:dyDescent="0.3">
      <c r="B480" s="1">
        <v>44494</v>
      </c>
      <c r="C480" t="s">
        <v>14</v>
      </c>
      <c r="D480" s="2">
        <v>5</v>
      </c>
      <c r="E480" s="2"/>
      <c r="F480" t="s">
        <v>15</v>
      </c>
      <c r="G480" t="s">
        <v>16</v>
      </c>
      <c r="H480" t="s">
        <v>17</v>
      </c>
      <c r="I480" t="str">
        <f>TEXT(Table1[[#This Row],[Date]],"mmm")</f>
        <v>Oct</v>
      </c>
      <c r="J480">
        <f>MONTH(Table1[[#This Row],[Date]])</f>
        <v>10</v>
      </c>
      <c r="K480" t="str">
        <f>TEXT(Table1[[#This Row],[Date]],"ddd")</f>
        <v>Mon</v>
      </c>
      <c r="L480" s="2">
        <f>Table1[[#This Row],[Credit]]-Table1[[#This Row],[Debit]]</f>
        <v>-5</v>
      </c>
    </row>
    <row r="481" spans="2:12" x14ac:dyDescent="0.3">
      <c r="B481" s="1">
        <v>44495</v>
      </c>
      <c r="C481" t="s">
        <v>14</v>
      </c>
      <c r="D481" s="2">
        <v>5</v>
      </c>
      <c r="E481" s="2"/>
      <c r="F481" t="s">
        <v>15</v>
      </c>
      <c r="G481" t="s">
        <v>16</v>
      </c>
      <c r="H481" t="s">
        <v>17</v>
      </c>
      <c r="I481" t="str">
        <f>TEXT(Table1[[#This Row],[Date]],"mmm")</f>
        <v>Oct</v>
      </c>
      <c r="J481">
        <f>MONTH(Table1[[#This Row],[Date]])</f>
        <v>10</v>
      </c>
      <c r="K481" t="str">
        <f>TEXT(Table1[[#This Row],[Date]],"ddd")</f>
        <v>Tue</v>
      </c>
      <c r="L481" s="2">
        <f>Table1[[#This Row],[Credit]]-Table1[[#This Row],[Debit]]</f>
        <v>-5</v>
      </c>
    </row>
    <row r="482" spans="2:12" x14ac:dyDescent="0.3">
      <c r="B482" s="1">
        <v>44496</v>
      </c>
      <c r="C482" t="s">
        <v>14</v>
      </c>
      <c r="D482" s="2">
        <v>5</v>
      </c>
      <c r="E482" s="2"/>
      <c r="F482" t="s">
        <v>15</v>
      </c>
      <c r="G482" t="s">
        <v>16</v>
      </c>
      <c r="H482" t="s">
        <v>17</v>
      </c>
      <c r="I482" t="str">
        <f>TEXT(Table1[[#This Row],[Date]],"mmm")</f>
        <v>Oct</v>
      </c>
      <c r="J482">
        <f>MONTH(Table1[[#This Row],[Date]])</f>
        <v>10</v>
      </c>
      <c r="K482" t="str">
        <f>TEXT(Table1[[#This Row],[Date]],"ddd")</f>
        <v>Wed</v>
      </c>
      <c r="L482" s="2">
        <f>Table1[[#This Row],[Credit]]-Table1[[#This Row],[Debit]]</f>
        <v>-5</v>
      </c>
    </row>
    <row r="483" spans="2:12" x14ac:dyDescent="0.3">
      <c r="B483" s="1">
        <v>44497</v>
      </c>
      <c r="C483" t="s">
        <v>14</v>
      </c>
      <c r="D483" s="2">
        <v>5</v>
      </c>
      <c r="E483" s="2"/>
      <c r="F483" t="s">
        <v>15</v>
      </c>
      <c r="G483" t="s">
        <v>16</v>
      </c>
      <c r="H483" t="s">
        <v>17</v>
      </c>
      <c r="I483" t="str">
        <f>TEXT(Table1[[#This Row],[Date]],"mmm")</f>
        <v>Oct</v>
      </c>
      <c r="J483">
        <f>MONTH(Table1[[#This Row],[Date]])</f>
        <v>10</v>
      </c>
      <c r="K483" t="str">
        <f>TEXT(Table1[[#This Row],[Date]],"ddd")</f>
        <v>Thu</v>
      </c>
      <c r="L483" s="2">
        <f>Table1[[#This Row],[Credit]]-Table1[[#This Row],[Debit]]</f>
        <v>-5</v>
      </c>
    </row>
    <row r="484" spans="2:12" x14ac:dyDescent="0.3">
      <c r="B484" s="1">
        <v>44498</v>
      </c>
      <c r="C484" t="s">
        <v>14</v>
      </c>
      <c r="D484" s="2">
        <v>5</v>
      </c>
      <c r="E484" s="2"/>
      <c r="F484" t="s">
        <v>15</v>
      </c>
      <c r="G484" t="s">
        <v>16</v>
      </c>
      <c r="H484" t="s">
        <v>17</v>
      </c>
      <c r="I484" t="str">
        <f>TEXT(Table1[[#This Row],[Date]],"mmm")</f>
        <v>Oct</v>
      </c>
      <c r="J484">
        <f>MONTH(Table1[[#This Row],[Date]])</f>
        <v>10</v>
      </c>
      <c r="K484" t="str">
        <f>TEXT(Table1[[#This Row],[Date]],"ddd")</f>
        <v>Fri</v>
      </c>
      <c r="L484" s="2">
        <f>Table1[[#This Row],[Credit]]-Table1[[#This Row],[Debit]]</f>
        <v>-5</v>
      </c>
    </row>
    <row r="485" spans="2:12" x14ac:dyDescent="0.3">
      <c r="B485" s="1">
        <v>44498</v>
      </c>
      <c r="C485" t="s">
        <v>24</v>
      </c>
      <c r="D485" s="2">
        <v>189</v>
      </c>
      <c r="E485" s="2"/>
      <c r="F485" t="s">
        <v>25</v>
      </c>
      <c r="G485" t="s">
        <v>20</v>
      </c>
      <c r="H485" t="s">
        <v>17</v>
      </c>
      <c r="I485" t="str">
        <f>TEXT(Table1[[#This Row],[Date]],"mmm")</f>
        <v>Oct</v>
      </c>
      <c r="J485">
        <f>MONTH(Table1[[#This Row],[Date]])</f>
        <v>10</v>
      </c>
      <c r="K485" t="str">
        <f>TEXT(Table1[[#This Row],[Date]],"ddd")</f>
        <v>Fri</v>
      </c>
      <c r="L485" s="2">
        <f>Table1[[#This Row],[Credit]]-Table1[[#This Row],[Debit]]</f>
        <v>-189</v>
      </c>
    </row>
    <row r="486" spans="2:12" x14ac:dyDescent="0.3">
      <c r="B486" s="1">
        <v>44499</v>
      </c>
      <c r="C486" t="s">
        <v>52</v>
      </c>
      <c r="D486" s="2">
        <v>133.80000000000001</v>
      </c>
      <c r="E486" s="2"/>
      <c r="F486" t="s">
        <v>33</v>
      </c>
      <c r="G486" t="s">
        <v>31</v>
      </c>
      <c r="H486" t="s">
        <v>17</v>
      </c>
      <c r="I486" t="str">
        <f>TEXT(Table1[[#This Row],[Date]],"mmm")</f>
        <v>Oct</v>
      </c>
      <c r="J486">
        <f>MONTH(Table1[[#This Row],[Date]])</f>
        <v>10</v>
      </c>
      <c r="K486" t="str">
        <f>TEXT(Table1[[#This Row],[Date]],"ddd")</f>
        <v>Sat</v>
      </c>
      <c r="L486" s="2">
        <f>Table1[[#This Row],[Credit]]-Table1[[#This Row],[Debit]]</f>
        <v>-133.80000000000001</v>
      </c>
    </row>
    <row r="487" spans="2:12" x14ac:dyDescent="0.3">
      <c r="B487" s="1">
        <v>44499</v>
      </c>
      <c r="C487" t="s">
        <v>53</v>
      </c>
      <c r="D487" s="2">
        <v>184.39999999999998</v>
      </c>
      <c r="E487" s="2"/>
      <c r="F487" t="s">
        <v>30</v>
      </c>
      <c r="G487" t="s">
        <v>31</v>
      </c>
      <c r="H487" t="s">
        <v>17</v>
      </c>
      <c r="I487" t="str">
        <f>TEXT(Table1[[#This Row],[Date]],"mmm")</f>
        <v>Oct</v>
      </c>
      <c r="J487">
        <f>MONTH(Table1[[#This Row],[Date]])</f>
        <v>10</v>
      </c>
      <c r="K487" t="str">
        <f>TEXT(Table1[[#This Row],[Date]],"ddd")</f>
        <v>Sat</v>
      </c>
      <c r="L487" s="2">
        <f>Table1[[#This Row],[Credit]]-Table1[[#This Row],[Debit]]</f>
        <v>-184.39999999999998</v>
      </c>
    </row>
    <row r="488" spans="2:12" x14ac:dyDescent="0.3">
      <c r="B488" s="1">
        <v>44500</v>
      </c>
      <c r="C488" t="s">
        <v>32</v>
      </c>
      <c r="D488" s="2">
        <v>154.49999999999997</v>
      </c>
      <c r="E488" s="2"/>
      <c r="F488" t="s">
        <v>33</v>
      </c>
      <c r="G488" t="s">
        <v>31</v>
      </c>
      <c r="H488" t="s">
        <v>17</v>
      </c>
      <c r="I488" t="str">
        <f>TEXT(Table1[[#This Row],[Date]],"mmm")</f>
        <v>Oct</v>
      </c>
      <c r="J488">
        <f>MONTH(Table1[[#This Row],[Date]])</f>
        <v>10</v>
      </c>
      <c r="K488" t="str">
        <f>TEXT(Table1[[#This Row],[Date]],"ddd")</f>
        <v>Sun</v>
      </c>
      <c r="L488" s="2">
        <f>Table1[[#This Row],[Credit]]-Table1[[#This Row],[Debit]]</f>
        <v>-154.49999999999997</v>
      </c>
    </row>
    <row r="489" spans="2:12" x14ac:dyDescent="0.3">
      <c r="B489" s="1">
        <v>44500</v>
      </c>
      <c r="C489" t="s">
        <v>36</v>
      </c>
      <c r="D489" s="2">
        <v>32.1</v>
      </c>
      <c r="E489" s="2"/>
      <c r="F489" t="s">
        <v>37</v>
      </c>
      <c r="G489" t="s">
        <v>23</v>
      </c>
      <c r="H489" t="s">
        <v>17</v>
      </c>
      <c r="I489" t="str">
        <f>TEXT(Table1[[#This Row],[Date]],"mmm")</f>
        <v>Oct</v>
      </c>
      <c r="J489">
        <f>MONTH(Table1[[#This Row],[Date]])</f>
        <v>10</v>
      </c>
      <c r="K489" t="str">
        <f>TEXT(Table1[[#This Row],[Date]],"ddd")</f>
        <v>Sun</v>
      </c>
      <c r="L489" s="2">
        <f>Table1[[#This Row],[Credit]]-Table1[[#This Row],[Debit]]</f>
        <v>-32.1</v>
      </c>
    </row>
    <row r="490" spans="2:12" x14ac:dyDescent="0.3">
      <c r="B490" s="1">
        <v>44500</v>
      </c>
      <c r="C490" t="s">
        <v>59</v>
      </c>
      <c r="D490" s="2">
        <v>15</v>
      </c>
      <c r="E490" s="2"/>
      <c r="F490" t="s">
        <v>35</v>
      </c>
      <c r="G490" t="s">
        <v>16</v>
      </c>
      <c r="H490" t="s">
        <v>17</v>
      </c>
      <c r="I490" t="str">
        <f>TEXT(Table1[[#This Row],[Date]],"mmm")</f>
        <v>Oct</v>
      </c>
      <c r="J490">
        <f>MONTH(Table1[[#This Row],[Date]])</f>
        <v>10</v>
      </c>
      <c r="K490" t="str">
        <f>TEXT(Table1[[#This Row],[Date]],"ddd")</f>
        <v>Sun</v>
      </c>
      <c r="L490" s="2">
        <f>Table1[[#This Row],[Credit]]-Table1[[#This Row],[Debit]]</f>
        <v>-15</v>
      </c>
    </row>
  </sheetData>
  <mergeCells count="1">
    <mergeCell ref="D1:H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AE358-780C-4108-AD14-386635EC141A}">
  <dimension ref="A2:Q31"/>
  <sheetViews>
    <sheetView showGridLines="0" workbookViewId="0">
      <selection activeCell="C5" sqref="C5"/>
    </sheetView>
  </sheetViews>
  <sheetFormatPr defaultRowHeight="14.4" x14ac:dyDescent="0.3"/>
  <cols>
    <col min="1" max="1" width="14.44140625" bestFit="1" customWidth="1"/>
    <col min="2" max="2" width="11.88671875" bestFit="1" customWidth="1"/>
    <col min="3" max="3" width="18" bestFit="1" customWidth="1"/>
    <col min="4" max="4" width="18" customWidth="1"/>
    <col min="6" max="6" width="16.44140625" bestFit="1" customWidth="1"/>
    <col min="7" max="7" width="12.44140625" bestFit="1" customWidth="1"/>
    <col min="8" max="8" width="8.88671875" bestFit="1" customWidth="1"/>
    <col min="9" max="9" width="16.44140625" bestFit="1" customWidth="1"/>
    <col min="10" max="10" width="11.6640625" bestFit="1" customWidth="1"/>
    <col min="11" max="11" width="7.33203125" bestFit="1" customWidth="1"/>
    <col min="12" max="12" width="8.88671875" bestFit="1" customWidth="1"/>
    <col min="14" max="14" width="16.33203125" bestFit="1" customWidth="1"/>
    <col min="15" max="15" width="12.44140625" bestFit="1" customWidth="1"/>
    <col min="16" max="16" width="17.5546875" bestFit="1" customWidth="1"/>
    <col min="17" max="17" width="10.88671875" customWidth="1"/>
  </cols>
  <sheetData>
    <row r="2" spans="1:17" x14ac:dyDescent="0.3">
      <c r="A2" t="s">
        <v>117</v>
      </c>
      <c r="B2" t="s">
        <v>118</v>
      </c>
      <c r="C2" t="s">
        <v>119</v>
      </c>
      <c r="F2" s="13" t="s">
        <v>121</v>
      </c>
      <c r="G2" s="13" t="s">
        <v>13</v>
      </c>
      <c r="H2" s="13" t="s">
        <v>120</v>
      </c>
      <c r="J2" t="s">
        <v>126</v>
      </c>
      <c r="K2" t="s">
        <v>127</v>
      </c>
    </row>
    <row r="3" spans="1:17" x14ac:dyDescent="0.3">
      <c r="A3" s="11">
        <v>30190.999999999993</v>
      </c>
      <c r="B3" s="11">
        <v>65440</v>
      </c>
      <c r="C3" s="11">
        <v>35249.000000000007</v>
      </c>
      <c r="D3" s="11"/>
      <c r="F3" s="12">
        <f>GETPIVOTDATA("Sum of Net Amount",$A$2)</f>
        <v>35249.000000000007</v>
      </c>
      <c r="G3" s="12">
        <f>GETPIVOTDATA("Sum of Credit",$A$2)</f>
        <v>65440</v>
      </c>
      <c r="H3" s="12">
        <f>GETPIVOTDATA("Sum of Debit",$A$2)</f>
        <v>30190.999999999993</v>
      </c>
      <c r="J3" s="11">
        <v>900</v>
      </c>
      <c r="K3" s="11">
        <v>5000</v>
      </c>
      <c r="L3" s="16">
        <f>GETPIVOTDATA("Max of Debit",$J$2)</f>
        <v>900</v>
      </c>
      <c r="M3" s="16">
        <f>GETPIVOTDATA("Max of Credit",$J$2)</f>
        <v>5000</v>
      </c>
    </row>
    <row r="5" spans="1:17" x14ac:dyDescent="0.3">
      <c r="F5" s="22" t="s">
        <v>125</v>
      </c>
      <c r="G5" s="22"/>
      <c r="H5" s="22"/>
      <c r="I5" s="22" t="s">
        <v>128</v>
      </c>
    </row>
    <row r="6" spans="1:17" x14ac:dyDescent="0.3">
      <c r="F6" s="14" t="s">
        <v>7</v>
      </c>
      <c r="G6" t="s">
        <v>118</v>
      </c>
      <c r="I6" s="14" t="s">
        <v>7</v>
      </c>
      <c r="J6" t="s">
        <v>117</v>
      </c>
    </row>
    <row r="7" spans="1:17" x14ac:dyDescent="0.3">
      <c r="F7">
        <v>1</v>
      </c>
      <c r="G7" s="11">
        <v>14000</v>
      </c>
      <c r="I7">
        <v>1</v>
      </c>
      <c r="J7" s="11">
        <v>2874</v>
      </c>
      <c r="N7" s="17" t="s">
        <v>123</v>
      </c>
      <c r="O7" s="17"/>
    </row>
    <row r="8" spans="1:17" x14ac:dyDescent="0.3">
      <c r="F8">
        <v>2</v>
      </c>
      <c r="G8" s="11">
        <v>5800</v>
      </c>
      <c r="I8">
        <v>2</v>
      </c>
      <c r="J8" s="11">
        <v>2904.6000000000004</v>
      </c>
      <c r="N8" s="14" t="s">
        <v>4</v>
      </c>
      <c r="O8" t="s">
        <v>118</v>
      </c>
    </row>
    <row r="9" spans="1:17" x14ac:dyDescent="0.3">
      <c r="F9">
        <v>3</v>
      </c>
      <c r="G9" s="11">
        <v>6000</v>
      </c>
      <c r="I9">
        <v>3</v>
      </c>
      <c r="J9" s="11">
        <v>3049.7</v>
      </c>
      <c r="N9" t="s">
        <v>11</v>
      </c>
      <c r="O9" s="20">
        <v>50000</v>
      </c>
      <c r="P9" s="12" t="str">
        <f>N9</f>
        <v>Data with Decision</v>
      </c>
      <c r="Q9" s="12">
        <f>O9</f>
        <v>50000</v>
      </c>
    </row>
    <row r="10" spans="1:17" x14ac:dyDescent="0.3">
      <c r="F10">
        <v>4</v>
      </c>
      <c r="G10" s="11">
        <v>7340</v>
      </c>
      <c r="I10">
        <v>4</v>
      </c>
      <c r="J10" s="11">
        <v>3038.0000000000005</v>
      </c>
      <c r="N10" t="s">
        <v>39</v>
      </c>
      <c r="O10" s="20">
        <v>10940</v>
      </c>
      <c r="P10" s="12" t="str">
        <f t="shared" ref="P10:P11" si="0">N10</f>
        <v>YouTube</v>
      </c>
      <c r="Q10" s="12">
        <f t="shared" ref="Q10:Q11" si="1">O10</f>
        <v>10940</v>
      </c>
    </row>
    <row r="11" spans="1:17" x14ac:dyDescent="0.3">
      <c r="F11">
        <v>5</v>
      </c>
      <c r="G11" s="11">
        <v>6000</v>
      </c>
      <c r="I11">
        <v>5</v>
      </c>
      <c r="J11" s="11">
        <v>3116.1</v>
      </c>
      <c r="N11" t="s">
        <v>41</v>
      </c>
      <c r="O11" s="20">
        <v>4500</v>
      </c>
      <c r="P11" s="12" t="str">
        <f t="shared" si="0"/>
        <v>Teachable</v>
      </c>
      <c r="Q11" s="12">
        <f t="shared" si="1"/>
        <v>4500</v>
      </c>
    </row>
    <row r="12" spans="1:17" x14ac:dyDescent="0.3">
      <c r="B12" s="11"/>
      <c r="F12">
        <v>6</v>
      </c>
      <c r="G12" s="11">
        <v>5100</v>
      </c>
      <c r="I12">
        <v>6</v>
      </c>
      <c r="J12" s="11">
        <v>3005.7</v>
      </c>
      <c r="N12" t="s">
        <v>122</v>
      </c>
      <c r="O12" s="20">
        <v>65440</v>
      </c>
    </row>
    <row r="13" spans="1:17" x14ac:dyDescent="0.3">
      <c r="F13">
        <v>7</v>
      </c>
      <c r="G13" s="11">
        <v>5200</v>
      </c>
      <c r="I13">
        <v>7</v>
      </c>
      <c r="J13" s="11">
        <v>3065</v>
      </c>
    </row>
    <row r="14" spans="1:17" x14ac:dyDescent="0.3">
      <c r="F14">
        <v>8</v>
      </c>
      <c r="G14" s="11">
        <v>5800</v>
      </c>
      <c r="I14">
        <v>8</v>
      </c>
      <c r="J14" s="11">
        <v>2952.0999999999995</v>
      </c>
    </row>
    <row r="15" spans="1:17" x14ac:dyDescent="0.3">
      <c r="A15" s="21" t="s">
        <v>124</v>
      </c>
      <c r="B15" s="21"/>
      <c r="F15">
        <v>9</v>
      </c>
      <c r="G15" s="11">
        <v>5100</v>
      </c>
      <c r="I15">
        <v>9</v>
      </c>
      <c r="J15" s="11">
        <v>3087.1</v>
      </c>
    </row>
    <row r="16" spans="1:17" x14ac:dyDescent="0.3">
      <c r="A16" s="14" t="s">
        <v>4</v>
      </c>
      <c r="B16" t="s">
        <v>117</v>
      </c>
      <c r="C16" s="13" t="str">
        <f>A16</f>
        <v>Sub-category</v>
      </c>
      <c r="D16" s="13" t="s">
        <v>120</v>
      </c>
      <c r="F16">
        <v>10</v>
      </c>
      <c r="G16" s="11">
        <v>5100</v>
      </c>
      <c r="I16">
        <v>10</v>
      </c>
      <c r="J16" s="11">
        <v>3098.7</v>
      </c>
    </row>
    <row r="17" spans="1:12" x14ac:dyDescent="0.3">
      <c r="A17" t="s">
        <v>19</v>
      </c>
      <c r="B17" s="11">
        <v>9000</v>
      </c>
      <c r="C17" t="str">
        <f>A17</f>
        <v>Rent</v>
      </c>
      <c r="D17" s="12">
        <f>B17</f>
        <v>9000</v>
      </c>
      <c r="F17" t="s">
        <v>122</v>
      </c>
      <c r="G17" s="11">
        <v>65440</v>
      </c>
      <c r="I17" t="s">
        <v>122</v>
      </c>
      <c r="J17" s="11">
        <v>30190.999999999996</v>
      </c>
    </row>
    <row r="18" spans="1:12" x14ac:dyDescent="0.3">
      <c r="A18" t="s">
        <v>25</v>
      </c>
      <c r="B18" s="11">
        <v>6454.0999999999995</v>
      </c>
      <c r="C18" t="str">
        <f t="shared" ref="C18:C21" si="2">A18</f>
        <v>Groceries</v>
      </c>
      <c r="D18" s="12">
        <f t="shared" ref="D18:D21" si="3">B18</f>
        <v>6454.0999999999995</v>
      </c>
    </row>
    <row r="19" spans="1:12" x14ac:dyDescent="0.3">
      <c r="A19" t="s">
        <v>33</v>
      </c>
      <c r="B19" s="11">
        <v>4303.6000000000004</v>
      </c>
      <c r="C19" t="str">
        <f t="shared" si="2"/>
        <v>Clothes</v>
      </c>
      <c r="D19" s="12">
        <f t="shared" si="3"/>
        <v>4303.6000000000004</v>
      </c>
      <c r="F19" t="s">
        <v>129</v>
      </c>
      <c r="J19" t="s">
        <v>140</v>
      </c>
    </row>
    <row r="20" spans="1:12" x14ac:dyDescent="0.3">
      <c r="A20" t="s">
        <v>30</v>
      </c>
      <c r="B20" s="11">
        <v>1812.6</v>
      </c>
      <c r="C20" t="str">
        <f t="shared" si="2"/>
        <v>Entertainment</v>
      </c>
      <c r="D20" s="12">
        <f t="shared" si="3"/>
        <v>1812.6</v>
      </c>
      <c r="F20" s="14" t="s">
        <v>112</v>
      </c>
      <c r="G20" t="s">
        <v>13</v>
      </c>
      <c r="H20" t="s">
        <v>120</v>
      </c>
      <c r="J20" s="14" t="s">
        <v>8</v>
      </c>
      <c r="K20" t="s">
        <v>13</v>
      </c>
      <c r="L20" t="s">
        <v>120</v>
      </c>
    </row>
    <row r="21" spans="1:12" x14ac:dyDescent="0.3">
      <c r="A21" t="s">
        <v>22</v>
      </c>
      <c r="B21" s="11">
        <v>1500</v>
      </c>
      <c r="C21" t="str">
        <f t="shared" si="2"/>
        <v>Cash loan</v>
      </c>
      <c r="D21" s="12">
        <f t="shared" si="3"/>
        <v>1500</v>
      </c>
      <c r="F21" t="s">
        <v>130</v>
      </c>
      <c r="G21" s="11">
        <v>14000</v>
      </c>
      <c r="H21" s="11">
        <v>2874</v>
      </c>
      <c r="J21" t="s">
        <v>104</v>
      </c>
      <c r="K21" s="19">
        <v>6000</v>
      </c>
      <c r="L21" s="19">
        <v>3679.6</v>
      </c>
    </row>
    <row r="22" spans="1:12" x14ac:dyDescent="0.3">
      <c r="A22" t="s">
        <v>122</v>
      </c>
      <c r="B22" s="11">
        <v>23070.3</v>
      </c>
      <c r="F22" t="s">
        <v>131</v>
      </c>
      <c r="G22" s="11">
        <v>5800</v>
      </c>
      <c r="H22" s="11">
        <v>2904.6000000000004</v>
      </c>
      <c r="J22" t="s">
        <v>93</v>
      </c>
      <c r="K22" s="19">
        <v>31400</v>
      </c>
      <c r="L22" s="19">
        <v>4703.0000000000018</v>
      </c>
    </row>
    <row r="23" spans="1:12" x14ac:dyDescent="0.3">
      <c r="F23" t="s">
        <v>132</v>
      </c>
      <c r="G23" s="11">
        <v>6000</v>
      </c>
      <c r="H23" s="11">
        <v>3049.7</v>
      </c>
      <c r="J23" t="s">
        <v>95</v>
      </c>
      <c r="K23" s="19">
        <v>10300</v>
      </c>
      <c r="L23" s="19">
        <v>5594.1</v>
      </c>
    </row>
    <row r="24" spans="1:12" x14ac:dyDescent="0.3">
      <c r="F24" t="s">
        <v>133</v>
      </c>
      <c r="G24" s="11">
        <v>7340</v>
      </c>
      <c r="H24" s="11">
        <v>3038.0000000000005</v>
      </c>
      <c r="J24" t="s">
        <v>98</v>
      </c>
      <c r="K24" s="19">
        <v>100</v>
      </c>
      <c r="L24" s="19">
        <v>3564.2999999999997</v>
      </c>
    </row>
    <row r="25" spans="1:12" x14ac:dyDescent="0.3">
      <c r="F25" t="s">
        <v>134</v>
      </c>
      <c r="G25" s="11">
        <v>6000</v>
      </c>
      <c r="H25" s="11">
        <v>3116.1</v>
      </c>
      <c r="J25" t="s">
        <v>99</v>
      </c>
      <c r="K25" s="19">
        <v>12340</v>
      </c>
      <c r="L25" s="19">
        <v>4158.2</v>
      </c>
    </row>
    <row r="26" spans="1:12" x14ac:dyDescent="0.3">
      <c r="F26" t="s">
        <v>135</v>
      </c>
      <c r="G26" s="11">
        <v>5100</v>
      </c>
      <c r="H26" s="11">
        <v>3005.7</v>
      </c>
      <c r="J26" t="s">
        <v>100</v>
      </c>
      <c r="K26" s="19">
        <v>5100</v>
      </c>
      <c r="L26" s="19">
        <v>5050.8</v>
      </c>
    </row>
    <row r="27" spans="1:12" x14ac:dyDescent="0.3">
      <c r="F27" t="s">
        <v>136</v>
      </c>
      <c r="G27" s="11">
        <v>5200</v>
      </c>
      <c r="H27" s="11">
        <v>3065</v>
      </c>
      <c r="J27" t="s">
        <v>102</v>
      </c>
      <c r="K27" s="19">
        <v>200</v>
      </c>
      <c r="L27" s="19">
        <v>3441.0000000000005</v>
      </c>
    </row>
    <row r="28" spans="1:12" x14ac:dyDescent="0.3">
      <c r="F28" t="s">
        <v>137</v>
      </c>
      <c r="G28" s="11">
        <v>5800</v>
      </c>
      <c r="H28" s="11">
        <v>2952.0999999999995</v>
      </c>
      <c r="J28" t="s">
        <v>122</v>
      </c>
      <c r="K28" s="19">
        <v>65440</v>
      </c>
      <c r="L28" s="19">
        <v>30191.000000000004</v>
      </c>
    </row>
    <row r="29" spans="1:12" x14ac:dyDescent="0.3">
      <c r="F29" t="s">
        <v>138</v>
      </c>
      <c r="G29" s="11">
        <v>5100</v>
      </c>
      <c r="H29" s="11">
        <v>3087.1</v>
      </c>
    </row>
    <row r="30" spans="1:12" x14ac:dyDescent="0.3">
      <c r="F30" t="s">
        <v>139</v>
      </c>
      <c r="G30" s="11">
        <v>5100</v>
      </c>
      <c r="H30" s="11">
        <v>3098.7</v>
      </c>
    </row>
    <row r="31" spans="1:12" x14ac:dyDescent="0.3">
      <c r="F31" t="s">
        <v>122</v>
      </c>
      <c r="G31" s="11">
        <v>65440</v>
      </c>
      <c r="H31" s="11">
        <v>30190.999999999996</v>
      </c>
    </row>
  </sheetData>
  <mergeCells count="2">
    <mergeCell ref="N7:O7"/>
    <mergeCell ref="A15:B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2C036-E235-4B89-B56D-5FD222B7ED4C}">
  <dimension ref="A1:AD49"/>
  <sheetViews>
    <sheetView showGridLines="0" zoomScaleNormal="100" workbookViewId="0"/>
  </sheetViews>
  <sheetFormatPr defaultRowHeight="14.4" x14ac:dyDescent="0.3"/>
  <cols>
    <col min="16" max="16" width="9.5546875" customWidth="1"/>
  </cols>
  <sheetData>
    <row r="1" spans="1:30"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row>
    <row r="6" spans="1:30"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row>
    <row r="7" spans="1:30"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row>
    <row r="9" spans="1:30"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row>
    <row r="11" spans="1:30"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row>
    <row r="12" spans="1:30"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row>
    <row r="13" spans="1:30"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row>
    <row r="14" spans="1:30"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row>
    <row r="15" spans="1:30"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row>
    <row r="16" spans="1:30"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row>
    <row r="17" spans="1:30"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row>
    <row r="18" spans="1:30"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row>
    <row r="19" spans="1:30"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row>
    <row r="22" spans="1:30"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row>
    <row r="23" spans="1:30"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row>
    <row r="24" spans="1:30"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row>
    <row r="25" spans="1:30"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row>
    <row r="26" spans="1:30"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row>
    <row r="27" spans="1:30"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row>
    <row r="28" spans="1:30"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spans="1:30"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spans="1:30"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spans="1:30"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spans="1:30"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spans="1:30"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spans="1:30"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spans="1:30"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spans="1:30"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spans="1:30"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spans="1:30"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spans="1:30"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spans="1:30"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spans="1:30"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spans="1:30"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spans="1:30"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spans="1:30"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spans="1:30"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spans="1:30"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spans="1:30"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spans="1:30"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spans="1:30"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A530-C60A-48C6-AEB9-5ACC1AB94DED}">
  <dimension ref="O3:AU31"/>
  <sheetViews>
    <sheetView showGridLines="0" workbookViewId="0">
      <selection activeCell="N18" sqref="N18"/>
    </sheetView>
  </sheetViews>
  <sheetFormatPr defaultRowHeight="14.4" x14ac:dyDescent="0.3"/>
  <cols>
    <col min="12" max="12" width="19" customWidth="1"/>
    <col min="16" max="16" width="15" bestFit="1" customWidth="1"/>
    <col min="25" max="26" width="0" hidden="1" customWidth="1"/>
    <col min="27" max="27" width="15" bestFit="1" customWidth="1"/>
    <col min="28" max="28" width="9.6640625" bestFit="1" customWidth="1"/>
    <col min="45" max="45" width="17.77734375" customWidth="1"/>
    <col min="46" max="46" width="21.44140625" customWidth="1"/>
    <col min="47" max="47" width="13.88671875" customWidth="1"/>
  </cols>
  <sheetData>
    <row r="3" spans="15:47" ht="23.4" x14ac:dyDescent="0.45">
      <c r="O3" s="18" t="s">
        <v>113</v>
      </c>
      <c r="P3" s="18"/>
      <c r="Q3" s="18"/>
      <c r="R3" s="18"/>
      <c r="S3" s="18"/>
      <c r="T3" s="18"/>
      <c r="U3" s="18"/>
      <c r="AA3" s="18" t="s">
        <v>114</v>
      </c>
      <c r="AB3" s="18"/>
      <c r="AC3" s="18"/>
      <c r="AD3" s="18"/>
      <c r="AE3" s="18"/>
      <c r="AF3" s="18"/>
      <c r="AG3" s="18"/>
      <c r="AI3" s="18" t="s">
        <v>116</v>
      </c>
      <c r="AJ3" s="18"/>
      <c r="AK3" s="18"/>
      <c r="AL3" s="18"/>
      <c r="AM3" s="18"/>
      <c r="AN3" s="18"/>
      <c r="AO3" s="18"/>
      <c r="AS3" s="3" t="s">
        <v>64</v>
      </c>
      <c r="AT3" s="3"/>
      <c r="AU3" s="3"/>
    </row>
    <row r="4" spans="15:47" x14ac:dyDescent="0.3">
      <c r="X4" s="9"/>
      <c r="AS4" s="4" t="s">
        <v>65</v>
      </c>
      <c r="AT4" s="4" t="s">
        <v>66</v>
      </c>
      <c r="AU4" s="4" t="s">
        <v>67</v>
      </c>
    </row>
    <row r="5" spans="15:47" ht="15.6" x14ac:dyDescent="0.3">
      <c r="AJ5" s="10" t="s">
        <v>115</v>
      </c>
      <c r="AS5" s="5" t="s">
        <v>68</v>
      </c>
      <c r="AT5" s="5" t="s">
        <v>69</v>
      </c>
      <c r="AU5" s="6" t="s">
        <v>70</v>
      </c>
    </row>
    <row r="6" spans="15:47" x14ac:dyDescent="0.3">
      <c r="P6" t="s">
        <v>72</v>
      </c>
      <c r="Q6" t="s">
        <v>92</v>
      </c>
      <c r="Z6" t="s">
        <v>93</v>
      </c>
      <c r="AS6" s="3"/>
      <c r="AT6" s="3"/>
      <c r="AU6" s="3"/>
    </row>
    <row r="7" spans="15:47" x14ac:dyDescent="0.3">
      <c r="P7" t="s">
        <v>80</v>
      </c>
      <c r="Q7" t="s">
        <v>94</v>
      </c>
      <c r="Z7" t="s">
        <v>95</v>
      </c>
      <c r="AA7" t="s">
        <v>72</v>
      </c>
      <c r="AC7" t="s">
        <v>73</v>
      </c>
      <c r="AS7" s="7" t="s">
        <v>71</v>
      </c>
    </row>
    <row r="8" spans="15:47" x14ac:dyDescent="0.3">
      <c r="P8" t="s">
        <v>96</v>
      </c>
      <c r="Q8" t="s">
        <v>97</v>
      </c>
      <c r="Z8" t="s">
        <v>98</v>
      </c>
      <c r="AA8" t="s">
        <v>80</v>
      </c>
      <c r="AC8" t="s">
        <v>73</v>
      </c>
      <c r="AS8" s="8">
        <v>45961</v>
      </c>
    </row>
    <row r="9" spans="15:47" x14ac:dyDescent="0.3">
      <c r="Z9" t="s">
        <v>99</v>
      </c>
      <c r="AA9" t="s">
        <v>81</v>
      </c>
    </row>
    <row r="10" spans="15:47" x14ac:dyDescent="0.3">
      <c r="Z10" t="s">
        <v>100</v>
      </c>
    </row>
    <row r="11" spans="15:47" x14ac:dyDescent="0.3">
      <c r="P11" t="s">
        <v>87</v>
      </c>
      <c r="Q11" t="s">
        <v>101</v>
      </c>
      <c r="Z11" t="s">
        <v>102</v>
      </c>
    </row>
    <row r="12" spans="15:47" x14ac:dyDescent="0.3">
      <c r="Q12" t="s">
        <v>103</v>
      </c>
      <c r="Z12" t="s">
        <v>104</v>
      </c>
      <c r="AA12" t="s">
        <v>87</v>
      </c>
      <c r="AB12" t="s">
        <v>88</v>
      </c>
    </row>
    <row r="15" spans="15:47" x14ac:dyDescent="0.3">
      <c r="P15" t="s">
        <v>74</v>
      </c>
      <c r="Q15" t="s">
        <v>75</v>
      </c>
    </row>
    <row r="16" spans="15:47" x14ac:dyDescent="0.3">
      <c r="Q16" t="s">
        <v>105</v>
      </c>
      <c r="AA16" t="s">
        <v>74</v>
      </c>
      <c r="AB16" t="s">
        <v>75</v>
      </c>
    </row>
    <row r="17" spans="16:28" x14ac:dyDescent="0.3">
      <c r="Q17" t="s">
        <v>106</v>
      </c>
      <c r="AB17" t="s">
        <v>76</v>
      </c>
    </row>
    <row r="18" spans="16:28" x14ac:dyDescent="0.3">
      <c r="Q18" t="s">
        <v>107</v>
      </c>
    </row>
    <row r="19" spans="16:28" x14ac:dyDescent="0.3">
      <c r="AB19" t="s">
        <v>77</v>
      </c>
    </row>
    <row r="20" spans="16:28" x14ac:dyDescent="0.3">
      <c r="AB20" t="s">
        <v>78</v>
      </c>
    </row>
    <row r="21" spans="16:28" x14ac:dyDescent="0.3">
      <c r="AB21" t="s">
        <v>79</v>
      </c>
    </row>
    <row r="23" spans="16:28" x14ac:dyDescent="0.3">
      <c r="P23" t="s">
        <v>82</v>
      </c>
    </row>
    <row r="24" spans="16:28" x14ac:dyDescent="0.3">
      <c r="P24" t="s">
        <v>107</v>
      </c>
      <c r="AA24" t="s">
        <v>82</v>
      </c>
    </row>
    <row r="25" spans="16:28" x14ac:dyDescent="0.3">
      <c r="P25" t="s">
        <v>108</v>
      </c>
      <c r="AA25" t="s">
        <v>83</v>
      </c>
      <c r="AB25" t="s">
        <v>84</v>
      </c>
    </row>
    <row r="26" spans="16:28" x14ac:dyDescent="0.3">
      <c r="P26" t="s">
        <v>109</v>
      </c>
      <c r="AA26" t="s">
        <v>85</v>
      </c>
      <c r="AB26" t="s">
        <v>86</v>
      </c>
    </row>
    <row r="28" spans="16:28" x14ac:dyDescent="0.3">
      <c r="P28" t="s">
        <v>89</v>
      </c>
    </row>
    <row r="29" spans="16:28" x14ac:dyDescent="0.3">
      <c r="P29" t="s">
        <v>110</v>
      </c>
      <c r="Q29" t="s">
        <v>109</v>
      </c>
      <c r="AA29" t="s">
        <v>89</v>
      </c>
    </row>
    <row r="30" spans="16:28" x14ac:dyDescent="0.3">
      <c r="P30" t="s">
        <v>111</v>
      </c>
      <c r="Q30" t="s">
        <v>107</v>
      </c>
      <c r="AA30" t="s">
        <v>90</v>
      </c>
      <c r="AB30" t="s">
        <v>77</v>
      </c>
    </row>
    <row r="31" spans="16:28" x14ac:dyDescent="0.3">
      <c r="AA31" t="s">
        <v>91</v>
      </c>
      <c r="AB31" t="s">
        <v>79</v>
      </c>
    </row>
  </sheetData>
  <mergeCells count="3">
    <mergeCell ref="O3:U3"/>
    <mergeCell ref="AA3:AG3"/>
    <mergeCell ref="AI3:AO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Spreadsheet</vt:lpstr>
      <vt:lpstr>Analysis</vt:lpstr>
      <vt:lpstr>Dashboard</vt:lpstr>
      <vt:lpstr>Icons &amp; colors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Ifeanyi Oranekwu</cp:lastModifiedBy>
  <dcterms:created xsi:type="dcterms:W3CDTF">2025-03-17T09:41:14Z</dcterms:created>
  <dcterms:modified xsi:type="dcterms:W3CDTF">2025-05-24T10:07:17Z</dcterms:modified>
</cp:coreProperties>
</file>