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\Desktop\Epicode\W1D1\M2-1-2\"/>
    </mc:Choice>
  </mc:AlternateContent>
  <xr:revisionPtr revIDLastSave="0" documentId="8_{C23B1B62-21B6-46F4-B70D-7DED65D4064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LOGICA!$A$1:$E$80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LCIVA">Assoluti_Iva!$F$2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Assoluti_Iva!$C:$C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2" l="1"/>
  <c r="D9" i="32"/>
  <c r="D5" i="32"/>
  <c r="E2" i="32"/>
  <c r="D2" i="32"/>
  <c r="D7" i="32"/>
  <c r="H14" i="8"/>
  <c r="H13" i="8"/>
  <c r="H12" i="8"/>
  <c r="H11" i="8"/>
  <c r="H10" i="8"/>
  <c r="H9" i="8"/>
  <c r="H8" i="8"/>
  <c r="H4" i="8"/>
  <c r="H3" i="8"/>
  <c r="H6" i="8"/>
  <c r="H5" i="8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 l="1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G6" i="15"/>
  <c r="G5" i="15"/>
</calcChain>
</file>

<file path=xl/sharedStrings.xml><?xml version="1.0" encoding="utf-8"?>
<sst xmlns="http://schemas.openxmlformats.org/spreadsheetml/2006/main" count="974" uniqueCount="206">
  <si>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</si>
  <si>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</si>
  <si>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</si>
  <si>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</si>
  <si>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</si>
  <si>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</si>
  <si>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</si>
  <si>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</si>
  <si>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</si>
  <si>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</si>
  <si>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</si>
  <si>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</si>
  <si>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</si>
  <si>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</si>
  <si>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</si>
  <si>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</si>
  <si>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</si>
  <si>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</si>
  <si>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</si>
  <si>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</si>
  <si>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</si>
  <si>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</si>
  <si>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</si>
  <si>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</si>
  <si>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</si>
  <si>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</si>
  <si>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</si>
  <si>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</si>
  <si>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</si>
  <si>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</si>
  <si>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</si>
  <si>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</si>
  <si>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</si>
  <si>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</si>
  <si>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</si>
  <si>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</si>
  <si>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</si>
  <si>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</si>
  <si>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</si>
  <si>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</si>
  <si>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</si>
  <si>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</si>
  <si>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</si>
  <si>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</si>
  <si>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</si>
  <si>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</si>
  <si>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</si>
  <si>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</si>
  <si>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</si>
  <si>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</si>
  <si>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</si>
  <si>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</si>
  <si>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</si>
  <si>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</si>
  <si>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</si>
  <si>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</si>
  <si>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</si>
  <si>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</si>
  <si>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</si>
  <si>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</si>
  <si>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</si>
  <si>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</si>
  <si>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</si>
  <si>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</si>
  <si>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</si>
  <si>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</si>
  <si>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</si>
  <si>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</si>
  <si>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</si>
  <si>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</si>
  <si>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</si>
  <si>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</si>
  <si>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</si>
  <si>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</si>
  <si>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</si>
  <si>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</si>
  <si>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</si>
  <si>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</si>
  <si>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</si>
  <si>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</si>
  <si>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</si>
  <si>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</si>
  <si>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</si>
  <si>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</si>
  <si>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</si>
  <si>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</si>
  <si>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</si>
  <si>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</si>
  <si>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</si>
  <si>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</si>
  <si>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</si>
  <si>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</si>
  <si>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</si>
  <si>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</si>
  <si>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</si>
  <si>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</si>
  <si>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</si>
  <si>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</si>
  <si>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</si>
  <si>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</si>
  <si>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</si>
  <si>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</si>
  <si>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</si>
  <si>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</si>
  <si>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</si>
  <si>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</si>
  <si>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</si>
  <si>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</si>
  <si>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</si>
  <si>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</si>
  <si>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</si>
  <si>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</si>
  <si>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</si>
  <si>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</si>
  <si>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</si>
  <si>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</si>
  <si>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</si>
  <si>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</si>
  <si>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</si>
  <si>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</si>
  <si>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</si>
  <si>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</si>
  <si>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</si>
  <si>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</si>
  <si>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</si>
  <si>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</si>
  <si>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</si>
  <si>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</si>
  <si>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</si>
  <si>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</si>
  <si>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</si>
  <si>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</si>
  <si>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</si>
  <si>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</si>
  <si>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</si>
  <si>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</si>
  <si>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</si>
  <si>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</si>
  <si>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</si>
  <si>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</si>
  <si>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</si>
  <si>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</si>
  <si>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</si>
  <si>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</si>
  <si>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</si>
  <si>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</si>
  <si>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</si>
  <si>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</si>
  <si>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</si>
  <si>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</si>
  <si>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</si>
  <si>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</si>
  <si>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</si>
  <si>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</si>
  <si>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</si>
  <si>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</si>
  <si>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</si>
  <si>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</si>
  <si>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</si>
  <si>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</si>
  <si>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</si>
  <si>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</si>
  <si>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</si>
  <si>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</si>
  <si>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</si>
  <si>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</si>
  <si>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</si>
  <si>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</si>
  <si>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</si>
  <si>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</si>
  <si>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</si>
  <si>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</si>
  <si>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</si>
  <si>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</si>
  <si>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</si>
  <si>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</si>
  <si>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</si>
  <si>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</si>
  <si>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</si>
  <si>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</si>
  <si>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</si>
  <si>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</si>
  <si>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</si>
  <si>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</si>
  <si>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</si>
  <si>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</si>
  <si>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</si>
  <si>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</si>
  <si>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</si>
  <si>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</si>
  <si>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</si>
  <si>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</si>
  <si>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</si>
  <si>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</si>
  <si>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</si>
  <si>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</si>
  <si>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</si>
  <si>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</si>
  <si>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</si>
  <si>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</si>
  <si>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</si>
  <si>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</si>
  <si>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</t>
  </si>
  <si>
    <t>MEDIA</t>
  </si>
  <si>
    <t>SOMMA</t>
  </si>
  <si>
    <t>QUANTI COMUNI INIZIANO CON LA LETTERA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</si>
</sst>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€&quot;\ * #,##0.00_-;\-&quot;€&quot;\ * #,##0.00_-;_-&quot;€&quot;\ * &quot;-&quot;??_-;_-@_-"/>
    <numFmt numFmtId="164" formatCode="&quot;$&quot;#,##0_);[Red]\(&quot;$&quot;#,##0\)"/>
    <numFmt numFmtId="165" formatCode="&quot;$&quot;#,##0.00_);[Red]\(&quot;$&quot;#,##0.00\)"/>
    <numFmt numFmtId="166" formatCode="_-[$€-410]\ * #,##0.00_-;\-[$€-410]\ * #,##0.00_-;_-[$€-410]\ * &quot;-&quot;??_-;_-@_-"/>
    <numFmt numFmtId="167" formatCode="&quot;€&quot;\ #,##0.00"/>
    <numFmt numFmtId="168" formatCode="_(* #,##0.00_);_(* \(#,##0.00\);_(* &quot;-&quot;??_);_(@_)"/>
    <numFmt numFmtId="169" formatCode="_-[$€]\ * #,##0.00_-;\-[$€]\ * #,##0.0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6" fontId="0" fillId="0" borderId="0" xfId="0" applyNumberFormat="1"/>
    <xf numFmtId="166" fontId="2" fillId="0" borderId="0" xfId="4" applyNumberFormat="1"/>
    <xf numFmtId="0" fontId="4" fillId="0" borderId="1" xfId="5"/>
    <xf numFmtId="166" fontId="4" fillId="0" borderId="1" xfId="5" applyNumberFormat="1"/>
    <xf numFmtId="0" fontId="2" fillId="0" borderId="0" xfId="6"/>
    <xf numFmtId="0" fontId="5" fillId="2" borderId="0" xfId="0" applyFont="1" applyFill="1"/>
    <xf numFmtId="169" fontId="2" fillId="0" borderId="0" xfId="10"/>
    <xf numFmtId="169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69" fontId="6" fillId="0" borderId="0" xfId="10" applyFont="1" applyFill="1"/>
    <xf numFmtId="166" fontId="3" fillId="0" borderId="5" xfId="4" applyNumberFormat="1" applyFont="1" applyBorder="1"/>
    <xf numFmtId="166" fontId="3" fillId="0" borderId="6" xfId="4" applyNumberFormat="1" applyFont="1" applyBorder="1"/>
    <xf numFmtId="166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7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7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67" fontId="2" fillId="0" borderId="0" xfId="6" applyNumberFormat="1"/>
    <xf numFmtId="9" fontId="2" fillId="0" borderId="0" xfId="6" applyNumberFormat="1"/>
    <xf numFmtId="0" fontId="0" fillId="0" borderId="0" xfId="0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Normal="100" workbookViewId="0">
      <pane ySplit="4" topLeftCell="A5" activePane="bottomLeft" state="frozen"/>
      <selection pane="bottomLeft" activeCell="E7" sqref="E7"/>
    </sheetView>
  </sheetViews>
  <sheetFormatPr defaultColWidth="8.77734375" defaultRowHeight="13.2" x14ac:dyDescent="0.25"/>
  <cols>
    <col min="1" max="1" width="28.5546875" style="7" bestFit="1" customWidth="1"/>
    <col min="2" max="2" width="21.77734375" style="7" bestFit="1" customWidth="1"/>
    <col min="3" max="3" width="15.6640625" style="9" bestFit="1" customWidth="1"/>
    <col min="4" max="4" width="11.21875" style="7" bestFit="1" customWidth="1"/>
    <col min="5" max="5" width="13.33203125" style="7" bestFit="1" customWidth="1"/>
    <col min="6" max="6" width="7.6640625" style="7" bestFit="1" customWidth="1"/>
    <col min="7" max="7" width="15.33203125" style="30" bestFit="1" customWidth="1"/>
    <col min="8" max="16384" width="8.77734375" style="7"/>
  </cols>
  <sheetData>
    <row r="1" spans="1:7" ht="102.6" customHeight="1" x14ac:dyDescent="0.25">
      <c r="A1" s="27" t="s">
        <v>194</v>
      </c>
      <c r="B1" s="28"/>
      <c r="C1" s="28"/>
    </row>
    <row r="2" spans="1:7" x14ac:dyDescent="0.25">
      <c r="E2" s="7" t="s">
        <v>202</v>
      </c>
      <c r="F2" s="31">
        <v>0.22</v>
      </c>
    </row>
    <row r="3" spans="1:7" x14ac:dyDescent="0.25">
      <c r="A3" s="29" t="s">
        <v>184</v>
      </c>
      <c r="B3" s="29"/>
      <c r="C3" s="29"/>
    </row>
    <row r="4" spans="1:7" x14ac:dyDescent="0.25">
      <c r="A4" s="13" t="s">
        <v>188</v>
      </c>
      <c r="B4" s="13" t="s">
        <v>192</v>
      </c>
      <c r="C4" s="14" t="s">
        <v>187</v>
      </c>
      <c r="D4" s="14" t="s">
        <v>201</v>
      </c>
      <c r="E4" s="14" t="s">
        <v>202</v>
      </c>
    </row>
    <row r="5" spans="1:7" x14ac:dyDescent="0.25">
      <c r="A5" s="7" t="s">
        <v>61</v>
      </c>
      <c r="B5" t="s">
        <v>6</v>
      </c>
      <c r="C5" s="9">
        <v>281000</v>
      </c>
      <c r="D5" s="7" t="str">
        <f>IF(AND(B5="Abbigliamento", C5&gt;300000), "TROVATO", " ")</f>
        <v xml:space="preserve"> </v>
      </c>
      <c r="E5" s="30" t="str">
        <f>IF(A5="HHB", C5+C5*CALCIVA, " ")</f>
        <v xml:space="preserve"> </v>
      </c>
      <c r="F5" s="7" t="s">
        <v>203</v>
      </c>
      <c r="G5" s="30">
        <f>AVERAGE(Imponibile)</f>
        <v>519442.42424242425</v>
      </c>
    </row>
    <row r="6" spans="1:7" x14ac:dyDescent="0.25">
      <c r="A6" s="7" t="s">
        <v>41</v>
      </c>
      <c r="B6" t="s">
        <v>6</v>
      </c>
      <c r="C6" s="9">
        <v>323000</v>
      </c>
      <c r="D6" s="7" t="str">
        <f t="shared" ref="D6:D69" si="0">IF(AND(B6="Abbigliamento", C6&gt;300000), "TROVATO", " ")</f>
        <v>TROVATO</v>
      </c>
      <c r="E6" s="30" t="str">
        <f>IF(A6="HHB", C6+C6*CALCIVA, " ")</f>
        <v xml:space="preserve"> </v>
      </c>
      <c r="F6" s="7" t="s">
        <v>204</v>
      </c>
      <c r="G6" s="30">
        <f>SUM(Imponibile)</f>
        <v>171416000</v>
      </c>
    </row>
    <row r="7" spans="1:7" x14ac:dyDescent="0.25">
      <c r="A7" s="7" t="s">
        <v>193</v>
      </c>
      <c r="B7" t="s">
        <v>38</v>
      </c>
      <c r="C7" s="9">
        <v>344000</v>
      </c>
      <c r="D7" s="7" t="str">
        <f t="shared" si="0"/>
        <v xml:space="preserve"> </v>
      </c>
      <c r="E7" s="30">
        <f>IF(A7="HHB", C7+C7*CALCIVA, " ")</f>
        <v>419680</v>
      </c>
    </row>
    <row r="8" spans="1:7" x14ac:dyDescent="0.25">
      <c r="A8" s="7" t="s">
        <v>62</v>
      </c>
      <c r="B8" t="s">
        <v>28</v>
      </c>
      <c r="C8" s="9">
        <v>361000</v>
      </c>
      <c r="D8" s="7" t="str">
        <f t="shared" si="0"/>
        <v xml:space="preserve"> </v>
      </c>
      <c r="E8" s="30" t="str">
        <f>IF(A8="HHB", C8+C8*CALCIVA, " ")</f>
        <v xml:space="preserve"> </v>
      </c>
    </row>
    <row r="9" spans="1:7" x14ac:dyDescent="0.25">
      <c r="A9" s="7" t="s">
        <v>25</v>
      </c>
      <c r="B9" t="s">
        <v>26</v>
      </c>
      <c r="C9" s="9">
        <v>521000</v>
      </c>
      <c r="D9" s="7" t="str">
        <f t="shared" si="0"/>
        <v xml:space="preserve"> </v>
      </c>
      <c r="E9" s="30" t="str">
        <f>IF(A9="HHB", C9+C9*CALCIVA, " ")</f>
        <v xml:space="preserve"> </v>
      </c>
    </row>
    <row r="10" spans="1:7" x14ac:dyDescent="0.25">
      <c r="A10" s="7" t="s">
        <v>13</v>
      </c>
      <c r="B10" t="s">
        <v>14</v>
      </c>
      <c r="C10" s="9">
        <v>527000</v>
      </c>
      <c r="D10" s="7" t="str">
        <f t="shared" si="0"/>
        <v xml:space="preserve"> </v>
      </c>
      <c r="E10" s="30" t="str">
        <f>IF(A10="HHB", C10+C10*CALCIVA, " ")</f>
        <v xml:space="preserve"> </v>
      </c>
    </row>
    <row r="11" spans="1:7" x14ac:dyDescent="0.25">
      <c r="A11" s="7" t="s">
        <v>34</v>
      </c>
      <c r="B11" t="s">
        <v>35</v>
      </c>
      <c r="C11" s="9">
        <v>626000</v>
      </c>
      <c r="D11" s="7" t="str">
        <f t="shared" si="0"/>
        <v xml:space="preserve"> </v>
      </c>
      <c r="E11" s="30" t="str">
        <f>IF(A11="HHB", C11+C11*CALCIVA, " ")</f>
        <v xml:space="preserve"> </v>
      </c>
    </row>
    <row r="12" spans="1:7" x14ac:dyDescent="0.25">
      <c r="A12" s="7" t="s">
        <v>193</v>
      </c>
      <c r="B12" t="s">
        <v>38</v>
      </c>
      <c r="C12" s="9">
        <v>656000</v>
      </c>
      <c r="D12" s="7" t="str">
        <f t="shared" si="0"/>
        <v xml:space="preserve"> </v>
      </c>
      <c r="E12" s="30">
        <f>IF(A12="HHB", C12+C12*CALCIVA, " ")</f>
        <v>800320</v>
      </c>
    </row>
    <row r="13" spans="1:7" x14ac:dyDescent="0.25">
      <c r="A13" s="7" t="s">
        <v>15</v>
      </c>
      <c r="B13" t="s">
        <v>16</v>
      </c>
      <c r="C13" s="9">
        <v>666000</v>
      </c>
      <c r="D13" s="7" t="str">
        <f t="shared" si="0"/>
        <v xml:space="preserve"> </v>
      </c>
      <c r="E13" s="30" t="str">
        <f>IF(A13="HHB", C13+C13*CALCIVA, " ")</f>
        <v xml:space="preserve"> </v>
      </c>
    </row>
    <row r="14" spans="1:7" x14ac:dyDescent="0.25">
      <c r="A14" s="7" t="s">
        <v>55</v>
      </c>
      <c r="B14" t="s">
        <v>35</v>
      </c>
      <c r="C14" s="9">
        <v>882000</v>
      </c>
      <c r="D14" s="7" t="str">
        <f t="shared" si="0"/>
        <v xml:space="preserve"> </v>
      </c>
      <c r="E14" s="30" t="str">
        <f>IF(A14="HHB", C14+C14*CALCIVA, " ")</f>
        <v xml:space="preserve"> </v>
      </c>
    </row>
    <row r="15" spans="1:7" x14ac:dyDescent="0.25">
      <c r="A15" s="7" t="s">
        <v>7</v>
      </c>
      <c r="B15" t="s">
        <v>8</v>
      </c>
      <c r="C15" s="9">
        <v>1108000</v>
      </c>
      <c r="D15" s="7" t="str">
        <f t="shared" si="0"/>
        <v xml:space="preserve"> </v>
      </c>
      <c r="E15" s="30" t="str">
        <f>IF(A15="HHB", C15+C15*CALCIVA, " ")</f>
        <v xml:space="preserve"> </v>
      </c>
    </row>
    <row r="16" spans="1:7" x14ac:dyDescent="0.25">
      <c r="A16" s="7" t="s">
        <v>62</v>
      </c>
      <c r="B16" t="s">
        <v>48</v>
      </c>
      <c r="C16" s="9">
        <v>1316000</v>
      </c>
      <c r="D16" s="7" t="str">
        <f t="shared" si="0"/>
        <v xml:space="preserve"> </v>
      </c>
      <c r="E16" s="30" t="str">
        <f>IF(A16="HHB", C16+C16*CALCIVA, " ")</f>
        <v xml:space="preserve"> </v>
      </c>
    </row>
    <row r="17" spans="1:5" x14ac:dyDescent="0.25">
      <c r="A17" s="7" t="s">
        <v>67</v>
      </c>
      <c r="B17" t="s">
        <v>68</v>
      </c>
      <c r="C17" s="9">
        <v>1594000</v>
      </c>
      <c r="D17" s="7" t="str">
        <f t="shared" si="0"/>
        <v xml:space="preserve"> </v>
      </c>
      <c r="E17" s="30" t="str">
        <f>IF(A17="HHB", C17+C17*CALCIVA, " ")</f>
        <v xml:space="preserve"> </v>
      </c>
    </row>
    <row r="18" spans="1:5" x14ac:dyDescent="0.25">
      <c r="A18" s="7" t="s">
        <v>44</v>
      </c>
      <c r="B18" t="s">
        <v>38</v>
      </c>
      <c r="C18" s="9">
        <v>2719000</v>
      </c>
      <c r="D18" s="7" t="str">
        <f t="shared" si="0"/>
        <v xml:space="preserve"> </v>
      </c>
      <c r="E18" s="30" t="str">
        <f>IF(A18="HHB", C18+C18*CALCIVA, " ")</f>
        <v xml:space="preserve"> </v>
      </c>
    </row>
    <row r="19" spans="1:5" x14ac:dyDescent="0.25">
      <c r="A19" s="7" t="s">
        <v>11</v>
      </c>
      <c r="B19" t="s">
        <v>12</v>
      </c>
      <c r="C19" s="10">
        <v>0</v>
      </c>
      <c r="D19" s="7" t="str">
        <f t="shared" si="0"/>
        <v xml:space="preserve"> </v>
      </c>
      <c r="E19" s="30" t="str">
        <f>IF(A19="HHB", C19+C19*CALCIVA, " ")</f>
        <v xml:space="preserve"> </v>
      </c>
    </row>
    <row r="20" spans="1:5" x14ac:dyDescent="0.25">
      <c r="A20" s="7" t="s">
        <v>17</v>
      </c>
      <c r="B20" t="s">
        <v>12</v>
      </c>
      <c r="C20" s="9">
        <v>4092000</v>
      </c>
      <c r="D20" s="7" t="str">
        <f t="shared" si="0"/>
        <v xml:space="preserve"> </v>
      </c>
      <c r="E20" s="30" t="str">
        <f>IF(A20="HHB", C20+C20*CALCIVA, " ")</f>
        <v xml:space="preserve"> </v>
      </c>
    </row>
    <row r="21" spans="1:5" x14ac:dyDescent="0.25">
      <c r="A21" s="7" t="s">
        <v>52</v>
      </c>
      <c r="B21" t="s">
        <v>22</v>
      </c>
      <c r="C21" s="9">
        <v>13859000</v>
      </c>
      <c r="D21" s="7" t="str">
        <f t="shared" si="0"/>
        <v xml:space="preserve"> </v>
      </c>
      <c r="E21" s="30" t="str">
        <f>IF(A21="HHB", C21+C21*CALCIVA, " ")</f>
        <v xml:space="preserve"> </v>
      </c>
    </row>
    <row r="22" spans="1:5" x14ac:dyDescent="0.25">
      <c r="A22" s="7" t="s">
        <v>31</v>
      </c>
      <c r="B22" t="s">
        <v>6</v>
      </c>
      <c r="C22" s="10">
        <v>0</v>
      </c>
      <c r="D22" s="7" t="str">
        <f t="shared" si="0"/>
        <v xml:space="preserve"> </v>
      </c>
      <c r="E22" s="30" t="str">
        <f>IF(A22="HHB", C22+C22*CALCIVA, " ")</f>
        <v xml:space="preserve"> </v>
      </c>
    </row>
    <row r="23" spans="1:5" x14ac:dyDescent="0.25">
      <c r="A23" s="7" t="s">
        <v>25</v>
      </c>
      <c r="B23" t="s">
        <v>26</v>
      </c>
      <c r="C23" s="9">
        <v>167000</v>
      </c>
      <c r="D23" s="7" t="str">
        <f t="shared" si="0"/>
        <v xml:space="preserve"> </v>
      </c>
      <c r="E23" s="30" t="str">
        <f>IF(A23="HHB", C23+C23*CALCIVA, " ")</f>
        <v xml:space="preserve"> </v>
      </c>
    </row>
    <row r="24" spans="1:5" x14ac:dyDescent="0.25">
      <c r="A24" s="7" t="s">
        <v>9</v>
      </c>
      <c r="B24" t="s">
        <v>10</v>
      </c>
      <c r="C24" s="9">
        <v>202000</v>
      </c>
      <c r="D24" s="7" t="str">
        <f t="shared" si="0"/>
        <v xml:space="preserve"> </v>
      </c>
      <c r="E24" s="30" t="str">
        <f>IF(A24="HHB", C24+C24*CALCIVA, " ")</f>
        <v xml:space="preserve"> </v>
      </c>
    </row>
    <row r="25" spans="1:5" x14ac:dyDescent="0.25">
      <c r="A25" s="7" t="s">
        <v>59</v>
      </c>
      <c r="B25" t="s">
        <v>38</v>
      </c>
      <c r="C25" s="9">
        <v>203000</v>
      </c>
      <c r="D25" s="7" t="str">
        <f t="shared" si="0"/>
        <v xml:space="preserve"> </v>
      </c>
      <c r="E25" s="30" t="str">
        <f>IF(A25="HHB", C25+C25*CALCIVA, " ")</f>
        <v xml:space="preserve"> </v>
      </c>
    </row>
    <row r="26" spans="1:5" x14ac:dyDescent="0.25">
      <c r="A26" s="7" t="s">
        <v>29</v>
      </c>
      <c r="B26" t="s">
        <v>30</v>
      </c>
      <c r="C26" s="9">
        <v>234000</v>
      </c>
      <c r="D26" s="7" t="str">
        <f t="shared" si="0"/>
        <v xml:space="preserve"> </v>
      </c>
      <c r="E26" s="30" t="str">
        <f>IF(A26="HHB", C26+C26*CALCIVA, " ")</f>
        <v xml:space="preserve"> </v>
      </c>
    </row>
    <row r="27" spans="1:5" x14ac:dyDescent="0.25">
      <c r="A27" s="7" t="s">
        <v>56</v>
      </c>
      <c r="B27" t="s">
        <v>30</v>
      </c>
      <c r="C27" s="9">
        <v>252000</v>
      </c>
      <c r="D27" s="7" t="str">
        <f t="shared" si="0"/>
        <v xml:space="preserve"> </v>
      </c>
      <c r="E27" s="30" t="str">
        <f>IF(A27="HHB", C27+C27*CALCIVA, " ")</f>
        <v xml:space="preserve"> </v>
      </c>
    </row>
    <row r="28" spans="1:5" x14ac:dyDescent="0.25">
      <c r="A28" s="7" t="s">
        <v>31</v>
      </c>
      <c r="B28" t="s">
        <v>6</v>
      </c>
      <c r="C28" s="9">
        <v>259000</v>
      </c>
      <c r="D28" s="7" t="str">
        <f t="shared" si="0"/>
        <v xml:space="preserve"> </v>
      </c>
      <c r="E28" s="30" t="str">
        <f>IF(A28="HHB", C28+C28*CALCIVA, " ")</f>
        <v xml:space="preserve"> </v>
      </c>
    </row>
    <row r="29" spans="1:5" x14ac:dyDescent="0.25">
      <c r="A29" s="7" t="s">
        <v>59</v>
      </c>
      <c r="B29" t="s">
        <v>38</v>
      </c>
      <c r="C29" s="9">
        <v>269000</v>
      </c>
      <c r="D29" s="7" t="str">
        <f t="shared" si="0"/>
        <v xml:space="preserve"> </v>
      </c>
      <c r="E29" s="30" t="str">
        <f>IF(A29="HHB", C29+C29*CALCIVA, " ")</f>
        <v xml:space="preserve"> </v>
      </c>
    </row>
    <row r="30" spans="1:5" x14ac:dyDescent="0.25">
      <c r="A30" s="7" t="s">
        <v>56</v>
      </c>
      <c r="B30" t="s">
        <v>30</v>
      </c>
      <c r="C30" s="9">
        <v>271000</v>
      </c>
      <c r="D30" s="7" t="str">
        <f t="shared" si="0"/>
        <v xml:space="preserve"> </v>
      </c>
      <c r="E30" s="30" t="str">
        <f>IF(A30="HHB", C30+C30*CALCIVA, " ")</f>
        <v xml:space="preserve"> </v>
      </c>
    </row>
    <row r="31" spans="1:5" x14ac:dyDescent="0.25">
      <c r="A31" s="7" t="s">
        <v>56</v>
      </c>
      <c r="B31" t="s">
        <v>30</v>
      </c>
      <c r="C31" s="9">
        <v>292000</v>
      </c>
      <c r="D31" s="7" t="str">
        <f t="shared" si="0"/>
        <v xml:space="preserve"> </v>
      </c>
      <c r="E31" s="30" t="str">
        <f>IF(A31="HHB", C31+C31*CALCIVA, " ")</f>
        <v xml:space="preserve"> </v>
      </c>
    </row>
    <row r="32" spans="1:5" x14ac:dyDescent="0.25">
      <c r="A32" s="7" t="s">
        <v>5</v>
      </c>
      <c r="B32" t="s">
        <v>6</v>
      </c>
      <c r="C32" s="9">
        <v>293000</v>
      </c>
      <c r="D32" s="7" t="str">
        <f t="shared" si="0"/>
        <v xml:space="preserve"> </v>
      </c>
      <c r="E32" s="30" t="str">
        <f>IF(A32="HHB", C32+C32*CALCIVA, " ")</f>
        <v xml:space="preserve"> </v>
      </c>
    </row>
    <row r="33" spans="1:5" x14ac:dyDescent="0.25">
      <c r="A33" s="7" t="s">
        <v>47</v>
      </c>
      <c r="B33" t="s">
        <v>48</v>
      </c>
      <c r="C33" s="9">
        <v>307000</v>
      </c>
      <c r="D33" s="7" t="str">
        <f t="shared" si="0"/>
        <v xml:space="preserve"> </v>
      </c>
      <c r="E33" s="30" t="str">
        <f>IF(A33="HHB", C33+C33*CALCIVA, " ")</f>
        <v xml:space="preserve"> </v>
      </c>
    </row>
    <row r="34" spans="1:5" x14ac:dyDescent="0.25">
      <c r="A34" s="7" t="s">
        <v>39</v>
      </c>
      <c r="B34" t="s">
        <v>40</v>
      </c>
      <c r="C34" s="9">
        <v>440000</v>
      </c>
      <c r="D34" s="7" t="str">
        <f t="shared" si="0"/>
        <v xml:space="preserve"> </v>
      </c>
      <c r="E34" s="30" t="str">
        <f>IF(A34="HHB", C34+C34*CALCIVA, " ")</f>
        <v xml:space="preserve"> </v>
      </c>
    </row>
    <row r="35" spans="1:5" x14ac:dyDescent="0.25">
      <c r="A35" s="7" t="s">
        <v>36</v>
      </c>
      <c r="B35" t="s">
        <v>30</v>
      </c>
      <c r="C35" s="9">
        <v>487000</v>
      </c>
      <c r="D35" s="7" t="str">
        <f t="shared" si="0"/>
        <v xml:space="preserve"> </v>
      </c>
      <c r="E35" s="30" t="str">
        <f>IF(A35="HHB", C35+C35*CALCIVA, " ")</f>
        <v xml:space="preserve"> </v>
      </c>
    </row>
    <row r="36" spans="1:5" x14ac:dyDescent="0.25">
      <c r="A36" s="7" t="s">
        <v>49</v>
      </c>
      <c r="B36" t="s">
        <v>30</v>
      </c>
      <c r="C36" s="9">
        <v>566000</v>
      </c>
      <c r="D36" s="7" t="str">
        <f t="shared" si="0"/>
        <v xml:space="preserve"> </v>
      </c>
      <c r="E36" s="30" t="str">
        <f>IF(A36="HHB", C36+C36*CALCIVA, " ")</f>
        <v xml:space="preserve"> </v>
      </c>
    </row>
    <row r="37" spans="1:5" x14ac:dyDescent="0.25">
      <c r="A37" s="7" t="s">
        <v>20</v>
      </c>
      <c r="B37" t="s">
        <v>10</v>
      </c>
      <c r="C37" s="9">
        <v>802000</v>
      </c>
      <c r="D37" s="7" t="str">
        <f t="shared" si="0"/>
        <v xml:space="preserve"> </v>
      </c>
      <c r="E37" s="30" t="str">
        <f>IF(A37="HHB", C37+C37*CALCIVA, " ")</f>
        <v xml:space="preserve"> </v>
      </c>
    </row>
    <row r="38" spans="1:5" x14ac:dyDescent="0.25">
      <c r="A38" s="7" t="s">
        <v>18</v>
      </c>
      <c r="B38" t="s">
        <v>19</v>
      </c>
      <c r="C38" s="9">
        <v>1579000</v>
      </c>
      <c r="D38" s="7" t="str">
        <f t="shared" si="0"/>
        <v xml:space="preserve"> </v>
      </c>
      <c r="E38" s="30" t="str">
        <f>IF(A38="HHB", C38+C38*CALCIVA, " ")</f>
        <v xml:space="preserve"> </v>
      </c>
    </row>
    <row r="39" spans="1:5" x14ac:dyDescent="0.25">
      <c r="A39" s="7" t="s">
        <v>46</v>
      </c>
      <c r="B39" t="s">
        <v>30</v>
      </c>
      <c r="C39" s="10">
        <v>0</v>
      </c>
      <c r="D39" s="7" t="str">
        <f t="shared" si="0"/>
        <v xml:space="preserve"> </v>
      </c>
      <c r="E39" s="30" t="str">
        <f>IF(A39="HHB", C39+C39*CALCIVA, " ")</f>
        <v xml:space="preserve"> </v>
      </c>
    </row>
    <row r="40" spans="1:5" x14ac:dyDescent="0.25">
      <c r="A40" s="7" t="s">
        <v>67</v>
      </c>
      <c r="B40" t="s">
        <v>68</v>
      </c>
      <c r="C40" s="9">
        <v>70000</v>
      </c>
      <c r="D40" s="7" t="str">
        <f t="shared" si="0"/>
        <v xml:space="preserve"> </v>
      </c>
      <c r="E40" s="30" t="str">
        <f>IF(A40="HHB", C40+C40*CALCIVA, " ")</f>
        <v xml:space="preserve"> </v>
      </c>
    </row>
    <row r="41" spans="1:5" x14ac:dyDescent="0.25">
      <c r="A41" s="7" t="s">
        <v>21</v>
      </c>
      <c r="B41" t="s">
        <v>22</v>
      </c>
      <c r="C41" s="9">
        <v>104000</v>
      </c>
      <c r="D41" s="7" t="str">
        <f t="shared" si="0"/>
        <v xml:space="preserve"> </v>
      </c>
      <c r="E41" s="30" t="str">
        <f>IF(A41="HHB", C41+C41*CALCIVA, " ")</f>
        <v xml:space="preserve"> </v>
      </c>
    </row>
    <row r="42" spans="1:5" x14ac:dyDescent="0.25">
      <c r="A42" s="7" t="s">
        <v>61</v>
      </c>
      <c r="B42" t="s">
        <v>24</v>
      </c>
      <c r="C42" s="9">
        <v>127000</v>
      </c>
      <c r="D42" s="7" t="str">
        <f t="shared" si="0"/>
        <v xml:space="preserve"> </v>
      </c>
      <c r="E42" s="30" t="str">
        <f>IF(A42="HHB", C42+C42*CALCIVA, " ")</f>
        <v xml:space="preserve"> </v>
      </c>
    </row>
    <row r="43" spans="1:5" x14ac:dyDescent="0.25">
      <c r="A43" s="7" t="s">
        <v>42</v>
      </c>
      <c r="B43" t="s">
        <v>43</v>
      </c>
      <c r="C43" s="9">
        <v>162000</v>
      </c>
      <c r="D43" s="7" t="str">
        <f t="shared" si="0"/>
        <v xml:space="preserve"> </v>
      </c>
      <c r="E43" s="30" t="str">
        <f>IF(A43="HHB", C43+C43*CALCIVA, " ")</f>
        <v xml:space="preserve"> </v>
      </c>
    </row>
    <row r="44" spans="1:5" x14ac:dyDescent="0.25">
      <c r="A44" s="7" t="s">
        <v>44</v>
      </c>
      <c r="B44" t="s">
        <v>38</v>
      </c>
      <c r="C44" s="9">
        <v>179000</v>
      </c>
      <c r="D44" s="7" t="str">
        <f t="shared" si="0"/>
        <v xml:space="preserve"> </v>
      </c>
      <c r="E44" s="30" t="str">
        <f>IF(A44="HHB", C44+C44*CALCIVA, " ")</f>
        <v xml:space="preserve"> </v>
      </c>
    </row>
    <row r="45" spans="1:5" x14ac:dyDescent="0.25">
      <c r="A45" s="7" t="s">
        <v>70</v>
      </c>
      <c r="B45" t="s">
        <v>58</v>
      </c>
      <c r="C45" s="9">
        <v>186000</v>
      </c>
      <c r="D45" s="7" t="str">
        <f t="shared" si="0"/>
        <v xml:space="preserve"> </v>
      </c>
      <c r="E45" s="30" t="str">
        <f>IF(A45="HHB", C45+C45*CALCIVA, " ")</f>
        <v xml:space="preserve"> </v>
      </c>
    </row>
    <row r="46" spans="1:5" x14ac:dyDescent="0.25">
      <c r="A46" s="7" t="s">
        <v>33</v>
      </c>
      <c r="B46" t="s">
        <v>6</v>
      </c>
      <c r="C46" s="9">
        <v>186000</v>
      </c>
      <c r="D46" s="7" t="str">
        <f t="shared" si="0"/>
        <v xml:space="preserve"> </v>
      </c>
      <c r="E46" s="30" t="str">
        <f>IF(A46="HHB", C46+C46*CALCIVA, " ")</f>
        <v xml:space="preserve"> </v>
      </c>
    </row>
    <row r="47" spans="1:5" x14ac:dyDescent="0.25">
      <c r="A47" s="7" t="s">
        <v>20</v>
      </c>
      <c r="B47" t="s">
        <v>10</v>
      </c>
      <c r="C47" s="9">
        <v>203000</v>
      </c>
      <c r="D47" s="7" t="str">
        <f t="shared" si="0"/>
        <v xml:space="preserve"> </v>
      </c>
      <c r="E47" s="30" t="str">
        <f>IF(A47="HHB", C47+C47*CALCIVA, " ")</f>
        <v xml:space="preserve"> </v>
      </c>
    </row>
    <row r="48" spans="1:5" x14ac:dyDescent="0.25">
      <c r="A48" s="7" t="s">
        <v>45</v>
      </c>
      <c r="B48" t="s">
        <v>10</v>
      </c>
      <c r="C48" s="9">
        <v>212000</v>
      </c>
      <c r="D48" s="7" t="str">
        <f t="shared" si="0"/>
        <v xml:space="preserve"> </v>
      </c>
      <c r="E48" s="30" t="str">
        <f>IF(A48="HHB", C48+C48*CALCIVA, " ")</f>
        <v xml:space="preserve"> </v>
      </c>
    </row>
    <row r="49" spans="1:5" x14ac:dyDescent="0.25">
      <c r="A49" s="7" t="s">
        <v>50</v>
      </c>
      <c r="B49" t="s">
        <v>51</v>
      </c>
      <c r="C49" s="9">
        <v>222000</v>
      </c>
      <c r="D49" s="7" t="str">
        <f t="shared" si="0"/>
        <v xml:space="preserve"> </v>
      </c>
      <c r="E49" s="30" t="str">
        <f>IF(A49="HHB", C49+C49*CALCIVA, " ")</f>
        <v xml:space="preserve"> </v>
      </c>
    </row>
    <row r="50" spans="1:5" x14ac:dyDescent="0.25">
      <c r="A50" s="7" t="s">
        <v>21</v>
      </c>
      <c r="B50" t="s">
        <v>22</v>
      </c>
      <c r="C50" s="9">
        <v>245000</v>
      </c>
      <c r="D50" s="7" t="str">
        <f t="shared" si="0"/>
        <v xml:space="preserve"> </v>
      </c>
      <c r="E50" s="30" t="str">
        <f>IF(A50="HHB", C50+C50*CALCIVA, " ")</f>
        <v xml:space="preserve"> </v>
      </c>
    </row>
    <row r="51" spans="1:5" x14ac:dyDescent="0.25">
      <c r="A51" s="7" t="s">
        <v>60</v>
      </c>
      <c r="B51" t="s">
        <v>38</v>
      </c>
      <c r="C51" s="9">
        <v>251000</v>
      </c>
      <c r="D51" s="7" t="str">
        <f t="shared" si="0"/>
        <v xml:space="preserve"> </v>
      </c>
      <c r="E51" s="30" t="str">
        <f>IF(A51="HHB", C51+C51*CALCIVA, " ")</f>
        <v xml:space="preserve"> </v>
      </c>
    </row>
    <row r="52" spans="1:5" x14ac:dyDescent="0.25">
      <c r="A52" s="7" t="s">
        <v>69</v>
      </c>
      <c r="B52" t="s">
        <v>51</v>
      </c>
      <c r="C52" s="9">
        <v>257000</v>
      </c>
      <c r="D52" s="7" t="str">
        <f t="shared" si="0"/>
        <v xml:space="preserve"> </v>
      </c>
      <c r="E52" s="30" t="str">
        <f>IF(A52="HHB", C52+C52*CALCIVA, " ")</f>
        <v xml:space="preserve"> </v>
      </c>
    </row>
    <row r="53" spans="1:5" x14ac:dyDescent="0.25">
      <c r="A53" s="7" t="s">
        <v>69</v>
      </c>
      <c r="B53" t="s">
        <v>51</v>
      </c>
      <c r="C53" s="9">
        <v>269000</v>
      </c>
      <c r="D53" s="7" t="str">
        <f t="shared" si="0"/>
        <v xml:space="preserve"> </v>
      </c>
      <c r="E53" s="30" t="str">
        <f>IF(A53="HHB", C53+C53*CALCIVA, " ")</f>
        <v xml:space="preserve"> </v>
      </c>
    </row>
    <row r="54" spans="1:5" x14ac:dyDescent="0.25">
      <c r="A54" s="7" t="s">
        <v>57</v>
      </c>
      <c r="B54" t="s">
        <v>58</v>
      </c>
      <c r="C54" s="9">
        <v>314000</v>
      </c>
      <c r="D54" s="7" t="str">
        <f t="shared" si="0"/>
        <v xml:space="preserve"> </v>
      </c>
      <c r="E54" s="30" t="str">
        <f>IF(A54="HHB", C54+C54*CALCIVA, " ")</f>
        <v xml:space="preserve"> </v>
      </c>
    </row>
    <row r="55" spans="1:5" x14ac:dyDescent="0.25">
      <c r="A55" s="7" t="s">
        <v>53</v>
      </c>
      <c r="B55" t="s">
        <v>54</v>
      </c>
      <c r="C55" s="9">
        <v>325000</v>
      </c>
      <c r="D55" s="7" t="str">
        <f t="shared" si="0"/>
        <v xml:space="preserve"> </v>
      </c>
      <c r="E55" s="30" t="str">
        <f>IF(A55="HHB", C55+C55*CALCIVA, " ")</f>
        <v xml:space="preserve"> </v>
      </c>
    </row>
    <row r="56" spans="1:5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30" t="str">
        <f>IF(A56="HHB", C56+C56*CALCIVA, " ")</f>
        <v xml:space="preserve"> </v>
      </c>
    </row>
    <row r="57" spans="1:5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30" t="str">
        <f>IF(A57="HHB", C57+C57*CALCIVA, " ")</f>
        <v xml:space="preserve"> </v>
      </c>
    </row>
    <row r="58" spans="1:5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30" t="str">
        <f>IF(A58="HHB", C58+C58*CALCIVA, " ")</f>
        <v xml:space="preserve"> </v>
      </c>
    </row>
    <row r="59" spans="1:5" x14ac:dyDescent="0.25">
      <c r="A59" s="7" t="s">
        <v>47</v>
      </c>
      <c r="B59" t="s">
        <v>48</v>
      </c>
      <c r="C59" s="9">
        <v>471000</v>
      </c>
      <c r="D59" s="7" t="str">
        <f t="shared" si="0"/>
        <v xml:space="preserve"> </v>
      </c>
      <c r="E59" s="30" t="str">
        <f>IF(A59="HHB", C59+C59*CALCIVA, " ")</f>
        <v xml:space="preserve"> </v>
      </c>
    </row>
    <row r="60" spans="1:5" x14ac:dyDescent="0.25">
      <c r="A60" s="7" t="s">
        <v>25</v>
      </c>
      <c r="B60" t="s">
        <v>26</v>
      </c>
      <c r="C60" s="9">
        <v>476000</v>
      </c>
      <c r="D60" s="7" t="str">
        <f t="shared" si="0"/>
        <v xml:space="preserve"> </v>
      </c>
      <c r="E60" s="30" t="str">
        <f>IF(A60="HHB", C60+C60*CALCIVA, " ")</f>
        <v xml:space="preserve"> </v>
      </c>
    </row>
    <row r="61" spans="1:5" x14ac:dyDescent="0.25">
      <c r="A61" s="7" t="s">
        <v>65</v>
      </c>
      <c r="B61" t="s">
        <v>64</v>
      </c>
      <c r="C61" s="9">
        <v>492000</v>
      </c>
      <c r="D61" s="7" t="str">
        <f t="shared" si="0"/>
        <v xml:space="preserve"> </v>
      </c>
      <c r="E61" s="30" t="str">
        <f>IF(A61="HHB", C61+C61*CALCIVA, " ")</f>
        <v xml:space="preserve"> </v>
      </c>
    </row>
    <row r="62" spans="1:5" x14ac:dyDescent="0.25">
      <c r="A62" s="7" t="s">
        <v>66</v>
      </c>
      <c r="B62" t="s">
        <v>51</v>
      </c>
      <c r="C62" s="9">
        <v>531000</v>
      </c>
      <c r="D62" s="7" t="str">
        <f t="shared" si="0"/>
        <v xml:space="preserve"> </v>
      </c>
      <c r="E62" s="30" t="str">
        <f>IF(A62="HHB", C62+C62*CALCIVA, " ")</f>
        <v xml:space="preserve"> </v>
      </c>
    </row>
    <row r="63" spans="1:5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30" t="str">
        <f>IF(A63="HHB", C63+C63*CALCIVA, " ")</f>
        <v xml:space="preserve"> </v>
      </c>
    </row>
    <row r="64" spans="1:5" x14ac:dyDescent="0.25">
      <c r="A64" s="7" t="s">
        <v>9</v>
      </c>
      <c r="B64" t="s">
        <v>10</v>
      </c>
      <c r="C64" s="9">
        <v>1487000</v>
      </c>
      <c r="D64" s="7" t="str">
        <f t="shared" si="0"/>
        <v xml:space="preserve"> </v>
      </c>
      <c r="E64" s="30" t="str">
        <f>IF(A64="HHB", C64+C64*CALCIVA, " ")</f>
        <v xml:space="preserve"> </v>
      </c>
    </row>
    <row r="65" spans="1:5" x14ac:dyDescent="0.25">
      <c r="A65" s="7" t="s">
        <v>65</v>
      </c>
      <c r="B65" t="s">
        <v>64</v>
      </c>
      <c r="C65" s="10">
        <v>0</v>
      </c>
      <c r="D65" s="7" t="str">
        <f t="shared" si="0"/>
        <v xml:space="preserve"> </v>
      </c>
      <c r="E65" s="30" t="str">
        <f>IF(A65="HHB", C65+C65*CALCIVA, " ")</f>
        <v xml:space="preserve"> </v>
      </c>
    </row>
    <row r="66" spans="1:5" x14ac:dyDescent="0.25">
      <c r="A66" s="7" t="s">
        <v>9</v>
      </c>
      <c r="B66" t="s">
        <v>10</v>
      </c>
      <c r="C66" s="9">
        <v>101000</v>
      </c>
      <c r="D66" s="7" t="str">
        <f t="shared" si="0"/>
        <v xml:space="preserve"> </v>
      </c>
      <c r="E66" s="30" t="str">
        <f>IF(A66="HHB", C66+C66*CALCIVA, " ")</f>
        <v xml:space="preserve"> </v>
      </c>
    </row>
    <row r="67" spans="1:5" x14ac:dyDescent="0.25">
      <c r="A67" s="7" t="s">
        <v>70</v>
      </c>
      <c r="B67" t="s">
        <v>58</v>
      </c>
      <c r="C67" s="9">
        <v>38000</v>
      </c>
      <c r="D67" s="7" t="str">
        <f t="shared" si="0"/>
        <v xml:space="preserve"> </v>
      </c>
      <c r="E67" s="30" t="str">
        <f>IF(A67="HHB", C67+C67*CALCIVA, " ")</f>
        <v xml:space="preserve"> </v>
      </c>
    </row>
    <row r="68" spans="1:5" x14ac:dyDescent="0.25">
      <c r="A68" s="7" t="s">
        <v>70</v>
      </c>
      <c r="B68" t="s">
        <v>58</v>
      </c>
      <c r="C68" s="9">
        <v>137000</v>
      </c>
      <c r="D68" s="7" t="str">
        <f t="shared" si="0"/>
        <v xml:space="preserve"> </v>
      </c>
      <c r="E68" s="30" t="str">
        <f>IF(A68="HHB", C68+C68*CALCIVA, " ")</f>
        <v xml:space="preserve"> </v>
      </c>
    </row>
    <row r="69" spans="1:5" x14ac:dyDescent="0.25">
      <c r="A69" s="7" t="s">
        <v>73</v>
      </c>
      <c r="B69" t="s">
        <v>64</v>
      </c>
      <c r="C69" s="9">
        <v>222000</v>
      </c>
      <c r="D69" s="7" t="str">
        <f t="shared" si="0"/>
        <v xml:space="preserve"> </v>
      </c>
      <c r="E69" s="30" t="str">
        <f>IF(A69="HHB", C69+C69*CALCIVA, " ")</f>
        <v xml:space="preserve"> </v>
      </c>
    </row>
    <row r="70" spans="1:5" x14ac:dyDescent="0.25">
      <c r="A70" s="7" t="s">
        <v>71</v>
      </c>
      <c r="B70" t="s">
        <v>72</v>
      </c>
      <c r="C70" s="9">
        <v>501000</v>
      </c>
      <c r="D70" s="7" t="str">
        <f t="shared" ref="D70:D133" si="1">IF(AND(B70="Abbigliamento", C70&gt;300000), "TROVATO", " ")</f>
        <v xml:space="preserve"> </v>
      </c>
      <c r="E70" s="30" t="str">
        <f>IF(A70="HHB", C70+C70*CALCIVA, " ")</f>
        <v xml:space="preserve"> </v>
      </c>
    </row>
    <row r="71" spans="1:5" x14ac:dyDescent="0.25">
      <c r="A71" s="7" t="s">
        <v>27</v>
      </c>
      <c r="B71" t="s">
        <v>28</v>
      </c>
      <c r="C71" s="9">
        <v>428000</v>
      </c>
      <c r="D71" s="7" t="str">
        <f t="shared" si="1"/>
        <v xml:space="preserve"> </v>
      </c>
      <c r="E71" s="30" t="str">
        <f>IF(A71="HHB", C71+C71*CALCIVA, " ")</f>
        <v xml:space="preserve"> </v>
      </c>
    </row>
    <row r="72" spans="1:5" x14ac:dyDescent="0.25">
      <c r="A72" s="7" t="s">
        <v>37</v>
      </c>
      <c r="B72" t="s">
        <v>38</v>
      </c>
      <c r="C72" s="9">
        <v>561000</v>
      </c>
      <c r="D72" s="7" t="str">
        <f t="shared" si="1"/>
        <v xml:space="preserve"> </v>
      </c>
      <c r="E72" s="30" t="str">
        <f>IF(A72="HHB", C72+C72*CALCIVA, " ")</f>
        <v xml:space="preserve"> </v>
      </c>
    </row>
    <row r="73" spans="1:5" x14ac:dyDescent="0.25">
      <c r="A73" s="7" t="s">
        <v>60</v>
      </c>
      <c r="B73" t="s">
        <v>38</v>
      </c>
      <c r="C73" s="9">
        <v>1578000</v>
      </c>
      <c r="D73" s="7" t="str">
        <f t="shared" si="1"/>
        <v xml:space="preserve"> </v>
      </c>
      <c r="E73" s="30" t="str">
        <f>IF(A73="HHB", C73+C73*CALCIVA, " ")</f>
        <v xml:space="preserve"> </v>
      </c>
    </row>
    <row r="74" spans="1:5" x14ac:dyDescent="0.25">
      <c r="A74" s="7" t="s">
        <v>23</v>
      </c>
      <c r="B74" t="s">
        <v>24</v>
      </c>
      <c r="C74" s="9">
        <v>34000</v>
      </c>
      <c r="D74" s="7" t="str">
        <f t="shared" si="1"/>
        <v xml:space="preserve"> </v>
      </c>
      <c r="E74" s="30" t="str">
        <f>IF(A74="HHB", C74+C74*CALCIVA, " ")</f>
        <v xml:space="preserve"> </v>
      </c>
    </row>
    <row r="75" spans="1:5" x14ac:dyDescent="0.25">
      <c r="A75" s="7" t="s">
        <v>71</v>
      </c>
      <c r="B75" t="s">
        <v>72</v>
      </c>
      <c r="C75" s="9">
        <v>20000</v>
      </c>
      <c r="D75" s="7" t="str">
        <f t="shared" si="1"/>
        <v xml:space="preserve"> </v>
      </c>
      <c r="E75" s="30" t="str">
        <f>IF(A75="HHB", C75+C75*CALCIVA, " ")</f>
        <v xml:space="preserve"> </v>
      </c>
    </row>
    <row r="76" spans="1:5" x14ac:dyDescent="0.25">
      <c r="A76" s="7" t="s">
        <v>25</v>
      </c>
      <c r="B76" t="s">
        <v>26</v>
      </c>
      <c r="C76" s="9">
        <v>23000</v>
      </c>
      <c r="D76" s="7" t="str">
        <f t="shared" si="1"/>
        <v xml:space="preserve"> </v>
      </c>
      <c r="E76" s="30" t="str">
        <f>IF(A76="HHB", C76+C76*CALCIVA, " ")</f>
        <v xml:space="preserve"> </v>
      </c>
    </row>
    <row r="77" spans="1:5" x14ac:dyDescent="0.25">
      <c r="A77" s="7" t="s">
        <v>73</v>
      </c>
      <c r="B77" t="s">
        <v>64</v>
      </c>
      <c r="C77" s="9">
        <v>98000</v>
      </c>
      <c r="D77" s="7" t="str">
        <f t="shared" si="1"/>
        <v xml:space="preserve"> </v>
      </c>
      <c r="E77" s="30" t="str">
        <f>IF(A77="HHB", C77+C77*CALCIVA, " ")</f>
        <v xml:space="preserve"> </v>
      </c>
    </row>
    <row r="78" spans="1:5" x14ac:dyDescent="0.25">
      <c r="A78" s="7" t="s">
        <v>62</v>
      </c>
      <c r="B78" t="s">
        <v>28</v>
      </c>
      <c r="C78" s="9">
        <v>251000</v>
      </c>
      <c r="D78" s="7" t="str">
        <f t="shared" si="1"/>
        <v xml:space="preserve"> </v>
      </c>
      <c r="E78" s="30" t="str">
        <f>IF(A78="HHB", C78+C78*CALCIVA, " ")</f>
        <v xml:space="preserve"> </v>
      </c>
    </row>
    <row r="79" spans="1:5" x14ac:dyDescent="0.25">
      <c r="A79" s="7" t="s">
        <v>33</v>
      </c>
      <c r="B79" t="s">
        <v>6</v>
      </c>
      <c r="C79" s="9">
        <v>15000</v>
      </c>
      <c r="D79" s="7" t="str">
        <f t="shared" si="1"/>
        <v xml:space="preserve"> </v>
      </c>
      <c r="E79" s="30" t="str">
        <f>IF(A79="HHB", C79+C79*CALCIVA, " ")</f>
        <v xml:space="preserve"> </v>
      </c>
    </row>
    <row r="80" spans="1:5" x14ac:dyDescent="0.25">
      <c r="A80" s="7" t="s">
        <v>32</v>
      </c>
      <c r="B80" t="s">
        <v>22</v>
      </c>
      <c r="C80" s="9">
        <v>14000</v>
      </c>
      <c r="D80" s="7" t="str">
        <f t="shared" si="1"/>
        <v xml:space="preserve"> </v>
      </c>
      <c r="E80" s="30" t="str">
        <f>IF(A80="HHB", C80+C80*CALCIVA, " ")</f>
        <v xml:space="preserve"> </v>
      </c>
    </row>
    <row r="81" spans="1:5" x14ac:dyDescent="0.25">
      <c r="A81" s="7" t="s">
        <v>74</v>
      </c>
      <c r="B81" t="s">
        <v>38</v>
      </c>
      <c r="C81" s="10">
        <v>0</v>
      </c>
      <c r="D81" s="7" t="str">
        <f t="shared" si="1"/>
        <v xml:space="preserve"> </v>
      </c>
      <c r="E81" s="30" t="str">
        <f>IF(A81="HHB", C81+C81*CALCIVA, " ")</f>
        <v xml:space="preserve"> </v>
      </c>
    </row>
    <row r="82" spans="1:5" x14ac:dyDescent="0.25">
      <c r="A82" s="7" t="s">
        <v>74</v>
      </c>
      <c r="B82" t="s">
        <v>38</v>
      </c>
      <c r="C82" s="9">
        <v>399000</v>
      </c>
      <c r="D82" s="7" t="str">
        <f t="shared" si="1"/>
        <v xml:space="preserve"> </v>
      </c>
      <c r="E82" s="30" t="str">
        <f>IF(A82="HHB", C82+C82*CALCIVA, " ")</f>
        <v xml:space="preserve"> </v>
      </c>
    </row>
    <row r="83" spans="1:5" x14ac:dyDescent="0.25">
      <c r="A83" s="7" t="s">
        <v>63</v>
      </c>
      <c r="B83" t="s">
        <v>64</v>
      </c>
      <c r="C83" s="9">
        <v>259000</v>
      </c>
      <c r="D83" s="7" t="str">
        <f t="shared" si="1"/>
        <v xml:space="preserve"> </v>
      </c>
      <c r="E83" s="30" t="str">
        <f>IF(A83="HHB", C83+C83*CALCIVA, " ")</f>
        <v xml:space="preserve"> </v>
      </c>
    </row>
    <row r="84" spans="1:5" x14ac:dyDescent="0.25">
      <c r="A84" s="7" t="s">
        <v>61</v>
      </c>
      <c r="B84" t="s">
        <v>6</v>
      </c>
      <c r="C84" s="9">
        <v>324000</v>
      </c>
      <c r="D84" s="7" t="str">
        <f t="shared" si="1"/>
        <v>TROVATO</v>
      </c>
      <c r="E84" s="30" t="str">
        <f>IF(A84="HHB", C84+C84*CALCIVA, " ")</f>
        <v xml:space="preserve"> </v>
      </c>
    </row>
    <row r="85" spans="1:5" x14ac:dyDescent="0.25">
      <c r="A85" s="7" t="s">
        <v>41</v>
      </c>
      <c r="B85" t="s">
        <v>6</v>
      </c>
      <c r="C85" s="9">
        <v>378000</v>
      </c>
      <c r="D85" s="7" t="str">
        <f t="shared" si="1"/>
        <v>TROVATO</v>
      </c>
      <c r="E85" s="30" t="str">
        <f>IF(A85="HHB", C85+C85*CALCIVA, " ")</f>
        <v xml:space="preserve"> </v>
      </c>
    </row>
    <row r="86" spans="1:5" x14ac:dyDescent="0.25">
      <c r="A86" s="7" t="s">
        <v>193</v>
      </c>
      <c r="B86" t="s">
        <v>38</v>
      </c>
      <c r="C86" s="9">
        <v>469000</v>
      </c>
      <c r="D86" s="7" t="str">
        <f t="shared" si="1"/>
        <v xml:space="preserve"> </v>
      </c>
      <c r="E86" s="30">
        <f>IF(A86="HHB", C86+C86*CALCIVA, " ")</f>
        <v>572180</v>
      </c>
    </row>
    <row r="87" spans="1:5" x14ac:dyDescent="0.25">
      <c r="A87" s="7" t="s">
        <v>62</v>
      </c>
      <c r="B87" t="s">
        <v>28</v>
      </c>
      <c r="C87" s="9">
        <v>556000</v>
      </c>
      <c r="D87" s="7" t="str">
        <f t="shared" si="1"/>
        <v xml:space="preserve"> </v>
      </c>
      <c r="E87" s="30" t="str">
        <f>IF(A87="HHB", C87+C87*CALCIVA, " ")</f>
        <v xml:space="preserve"> </v>
      </c>
    </row>
    <row r="88" spans="1:5" x14ac:dyDescent="0.25">
      <c r="A88" s="7" t="s">
        <v>25</v>
      </c>
      <c r="B88" t="s">
        <v>26</v>
      </c>
      <c r="C88" s="9">
        <v>476000</v>
      </c>
      <c r="D88" s="7" t="str">
        <f t="shared" si="1"/>
        <v xml:space="preserve"> </v>
      </c>
      <c r="E88" s="30" t="str">
        <f>IF(A88="HHB", C88+C88*CALCIVA, " ")</f>
        <v xml:space="preserve"> </v>
      </c>
    </row>
    <row r="89" spans="1:5" x14ac:dyDescent="0.25">
      <c r="A89" s="7" t="s">
        <v>13</v>
      </c>
      <c r="B89" t="s">
        <v>14</v>
      </c>
      <c r="C89" s="9">
        <v>477000</v>
      </c>
      <c r="D89" s="7" t="str">
        <f t="shared" si="1"/>
        <v xml:space="preserve"> </v>
      </c>
      <c r="E89" s="30" t="str">
        <f>IF(A89="HHB", C89+C89*CALCIVA, " ")</f>
        <v xml:space="preserve"> </v>
      </c>
    </row>
    <row r="90" spans="1:5" x14ac:dyDescent="0.25">
      <c r="A90" s="7" t="s">
        <v>34</v>
      </c>
      <c r="B90" t="s">
        <v>35</v>
      </c>
      <c r="C90" s="9">
        <v>556000</v>
      </c>
      <c r="D90" s="7" t="str">
        <f t="shared" si="1"/>
        <v xml:space="preserve"> </v>
      </c>
      <c r="E90" s="30" t="str">
        <f>IF(A90="HHB", C90+C90*CALCIVA, " ")</f>
        <v xml:space="preserve"> </v>
      </c>
    </row>
    <row r="91" spans="1:5" x14ac:dyDescent="0.25">
      <c r="A91" s="7" t="s">
        <v>193</v>
      </c>
      <c r="B91" t="s">
        <v>38</v>
      </c>
      <c r="C91" s="9">
        <v>695000</v>
      </c>
      <c r="D91" s="7" t="str">
        <f t="shared" si="1"/>
        <v xml:space="preserve"> </v>
      </c>
      <c r="E91" s="30">
        <f>IF(A91="HHB", C91+C91*CALCIVA, " ")</f>
        <v>847900</v>
      </c>
    </row>
    <row r="92" spans="1:5" x14ac:dyDescent="0.25">
      <c r="A92" s="7" t="s">
        <v>15</v>
      </c>
      <c r="B92" t="s">
        <v>16</v>
      </c>
      <c r="C92" s="9">
        <v>1279000</v>
      </c>
      <c r="D92" s="7" t="str">
        <f t="shared" si="1"/>
        <v xml:space="preserve"> </v>
      </c>
      <c r="E92" s="30" t="str">
        <f>IF(A92="HHB", C92+C92*CALCIVA, " ")</f>
        <v xml:space="preserve"> </v>
      </c>
    </row>
    <row r="93" spans="1:5" x14ac:dyDescent="0.25">
      <c r="A93" s="7" t="s">
        <v>55</v>
      </c>
      <c r="B93" t="s">
        <v>35</v>
      </c>
      <c r="C93" s="9">
        <v>35000</v>
      </c>
      <c r="D93" s="7" t="str">
        <f t="shared" si="1"/>
        <v xml:space="preserve"> </v>
      </c>
      <c r="E93" s="30" t="str">
        <f>IF(A93="HHB", C93+C93*CALCIVA, " ")</f>
        <v xml:space="preserve"> </v>
      </c>
    </row>
    <row r="94" spans="1:5" x14ac:dyDescent="0.25">
      <c r="A94" s="7" t="s">
        <v>7</v>
      </c>
      <c r="B94" t="s">
        <v>8</v>
      </c>
      <c r="C94" s="9">
        <v>175000</v>
      </c>
      <c r="D94" s="7" t="str">
        <f t="shared" si="1"/>
        <v xml:space="preserve"> </v>
      </c>
      <c r="E94" s="30" t="str">
        <f>IF(A94="HHB", C94+C94*CALCIVA, " ")</f>
        <v xml:space="preserve"> </v>
      </c>
    </row>
    <row r="95" spans="1:5" x14ac:dyDescent="0.25">
      <c r="A95" s="7" t="s">
        <v>62</v>
      </c>
      <c r="B95" t="s">
        <v>48</v>
      </c>
      <c r="C95" s="9">
        <v>272000</v>
      </c>
      <c r="D95" s="7" t="str">
        <f t="shared" si="1"/>
        <v xml:space="preserve"> </v>
      </c>
      <c r="E95" s="30" t="str">
        <f>IF(A95="HHB", C95+C95*CALCIVA, " ")</f>
        <v xml:space="preserve"> </v>
      </c>
    </row>
    <row r="96" spans="1:5" x14ac:dyDescent="0.25">
      <c r="A96" s="7" t="s">
        <v>67</v>
      </c>
      <c r="B96" t="s">
        <v>68</v>
      </c>
      <c r="C96" s="9">
        <v>198000</v>
      </c>
      <c r="D96" s="7" t="str">
        <f t="shared" si="1"/>
        <v xml:space="preserve"> </v>
      </c>
      <c r="E96" s="30" t="str">
        <f>IF(A96="HHB", C96+C96*CALCIVA, " ")</f>
        <v xml:space="preserve"> </v>
      </c>
    </row>
    <row r="97" spans="1:5" x14ac:dyDescent="0.25">
      <c r="A97" s="7" t="s">
        <v>44</v>
      </c>
      <c r="B97" t="s">
        <v>38</v>
      </c>
      <c r="C97" s="9">
        <v>290000</v>
      </c>
      <c r="D97" s="7" t="str">
        <f t="shared" si="1"/>
        <v xml:space="preserve"> </v>
      </c>
      <c r="E97" s="30" t="str">
        <f>IF(A97="HHB", C97+C97*CALCIVA, " ")</f>
        <v xml:space="preserve"> </v>
      </c>
    </row>
    <row r="98" spans="1:5" x14ac:dyDescent="0.25">
      <c r="A98" s="7" t="s">
        <v>11</v>
      </c>
      <c r="B98" t="s">
        <v>12</v>
      </c>
      <c r="C98" s="9">
        <v>589000</v>
      </c>
      <c r="D98" s="7" t="str">
        <f t="shared" si="1"/>
        <v xml:space="preserve"> </v>
      </c>
      <c r="E98" s="30" t="str">
        <f>IF(A98="HHB", C98+C98*CALCIVA, " ")</f>
        <v xml:space="preserve"> </v>
      </c>
    </row>
    <row r="99" spans="1:5" x14ac:dyDescent="0.25">
      <c r="A99" s="7" t="s">
        <v>17</v>
      </c>
      <c r="B99" t="s">
        <v>12</v>
      </c>
      <c r="C99" s="9">
        <v>743000</v>
      </c>
      <c r="D99" s="7" t="str">
        <f t="shared" si="1"/>
        <v xml:space="preserve"> </v>
      </c>
      <c r="E99" s="30" t="str">
        <f>IF(A99="HHB", C99+C99*CALCIVA, " ")</f>
        <v xml:space="preserve"> </v>
      </c>
    </row>
    <row r="100" spans="1:5" x14ac:dyDescent="0.25">
      <c r="A100" s="7" t="s">
        <v>52</v>
      </c>
      <c r="B100" t="s">
        <v>22</v>
      </c>
      <c r="C100" s="9">
        <v>271000</v>
      </c>
      <c r="D100" s="7" t="str">
        <f t="shared" si="1"/>
        <v xml:space="preserve"> </v>
      </c>
      <c r="E100" s="30" t="str">
        <f>IF(A100="HHB", C100+C100*CALCIVA, " ")</f>
        <v xml:space="preserve"> </v>
      </c>
    </row>
    <row r="101" spans="1:5" x14ac:dyDescent="0.25">
      <c r="A101" s="7" t="s">
        <v>31</v>
      </c>
      <c r="B101" t="s">
        <v>6</v>
      </c>
      <c r="C101" s="9">
        <v>632000</v>
      </c>
      <c r="D101" s="7" t="str">
        <f t="shared" si="1"/>
        <v>TROVATO</v>
      </c>
      <c r="E101" s="30" t="str">
        <f>IF(A101="HHB", C101+C101*CALCIVA, " ")</f>
        <v xml:space="preserve"> </v>
      </c>
    </row>
    <row r="102" spans="1:5" x14ac:dyDescent="0.25">
      <c r="A102" s="7" t="s">
        <v>25</v>
      </c>
      <c r="B102" t="s">
        <v>26</v>
      </c>
      <c r="C102" s="9">
        <v>90000</v>
      </c>
      <c r="D102" s="7" t="str">
        <f t="shared" si="1"/>
        <v xml:space="preserve"> </v>
      </c>
      <c r="E102" s="30" t="str">
        <f>IF(A102="HHB", C102+C102*CALCIVA, " ")</f>
        <v xml:space="preserve"> </v>
      </c>
    </row>
    <row r="103" spans="1:5" x14ac:dyDescent="0.25">
      <c r="A103" s="7" t="s">
        <v>9</v>
      </c>
      <c r="B103" t="s">
        <v>10</v>
      </c>
      <c r="C103" s="9">
        <v>4000</v>
      </c>
      <c r="D103" s="7" t="str">
        <f t="shared" si="1"/>
        <v xml:space="preserve"> </v>
      </c>
      <c r="E103" s="30" t="str">
        <f>IF(A103="HHB", C103+C103*CALCIVA, " ")</f>
        <v xml:space="preserve"> </v>
      </c>
    </row>
    <row r="104" spans="1:5" x14ac:dyDescent="0.25">
      <c r="A104" s="7" t="s">
        <v>59</v>
      </c>
      <c r="B104" t="s">
        <v>38</v>
      </c>
      <c r="C104" s="9">
        <v>5000</v>
      </c>
      <c r="D104" s="7" t="str">
        <f t="shared" si="1"/>
        <v xml:space="preserve"> </v>
      </c>
      <c r="E104" s="30" t="str">
        <f>IF(A104="HHB", C104+C104*CALCIVA, " ")</f>
        <v xml:space="preserve"> </v>
      </c>
    </row>
    <row r="105" spans="1:5" x14ac:dyDescent="0.25">
      <c r="A105" s="7" t="s">
        <v>29</v>
      </c>
      <c r="B105" t="s">
        <v>30</v>
      </c>
      <c r="C105" s="9">
        <v>41000</v>
      </c>
      <c r="D105" s="7" t="str">
        <f t="shared" si="1"/>
        <v xml:space="preserve"> </v>
      </c>
      <c r="E105" s="30" t="str">
        <f>IF(A105="HHB", C105+C105*CALCIVA, " ")</f>
        <v xml:space="preserve"> </v>
      </c>
    </row>
    <row r="106" spans="1:5" x14ac:dyDescent="0.25">
      <c r="A106" s="7" t="s">
        <v>56</v>
      </c>
      <c r="B106" t="s">
        <v>30</v>
      </c>
      <c r="C106" s="10">
        <v>0</v>
      </c>
      <c r="D106" s="7" t="str">
        <f t="shared" si="1"/>
        <v xml:space="preserve"> </v>
      </c>
      <c r="E106" s="30" t="str">
        <f>IF(A106="HHB", C106+C106*CALCIVA, " ")</f>
        <v xml:space="preserve"> </v>
      </c>
    </row>
    <row r="107" spans="1:5" x14ac:dyDescent="0.25">
      <c r="A107" s="7" t="s">
        <v>31</v>
      </c>
      <c r="B107" t="s">
        <v>6</v>
      </c>
      <c r="C107" s="9">
        <v>737000</v>
      </c>
      <c r="D107" s="7" t="str">
        <f t="shared" si="1"/>
        <v>TROVATO</v>
      </c>
      <c r="E107" s="30" t="str">
        <f>IF(A107="HHB", C107+C107*CALCIVA, " ")</f>
        <v xml:space="preserve"> </v>
      </c>
    </row>
    <row r="108" spans="1:5" x14ac:dyDescent="0.25">
      <c r="A108" s="7" t="s">
        <v>59</v>
      </c>
      <c r="B108" t="s">
        <v>38</v>
      </c>
      <c r="C108" s="9">
        <v>910000</v>
      </c>
      <c r="D108" s="7" t="str">
        <f t="shared" si="1"/>
        <v xml:space="preserve"> </v>
      </c>
      <c r="E108" s="30" t="str">
        <f>IF(A108="HHB", C108+C108*CALCIVA, " ")</f>
        <v xml:space="preserve"> </v>
      </c>
    </row>
    <row r="109" spans="1:5" x14ac:dyDescent="0.25">
      <c r="A109" s="7" t="s">
        <v>56</v>
      </c>
      <c r="B109" t="s">
        <v>30</v>
      </c>
      <c r="C109" s="9">
        <v>241000</v>
      </c>
      <c r="D109" s="7" t="str">
        <f t="shared" si="1"/>
        <v xml:space="preserve"> </v>
      </c>
      <c r="E109" s="30" t="str">
        <f>IF(A109="HHB", C109+C109*CALCIVA, " ")</f>
        <v xml:space="preserve"> </v>
      </c>
    </row>
    <row r="110" spans="1:5" x14ac:dyDescent="0.25">
      <c r="A110" s="7" t="s">
        <v>56</v>
      </c>
      <c r="B110" t="s">
        <v>30</v>
      </c>
      <c r="C110" s="10">
        <v>0</v>
      </c>
      <c r="D110" s="7" t="str">
        <f t="shared" si="1"/>
        <v xml:space="preserve"> </v>
      </c>
      <c r="E110" s="30" t="str">
        <f>IF(A110="HHB", C110+C110*CALCIVA, " ")</f>
        <v xml:space="preserve"> </v>
      </c>
    </row>
    <row r="111" spans="1:5" x14ac:dyDescent="0.25">
      <c r="A111" s="7" t="s">
        <v>5</v>
      </c>
      <c r="B111" t="s">
        <v>6</v>
      </c>
      <c r="C111" s="9">
        <v>112000</v>
      </c>
      <c r="D111" s="7" t="str">
        <f t="shared" si="1"/>
        <v xml:space="preserve"> </v>
      </c>
      <c r="E111" s="30" t="str">
        <f>IF(A111="HHB", C111+C111*CALCIVA, " ")</f>
        <v xml:space="preserve"> </v>
      </c>
    </row>
    <row r="112" spans="1:5" x14ac:dyDescent="0.25">
      <c r="A112" s="7" t="s">
        <v>47</v>
      </c>
      <c r="B112" t="s">
        <v>48</v>
      </c>
      <c r="C112" s="9">
        <v>113000</v>
      </c>
      <c r="D112" s="7" t="str">
        <f t="shared" si="1"/>
        <v xml:space="preserve"> </v>
      </c>
      <c r="E112" s="30" t="str">
        <f>IF(A112="HHB", C112+C112*CALCIVA, " ")</f>
        <v xml:space="preserve"> </v>
      </c>
    </row>
    <row r="113" spans="1:5" x14ac:dyDescent="0.25">
      <c r="A113" s="7" t="s">
        <v>39</v>
      </c>
      <c r="B113" t="s">
        <v>40</v>
      </c>
      <c r="C113" s="9">
        <v>121000</v>
      </c>
      <c r="D113" s="7" t="str">
        <f t="shared" si="1"/>
        <v xml:space="preserve"> </v>
      </c>
      <c r="E113" s="30" t="str">
        <f>IF(A113="HHB", C113+C113*CALCIVA, " ")</f>
        <v xml:space="preserve"> </v>
      </c>
    </row>
    <row r="114" spans="1:5" x14ac:dyDescent="0.25">
      <c r="A114" s="7" t="s">
        <v>36</v>
      </c>
      <c r="B114" t="s">
        <v>30</v>
      </c>
      <c r="C114" s="9">
        <v>160000</v>
      </c>
      <c r="D114" s="7" t="str">
        <f t="shared" si="1"/>
        <v xml:space="preserve"> </v>
      </c>
      <c r="E114" s="30" t="str">
        <f>IF(A114="HHB", C114+C114*CALCIVA, " ")</f>
        <v xml:space="preserve"> </v>
      </c>
    </row>
    <row r="115" spans="1:5" x14ac:dyDescent="0.25">
      <c r="A115" s="7" t="s">
        <v>49</v>
      </c>
      <c r="B115" t="s">
        <v>30</v>
      </c>
      <c r="C115" s="9">
        <v>195000</v>
      </c>
      <c r="D115" s="7" t="str">
        <f t="shared" si="1"/>
        <v xml:space="preserve"> </v>
      </c>
      <c r="E115" s="30" t="str">
        <f>IF(A115="HHB", C115+C115*CALCIVA, " ")</f>
        <v xml:space="preserve"> </v>
      </c>
    </row>
    <row r="116" spans="1:5" x14ac:dyDescent="0.25">
      <c r="A116" s="7" t="s">
        <v>20</v>
      </c>
      <c r="B116" t="s">
        <v>10</v>
      </c>
      <c r="C116" s="9">
        <v>215000</v>
      </c>
      <c r="D116" s="7" t="str">
        <f t="shared" si="1"/>
        <v xml:space="preserve"> </v>
      </c>
      <c r="E116" s="30" t="str">
        <f>IF(A116="HHB", C116+C116*CALCIVA, " ")</f>
        <v xml:space="preserve"> </v>
      </c>
    </row>
    <row r="117" spans="1:5" x14ac:dyDescent="0.25">
      <c r="A117" s="7" t="s">
        <v>18</v>
      </c>
      <c r="B117" t="s">
        <v>19</v>
      </c>
      <c r="C117" s="9">
        <v>321000</v>
      </c>
      <c r="D117" s="7" t="str">
        <f t="shared" si="1"/>
        <v xml:space="preserve"> </v>
      </c>
      <c r="E117" s="30" t="str">
        <f>IF(A117="HHB", C117+C117*CALCIVA, " ")</f>
        <v xml:space="preserve"> </v>
      </c>
    </row>
    <row r="118" spans="1:5" x14ac:dyDescent="0.25">
      <c r="A118" s="7" t="s">
        <v>46</v>
      </c>
      <c r="B118" t="s">
        <v>30</v>
      </c>
      <c r="C118" s="9">
        <v>614000</v>
      </c>
      <c r="D118" s="7" t="str">
        <f t="shared" si="1"/>
        <v xml:space="preserve"> </v>
      </c>
      <c r="E118" s="30" t="str">
        <f>IF(A118="HHB", C118+C118*CALCIVA, " ")</f>
        <v xml:space="preserve"> </v>
      </c>
    </row>
    <row r="119" spans="1:5" x14ac:dyDescent="0.25">
      <c r="A119" s="7" t="s">
        <v>67</v>
      </c>
      <c r="B119" t="s">
        <v>68</v>
      </c>
      <c r="C119" s="10">
        <v>0</v>
      </c>
      <c r="D119" s="7" t="str">
        <f t="shared" si="1"/>
        <v xml:space="preserve"> </v>
      </c>
      <c r="E119" s="30" t="str">
        <f>IF(A119="HHB", C119+C119*CALCIVA, " ")</f>
        <v xml:space="preserve"> </v>
      </c>
    </row>
    <row r="120" spans="1:5" x14ac:dyDescent="0.25">
      <c r="A120" s="7" t="s">
        <v>21</v>
      </c>
      <c r="B120" t="s">
        <v>22</v>
      </c>
      <c r="C120" s="9">
        <v>30000</v>
      </c>
      <c r="D120" s="7" t="str">
        <f t="shared" si="1"/>
        <v xml:space="preserve"> </v>
      </c>
      <c r="E120" s="30" t="str">
        <f>IF(A120="HHB", C120+C120*CALCIVA, " ")</f>
        <v xml:space="preserve"> </v>
      </c>
    </row>
    <row r="121" spans="1:5" x14ac:dyDescent="0.25">
      <c r="A121" s="7" t="s">
        <v>61</v>
      </c>
      <c r="B121" t="s">
        <v>24</v>
      </c>
      <c r="C121" s="9">
        <v>34000</v>
      </c>
      <c r="D121" s="7" t="str">
        <f t="shared" si="1"/>
        <v xml:space="preserve"> </v>
      </c>
      <c r="E121" s="30" t="str">
        <f>IF(A121="HHB", C121+C121*CALCIVA, " ")</f>
        <v xml:space="preserve"> </v>
      </c>
    </row>
    <row r="122" spans="1:5" x14ac:dyDescent="0.25">
      <c r="A122" s="7" t="s">
        <v>42</v>
      </c>
      <c r="B122" t="s">
        <v>43</v>
      </c>
      <c r="C122" s="9">
        <v>35000</v>
      </c>
      <c r="D122" s="7" t="str">
        <f t="shared" si="1"/>
        <v xml:space="preserve"> </v>
      </c>
      <c r="E122" s="30" t="str">
        <f>IF(A122="HHB", C122+C122*CALCIVA, " ")</f>
        <v xml:space="preserve"> </v>
      </c>
    </row>
    <row r="123" spans="1:5" x14ac:dyDescent="0.25">
      <c r="A123" s="7" t="s">
        <v>44</v>
      </c>
      <c r="B123" t="s">
        <v>38</v>
      </c>
      <c r="C123" s="9">
        <v>77000</v>
      </c>
      <c r="D123" s="7" t="str">
        <f t="shared" si="1"/>
        <v xml:space="preserve"> </v>
      </c>
      <c r="E123" s="30" t="str">
        <f>IF(A123="HHB", C123+C123*CALCIVA, " ")</f>
        <v xml:space="preserve"> </v>
      </c>
    </row>
    <row r="124" spans="1:5" x14ac:dyDescent="0.25">
      <c r="A124" s="7" t="s">
        <v>189</v>
      </c>
      <c r="B124" t="s">
        <v>58</v>
      </c>
      <c r="C124" s="9">
        <v>723000</v>
      </c>
      <c r="D124" s="7" t="str">
        <f t="shared" si="1"/>
        <v xml:space="preserve"> </v>
      </c>
      <c r="E124" s="30" t="str">
        <f>IF(A124="HHB", C124+C124*CALCIVA, " ")</f>
        <v xml:space="preserve"> </v>
      </c>
    </row>
    <row r="125" spans="1:5" x14ac:dyDescent="0.25">
      <c r="A125" s="7" t="s">
        <v>33</v>
      </c>
      <c r="B125" t="s">
        <v>6</v>
      </c>
      <c r="C125" s="9">
        <v>742000</v>
      </c>
      <c r="D125" s="7" t="str">
        <f t="shared" si="1"/>
        <v>TROVATO</v>
      </c>
      <c r="E125" s="30" t="str">
        <f>IF(A125="HHB", C125+C125*CALCIVA, " ")</f>
        <v xml:space="preserve"> </v>
      </c>
    </row>
    <row r="126" spans="1:5" x14ac:dyDescent="0.25">
      <c r="A126" s="7" t="s">
        <v>20</v>
      </c>
      <c r="B126" t="s">
        <v>10</v>
      </c>
      <c r="C126" s="9">
        <v>778000</v>
      </c>
      <c r="D126" s="7" t="str">
        <f t="shared" si="1"/>
        <v xml:space="preserve"> </v>
      </c>
      <c r="E126" s="30" t="str">
        <f>IF(A126="HHB", C126+C126*CALCIVA, " ")</f>
        <v xml:space="preserve"> </v>
      </c>
    </row>
    <row r="127" spans="1:5" x14ac:dyDescent="0.25">
      <c r="A127" s="7" t="s">
        <v>45</v>
      </c>
      <c r="B127" t="s">
        <v>10</v>
      </c>
      <c r="C127" s="9">
        <v>878000</v>
      </c>
      <c r="D127" s="7" t="str">
        <f t="shared" si="1"/>
        <v xml:space="preserve"> </v>
      </c>
      <c r="E127" s="30" t="str">
        <f>IF(A127="HHB", C127+C127*CALCIVA, " ")</f>
        <v xml:space="preserve"> </v>
      </c>
    </row>
    <row r="128" spans="1:5" x14ac:dyDescent="0.25">
      <c r="A128" s="7" t="s">
        <v>50</v>
      </c>
      <c r="B128" t="s">
        <v>51</v>
      </c>
      <c r="C128" s="9">
        <v>883000</v>
      </c>
      <c r="D128" s="7" t="str">
        <f t="shared" si="1"/>
        <v xml:space="preserve"> </v>
      </c>
      <c r="E128" s="30" t="str">
        <f>IF(A128="HHB", C128+C128*CALCIVA, " ")</f>
        <v xml:space="preserve"> </v>
      </c>
    </row>
    <row r="129" spans="1:5" x14ac:dyDescent="0.25">
      <c r="A129" s="7" t="s">
        <v>21</v>
      </c>
      <c r="B129" t="s">
        <v>22</v>
      </c>
      <c r="C129" s="9">
        <v>913000</v>
      </c>
      <c r="D129" s="7" t="str">
        <f t="shared" si="1"/>
        <v xml:space="preserve"> </v>
      </c>
      <c r="E129" s="30" t="str">
        <f>IF(A129="HHB", C129+C129*CALCIVA, " ")</f>
        <v xml:space="preserve"> </v>
      </c>
    </row>
    <row r="130" spans="1:5" x14ac:dyDescent="0.25">
      <c r="A130" s="7" t="s">
        <v>60</v>
      </c>
      <c r="B130" t="s">
        <v>38</v>
      </c>
      <c r="C130" s="9">
        <v>1125000</v>
      </c>
      <c r="D130" s="7" t="str">
        <f t="shared" si="1"/>
        <v xml:space="preserve"> </v>
      </c>
      <c r="E130" s="30" t="str">
        <f>IF(A130="HHB", C130+C130*CALCIVA, " ")</f>
        <v xml:space="preserve"> </v>
      </c>
    </row>
    <row r="131" spans="1:5" x14ac:dyDescent="0.25">
      <c r="A131" s="7" t="s">
        <v>69</v>
      </c>
      <c r="B131" t="s">
        <v>51</v>
      </c>
      <c r="C131" s="10">
        <v>0</v>
      </c>
      <c r="D131" s="7" t="str">
        <f t="shared" si="1"/>
        <v xml:space="preserve"> </v>
      </c>
      <c r="E131" s="30" t="str">
        <f>IF(A131="HHB", C131+C131*CALCIVA, " ")</f>
        <v xml:space="preserve"> </v>
      </c>
    </row>
    <row r="132" spans="1:5" x14ac:dyDescent="0.25">
      <c r="A132" s="7" t="s">
        <v>69</v>
      </c>
      <c r="B132" t="s">
        <v>51</v>
      </c>
      <c r="C132" s="9">
        <v>33000</v>
      </c>
      <c r="D132" s="7" t="str">
        <f t="shared" si="1"/>
        <v xml:space="preserve"> </v>
      </c>
      <c r="E132" s="30" t="str">
        <f>IF(A132="HHB", C132+C132*CALCIVA, " ")</f>
        <v xml:space="preserve"> </v>
      </c>
    </row>
    <row r="133" spans="1:5" x14ac:dyDescent="0.25">
      <c r="A133" s="7" t="s">
        <v>57</v>
      </c>
      <c r="B133" t="s">
        <v>58</v>
      </c>
      <c r="C133" s="9">
        <v>52000</v>
      </c>
      <c r="D133" s="7" t="str">
        <f t="shared" si="1"/>
        <v xml:space="preserve"> </v>
      </c>
      <c r="E133" s="30" t="str">
        <f>IF(A133="HHB", C133+C133*CALCIVA, " ")</f>
        <v xml:space="preserve"> </v>
      </c>
    </row>
    <row r="134" spans="1:5" x14ac:dyDescent="0.25">
      <c r="A134" s="7" t="s">
        <v>53</v>
      </c>
      <c r="B134" t="s">
        <v>54</v>
      </c>
      <c r="C134" s="9">
        <v>97000</v>
      </c>
      <c r="D134" s="7" t="str">
        <f t="shared" ref="D134:D197" si="2">IF(AND(B134="Abbigliamento", C134&gt;300000), "TROVATO", " ")</f>
        <v xml:space="preserve"> </v>
      </c>
      <c r="E134" s="30" t="str">
        <f>IF(A134="HHB", C134+C134*CALCIVA, " ")</f>
        <v xml:space="preserve"> </v>
      </c>
    </row>
    <row r="135" spans="1:5" x14ac:dyDescent="0.25">
      <c r="A135" s="7" t="s">
        <v>5</v>
      </c>
      <c r="B135" t="s">
        <v>6</v>
      </c>
      <c r="C135" s="10">
        <v>0</v>
      </c>
      <c r="D135" s="7" t="str">
        <f t="shared" si="2"/>
        <v xml:space="preserve"> </v>
      </c>
      <c r="E135" s="30" t="str">
        <f>IF(A135="HHB", C135+C135*CALCIVA, " ")</f>
        <v xml:space="preserve"> </v>
      </c>
    </row>
    <row r="136" spans="1:5" x14ac:dyDescent="0.25">
      <c r="A136" s="7" t="s">
        <v>31</v>
      </c>
      <c r="B136" t="s">
        <v>6</v>
      </c>
      <c r="C136" s="9">
        <v>131000</v>
      </c>
      <c r="D136" s="7" t="str">
        <f t="shared" si="2"/>
        <v xml:space="preserve"> </v>
      </c>
      <c r="E136" s="30" t="str">
        <f>IF(A136="HHB", C136+C136*CALCIVA, " ")</f>
        <v xml:space="preserve"> </v>
      </c>
    </row>
    <row r="137" spans="1:5" x14ac:dyDescent="0.25">
      <c r="A137" s="7" t="s">
        <v>31</v>
      </c>
      <c r="B137" t="s">
        <v>6</v>
      </c>
      <c r="C137" s="9">
        <v>169000</v>
      </c>
      <c r="D137" s="7" t="str">
        <f t="shared" si="2"/>
        <v xml:space="preserve"> </v>
      </c>
      <c r="E137" s="30" t="str">
        <f>IF(A137="HHB", C137+C137*CALCIVA, " ")</f>
        <v xml:space="preserve"> </v>
      </c>
    </row>
    <row r="138" spans="1:5" x14ac:dyDescent="0.25">
      <c r="A138" s="7" t="s">
        <v>47</v>
      </c>
      <c r="B138" t="s">
        <v>48</v>
      </c>
      <c r="C138" s="9">
        <v>190000</v>
      </c>
      <c r="D138" s="7" t="str">
        <f t="shared" si="2"/>
        <v xml:space="preserve"> </v>
      </c>
      <c r="E138" s="30" t="str">
        <f>IF(A138="HHB", C138+C138*CALCIVA, " ")</f>
        <v xml:space="preserve"> </v>
      </c>
    </row>
    <row r="139" spans="1:5" x14ac:dyDescent="0.25">
      <c r="A139" s="7" t="s">
        <v>25</v>
      </c>
      <c r="B139" t="s">
        <v>26</v>
      </c>
      <c r="C139" s="9">
        <v>191000</v>
      </c>
      <c r="D139" s="7" t="str">
        <f t="shared" si="2"/>
        <v xml:space="preserve"> </v>
      </c>
      <c r="E139" s="30" t="str">
        <f>IF(A139="HHB", C139+C139*CALCIVA, " ")</f>
        <v xml:space="preserve"> </v>
      </c>
    </row>
    <row r="140" spans="1:5" x14ac:dyDescent="0.25">
      <c r="A140" s="7" t="s">
        <v>65</v>
      </c>
      <c r="B140" t="s">
        <v>64</v>
      </c>
      <c r="C140" s="9">
        <v>197000</v>
      </c>
      <c r="D140" s="7" t="str">
        <f t="shared" si="2"/>
        <v xml:space="preserve"> </v>
      </c>
      <c r="E140" s="30" t="str">
        <f>IF(A140="HHB", C140+C140*CALCIVA, " ")</f>
        <v xml:space="preserve"> </v>
      </c>
    </row>
    <row r="141" spans="1:5" x14ac:dyDescent="0.25">
      <c r="A141" s="7" t="s">
        <v>66</v>
      </c>
      <c r="B141" t="s">
        <v>51</v>
      </c>
      <c r="C141" s="9">
        <v>201000</v>
      </c>
      <c r="D141" s="7" t="str">
        <f t="shared" si="2"/>
        <v xml:space="preserve"> </v>
      </c>
      <c r="E141" s="30" t="str">
        <f>IF(A141="HHB", C141+C141*CALCIVA, " ")</f>
        <v xml:space="preserve"> </v>
      </c>
    </row>
    <row r="142" spans="1:5" x14ac:dyDescent="0.25">
      <c r="A142" s="7" t="s">
        <v>33</v>
      </c>
      <c r="B142" t="s">
        <v>6</v>
      </c>
      <c r="C142" s="9">
        <v>220000</v>
      </c>
      <c r="D142" s="7" t="str">
        <f t="shared" si="2"/>
        <v xml:space="preserve"> </v>
      </c>
      <c r="E142" s="30" t="str">
        <f>IF(A142="HHB", C142+C142*CALCIVA, " ")</f>
        <v xml:space="preserve"> </v>
      </c>
    </row>
    <row r="143" spans="1:5" x14ac:dyDescent="0.25">
      <c r="A143" s="7" t="s">
        <v>9</v>
      </c>
      <c r="B143" t="s">
        <v>10</v>
      </c>
      <c r="C143" s="9">
        <v>250000</v>
      </c>
      <c r="D143" s="7" t="str">
        <f t="shared" si="2"/>
        <v xml:space="preserve"> </v>
      </c>
      <c r="E143" s="30" t="str">
        <f>IF(A143="HHB", C143+C143*CALCIVA, " ")</f>
        <v xml:space="preserve"> </v>
      </c>
    </row>
    <row r="144" spans="1:5" x14ac:dyDescent="0.25">
      <c r="A144" s="7" t="s">
        <v>65</v>
      </c>
      <c r="B144" t="s">
        <v>64</v>
      </c>
      <c r="C144" s="9">
        <v>257000</v>
      </c>
      <c r="D144" s="7" t="str">
        <f t="shared" si="2"/>
        <v xml:space="preserve"> </v>
      </c>
      <c r="E144" s="30" t="str">
        <f>IF(A144="HHB", C144+C144*CALCIVA, " ")</f>
        <v xml:space="preserve"> </v>
      </c>
    </row>
    <row r="145" spans="1:5" x14ac:dyDescent="0.25">
      <c r="A145" s="7" t="s">
        <v>9</v>
      </c>
      <c r="B145" t="s">
        <v>10</v>
      </c>
      <c r="C145" s="9">
        <v>278000</v>
      </c>
      <c r="D145" s="7" t="str">
        <f t="shared" si="2"/>
        <v xml:space="preserve"> </v>
      </c>
      <c r="E145" s="30" t="str">
        <f>IF(A145="HHB", C145+C145*CALCIVA, " ")</f>
        <v xml:space="preserve"> </v>
      </c>
    </row>
    <row r="146" spans="1:5" x14ac:dyDescent="0.25">
      <c r="A146" s="7" t="s">
        <v>70</v>
      </c>
      <c r="B146" t="s">
        <v>58</v>
      </c>
      <c r="C146" s="9">
        <v>280000</v>
      </c>
      <c r="D146" s="7" t="str">
        <f t="shared" si="2"/>
        <v xml:space="preserve"> </v>
      </c>
      <c r="E146" s="30" t="str">
        <f>IF(A146="HHB", C146+C146*CALCIVA, " ")</f>
        <v xml:space="preserve"> </v>
      </c>
    </row>
    <row r="147" spans="1:5" x14ac:dyDescent="0.25">
      <c r="A147" s="7" t="s">
        <v>70</v>
      </c>
      <c r="B147" t="s">
        <v>58</v>
      </c>
      <c r="C147" s="9">
        <v>300000</v>
      </c>
      <c r="D147" s="7" t="str">
        <f t="shared" si="2"/>
        <v xml:space="preserve"> </v>
      </c>
      <c r="E147" s="30" t="str">
        <f>IF(A147="HHB", C147+C147*CALCIVA, " ")</f>
        <v xml:space="preserve"> </v>
      </c>
    </row>
    <row r="148" spans="1:5" x14ac:dyDescent="0.25">
      <c r="A148" s="7" t="s">
        <v>73</v>
      </c>
      <c r="B148" t="s">
        <v>64</v>
      </c>
      <c r="C148" s="9">
        <v>305000</v>
      </c>
      <c r="D148" s="7" t="str">
        <f t="shared" si="2"/>
        <v xml:space="preserve"> </v>
      </c>
      <c r="E148" s="30" t="str">
        <f>IF(A148="HHB", C148+C148*CALCIVA, " ")</f>
        <v xml:space="preserve"> </v>
      </c>
    </row>
    <row r="149" spans="1:5" x14ac:dyDescent="0.25">
      <c r="A149" s="7" t="s">
        <v>71</v>
      </c>
      <c r="B149" t="s">
        <v>72</v>
      </c>
      <c r="C149" s="9">
        <v>335000</v>
      </c>
      <c r="D149" s="7" t="str">
        <f t="shared" si="2"/>
        <v xml:space="preserve"> </v>
      </c>
      <c r="E149" s="30" t="str">
        <f>IF(A149="HHB", C149+C149*CALCIVA, " ")</f>
        <v xml:space="preserve"> </v>
      </c>
    </row>
    <row r="150" spans="1:5" x14ac:dyDescent="0.25">
      <c r="A150" s="7" t="s">
        <v>27</v>
      </c>
      <c r="B150" t="s">
        <v>28</v>
      </c>
      <c r="C150" s="9">
        <v>360000</v>
      </c>
      <c r="D150" s="7" t="str">
        <f t="shared" si="2"/>
        <v xml:space="preserve"> </v>
      </c>
      <c r="E150" s="30" t="str">
        <f>IF(A150="HHB", C150+C150*CALCIVA, " ")</f>
        <v xml:space="preserve"> </v>
      </c>
    </row>
    <row r="151" spans="1:5" x14ac:dyDescent="0.25">
      <c r="A151" s="7" t="s">
        <v>37</v>
      </c>
      <c r="B151" t="s">
        <v>38</v>
      </c>
      <c r="C151" s="9">
        <v>429000</v>
      </c>
      <c r="D151" s="7" t="str">
        <f t="shared" si="2"/>
        <v xml:space="preserve"> </v>
      </c>
      <c r="E151" s="30" t="str">
        <f>IF(A151="HHB", C151+C151*CALCIVA, " ")</f>
        <v xml:space="preserve"> </v>
      </c>
    </row>
    <row r="152" spans="1:5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2"/>
        <v xml:space="preserve"> </v>
      </c>
      <c r="E152" s="30" t="str">
        <f>IF(A152="HHB", C152+C152*CALCIVA, " ")</f>
        <v xml:space="preserve"> </v>
      </c>
    </row>
    <row r="153" spans="1:5" ht="14.25" customHeight="1" x14ac:dyDescent="0.25">
      <c r="A153" s="7" t="s">
        <v>23</v>
      </c>
      <c r="B153" t="s">
        <v>24</v>
      </c>
      <c r="C153" s="10"/>
      <c r="D153" s="7" t="str">
        <f t="shared" si="2"/>
        <v xml:space="preserve"> </v>
      </c>
      <c r="E153" s="30" t="str">
        <f>IF(A153="HHB", C153+C153*CALCIVA, " ")</f>
        <v xml:space="preserve"> </v>
      </c>
    </row>
    <row r="154" spans="1:5" x14ac:dyDescent="0.25">
      <c r="A154" s="7" t="s">
        <v>71</v>
      </c>
      <c r="B154" t="s">
        <v>72</v>
      </c>
      <c r="C154" s="9">
        <v>90000</v>
      </c>
      <c r="D154" s="7" t="str">
        <f t="shared" si="2"/>
        <v xml:space="preserve"> </v>
      </c>
      <c r="E154" s="30" t="str">
        <f>IF(A154="HHB", C154+C154*CALCIVA, " ")</f>
        <v xml:space="preserve"> </v>
      </c>
    </row>
    <row r="155" spans="1:5" x14ac:dyDescent="0.25">
      <c r="A155" s="7" t="s">
        <v>25</v>
      </c>
      <c r="B155" t="s">
        <v>26</v>
      </c>
      <c r="C155" s="9">
        <v>69000</v>
      </c>
      <c r="D155" s="7" t="str">
        <f t="shared" si="2"/>
        <v xml:space="preserve"> </v>
      </c>
      <c r="E155" s="30" t="str">
        <f>IF(A155="HHB", C155+C155*CALCIVA, " ")</f>
        <v xml:space="preserve"> </v>
      </c>
    </row>
    <row r="156" spans="1:5" x14ac:dyDescent="0.25">
      <c r="A156" s="7" t="s">
        <v>73</v>
      </c>
      <c r="B156" t="s">
        <v>64</v>
      </c>
      <c r="C156" s="9">
        <v>89000</v>
      </c>
      <c r="D156" s="7" t="str">
        <f t="shared" si="2"/>
        <v xml:space="preserve"> </v>
      </c>
      <c r="E156" s="30" t="str">
        <f>IF(A156="HHB", C156+C156*CALCIVA, " ")</f>
        <v xml:space="preserve"> </v>
      </c>
    </row>
    <row r="157" spans="1:5" x14ac:dyDescent="0.25">
      <c r="A157" s="7" t="s">
        <v>62</v>
      </c>
      <c r="B157" t="s">
        <v>28</v>
      </c>
      <c r="C157" s="9">
        <v>138000</v>
      </c>
      <c r="D157" s="7" t="str">
        <f t="shared" si="2"/>
        <v xml:space="preserve"> </v>
      </c>
      <c r="E157" s="30" t="str">
        <f>IF(A157="HHB", C157+C157*CALCIVA, " ")</f>
        <v xml:space="preserve"> </v>
      </c>
    </row>
    <row r="158" spans="1:5" x14ac:dyDescent="0.25">
      <c r="A158" s="7" t="s">
        <v>33</v>
      </c>
      <c r="B158" t="s">
        <v>6</v>
      </c>
      <c r="C158" s="9">
        <v>196000</v>
      </c>
      <c r="D158" s="7" t="str">
        <f t="shared" si="2"/>
        <v xml:space="preserve"> </v>
      </c>
      <c r="E158" s="30" t="str">
        <f>IF(A158="HHB", C158+C158*CALCIVA, " ")</f>
        <v xml:space="preserve"> </v>
      </c>
    </row>
    <row r="159" spans="1:5" x14ac:dyDescent="0.25">
      <c r="A159" s="7" t="s">
        <v>32</v>
      </c>
      <c r="B159" t="s">
        <v>22</v>
      </c>
      <c r="C159" s="9">
        <v>329000</v>
      </c>
      <c r="D159" s="7" t="str">
        <f t="shared" si="2"/>
        <v xml:space="preserve"> </v>
      </c>
      <c r="E159" s="30" t="str">
        <f>IF(A159="HHB", C159+C159*CALCIVA, " ")</f>
        <v xml:space="preserve"> </v>
      </c>
    </row>
    <row r="160" spans="1:5" x14ac:dyDescent="0.25">
      <c r="A160" s="7" t="s">
        <v>74</v>
      </c>
      <c r="B160" t="s">
        <v>38</v>
      </c>
      <c r="C160" s="9">
        <v>295000</v>
      </c>
      <c r="D160" s="7" t="str">
        <f t="shared" si="2"/>
        <v xml:space="preserve"> </v>
      </c>
      <c r="E160" s="30" t="str">
        <f>IF(A160="HHB", C160+C160*CALCIVA, " ")</f>
        <v xml:space="preserve"> </v>
      </c>
    </row>
    <row r="161" spans="1:5" x14ac:dyDescent="0.25">
      <c r="A161" s="7" t="s">
        <v>74</v>
      </c>
      <c r="B161" t="s">
        <v>38</v>
      </c>
      <c r="C161" s="9">
        <v>19000</v>
      </c>
      <c r="D161" s="7" t="str">
        <f t="shared" si="2"/>
        <v xml:space="preserve"> </v>
      </c>
      <c r="E161" s="30" t="str">
        <f>IF(A161="HHB", C161+C161*CALCIVA, " ")</f>
        <v xml:space="preserve"> </v>
      </c>
    </row>
    <row r="162" spans="1:5" x14ac:dyDescent="0.25">
      <c r="A162" s="7" t="s">
        <v>63</v>
      </c>
      <c r="B162" t="s">
        <v>64</v>
      </c>
      <c r="C162" s="9">
        <v>26000</v>
      </c>
      <c r="D162" s="7" t="str">
        <f t="shared" si="2"/>
        <v xml:space="preserve"> </v>
      </c>
      <c r="E162" s="30" t="str">
        <f>IF(A162="HHB", C162+C162*CALCIVA, " ")</f>
        <v xml:space="preserve"> </v>
      </c>
    </row>
    <row r="163" spans="1:5" x14ac:dyDescent="0.25">
      <c r="A163" s="7" t="s">
        <v>61</v>
      </c>
      <c r="B163" t="s">
        <v>6</v>
      </c>
      <c r="C163" s="9">
        <v>28000</v>
      </c>
      <c r="D163" s="7" t="str">
        <f t="shared" si="2"/>
        <v xml:space="preserve"> </v>
      </c>
      <c r="E163" s="30" t="str">
        <f>IF(A163="HHB", C163+C163*CALCIVA, " ")</f>
        <v xml:space="preserve"> </v>
      </c>
    </row>
    <row r="164" spans="1:5" x14ac:dyDescent="0.25">
      <c r="A164" s="7" t="s">
        <v>41</v>
      </c>
      <c r="B164" t="s">
        <v>6</v>
      </c>
      <c r="C164" s="9">
        <v>56000</v>
      </c>
      <c r="D164" s="7" t="str">
        <f t="shared" si="2"/>
        <v xml:space="preserve"> </v>
      </c>
      <c r="E164" s="30" t="str">
        <f>IF(A164="HHB", C164+C164*CALCIVA, " ")</f>
        <v xml:space="preserve"> </v>
      </c>
    </row>
    <row r="165" spans="1:5" x14ac:dyDescent="0.25">
      <c r="A165" s="7" t="s">
        <v>193</v>
      </c>
      <c r="B165" t="s">
        <v>38</v>
      </c>
      <c r="C165" s="10">
        <v>0</v>
      </c>
      <c r="D165" s="7" t="str">
        <f t="shared" si="2"/>
        <v xml:space="preserve"> </v>
      </c>
      <c r="E165" s="30">
        <f>IF(A165="HHB", C165+C165*CALCIVA, " ")</f>
        <v>0</v>
      </c>
    </row>
    <row r="166" spans="1:5" x14ac:dyDescent="0.25">
      <c r="A166" s="7" t="s">
        <v>62</v>
      </c>
      <c r="B166" t="s">
        <v>28</v>
      </c>
      <c r="C166" s="9">
        <v>216000</v>
      </c>
      <c r="D166" s="7" t="str">
        <f t="shared" si="2"/>
        <v xml:space="preserve"> </v>
      </c>
      <c r="E166" s="30" t="str">
        <f>IF(A166="HHB", C166+C166*CALCIVA, " ")</f>
        <v xml:space="preserve"> </v>
      </c>
    </row>
    <row r="167" spans="1:5" x14ac:dyDescent="0.25">
      <c r="A167" s="7" t="s">
        <v>25</v>
      </c>
      <c r="B167" t="s">
        <v>26</v>
      </c>
      <c r="C167" s="9">
        <v>250000</v>
      </c>
      <c r="D167" s="7" t="str">
        <f t="shared" si="2"/>
        <v xml:space="preserve"> </v>
      </c>
      <c r="E167" s="30" t="str">
        <f>IF(A167="HHB", C167+C167*CALCIVA, " ")</f>
        <v xml:space="preserve"> </v>
      </c>
    </row>
    <row r="168" spans="1:5" x14ac:dyDescent="0.25">
      <c r="A168" s="7" t="s">
        <v>13</v>
      </c>
      <c r="B168" t="s">
        <v>14</v>
      </c>
      <c r="C168" s="9">
        <v>382000</v>
      </c>
      <c r="D168" s="7" t="str">
        <f t="shared" si="2"/>
        <v xml:space="preserve"> </v>
      </c>
      <c r="E168" s="30" t="str">
        <f>IF(A168="HHB", C168+C168*CALCIVA, " ")</f>
        <v xml:space="preserve"> </v>
      </c>
    </row>
    <row r="169" spans="1:5" x14ac:dyDescent="0.25">
      <c r="A169" s="7" t="s">
        <v>34</v>
      </c>
      <c r="B169" t="s">
        <v>35</v>
      </c>
      <c r="C169" s="9">
        <v>524000</v>
      </c>
      <c r="D169" s="7" t="str">
        <f t="shared" si="2"/>
        <v xml:space="preserve"> </v>
      </c>
      <c r="E169" s="30" t="str">
        <f>IF(A169="HHB", C169+C169*CALCIVA, " ")</f>
        <v xml:space="preserve"> </v>
      </c>
    </row>
    <row r="170" spans="1:5" x14ac:dyDescent="0.25">
      <c r="A170" s="7" t="s">
        <v>193</v>
      </c>
      <c r="B170" t="s">
        <v>38</v>
      </c>
      <c r="C170" s="9">
        <v>757000</v>
      </c>
      <c r="D170" s="7" t="str">
        <f t="shared" si="2"/>
        <v xml:space="preserve"> </v>
      </c>
      <c r="E170" s="30">
        <f>IF(A170="HHB", C170+C170*CALCIVA, " ")</f>
        <v>923540</v>
      </c>
    </row>
    <row r="171" spans="1:5" x14ac:dyDescent="0.25">
      <c r="A171" s="7" t="s">
        <v>15</v>
      </c>
      <c r="B171" t="s">
        <v>16</v>
      </c>
      <c r="C171" s="9">
        <v>1045000</v>
      </c>
      <c r="D171" s="7" t="str">
        <f t="shared" si="2"/>
        <v xml:space="preserve"> </v>
      </c>
      <c r="E171" s="30" t="str">
        <f>IF(A171="HHB", C171+C171*CALCIVA, " ")</f>
        <v xml:space="preserve"> </v>
      </c>
    </row>
    <row r="172" spans="1:5" x14ac:dyDescent="0.25">
      <c r="A172" s="7" t="s">
        <v>55</v>
      </c>
      <c r="B172" t="s">
        <v>35</v>
      </c>
      <c r="C172" s="9">
        <v>1568000</v>
      </c>
      <c r="D172" s="7" t="str">
        <f t="shared" si="2"/>
        <v xml:space="preserve"> </v>
      </c>
      <c r="E172" s="30" t="str">
        <f>IF(A172="HHB", C172+C172*CALCIVA, " ")</f>
        <v xml:space="preserve"> </v>
      </c>
    </row>
    <row r="173" spans="1:5" x14ac:dyDescent="0.25">
      <c r="A173" s="7" t="s">
        <v>7</v>
      </c>
      <c r="B173" t="s">
        <v>8</v>
      </c>
      <c r="C173" s="9">
        <v>117000</v>
      </c>
      <c r="D173" s="7" t="str">
        <f t="shared" si="2"/>
        <v xml:space="preserve"> </v>
      </c>
      <c r="E173" s="30" t="str">
        <f>IF(A173="HHB", C173+C173*CALCIVA, " ")</f>
        <v xml:space="preserve"> </v>
      </c>
    </row>
    <row r="174" spans="1:5" x14ac:dyDescent="0.25">
      <c r="A174" s="7" t="s">
        <v>62</v>
      </c>
      <c r="B174" t="s">
        <v>48</v>
      </c>
      <c r="C174" s="9">
        <v>158000</v>
      </c>
      <c r="D174" s="7" t="str">
        <f t="shared" si="2"/>
        <v xml:space="preserve"> </v>
      </c>
      <c r="E174" s="30" t="str">
        <f>IF(A174="HHB", C174+C174*CALCIVA, " ")</f>
        <v xml:space="preserve"> </v>
      </c>
    </row>
    <row r="175" spans="1:5" x14ac:dyDescent="0.25">
      <c r="A175" s="7" t="s">
        <v>67</v>
      </c>
      <c r="B175" t="s">
        <v>68</v>
      </c>
      <c r="C175" s="9">
        <v>260000</v>
      </c>
      <c r="D175" s="7" t="str">
        <f t="shared" si="2"/>
        <v xml:space="preserve"> </v>
      </c>
      <c r="E175" s="30" t="str">
        <f>IF(A175="HHB", C175+C175*CALCIVA, " ")</f>
        <v xml:space="preserve"> </v>
      </c>
    </row>
    <row r="176" spans="1:5" x14ac:dyDescent="0.25">
      <c r="A176" s="7" t="s">
        <v>44</v>
      </c>
      <c r="B176" t="s">
        <v>38</v>
      </c>
      <c r="C176" s="9">
        <v>193000</v>
      </c>
      <c r="D176" s="7" t="str">
        <f t="shared" si="2"/>
        <v xml:space="preserve"> </v>
      </c>
      <c r="E176" s="30" t="str">
        <f>IF(A176="HHB", C176+C176*CALCIVA, " ")</f>
        <v xml:space="preserve"> </v>
      </c>
    </row>
    <row r="177" spans="1:5" x14ac:dyDescent="0.25">
      <c r="A177" s="7" t="s">
        <v>11</v>
      </c>
      <c r="B177" t="s">
        <v>12</v>
      </c>
      <c r="C177" s="9">
        <v>270000</v>
      </c>
      <c r="D177" s="7" t="str">
        <f t="shared" si="2"/>
        <v xml:space="preserve"> </v>
      </c>
      <c r="E177" s="30" t="str">
        <f>IF(A177="HHB", C177+C177*CALCIVA, " ")</f>
        <v xml:space="preserve"> </v>
      </c>
    </row>
    <row r="178" spans="1:5" x14ac:dyDescent="0.25">
      <c r="A178" s="7" t="s">
        <v>17</v>
      </c>
      <c r="B178" t="s">
        <v>12</v>
      </c>
      <c r="C178" s="9">
        <v>314000</v>
      </c>
      <c r="D178" s="7" t="str">
        <f t="shared" si="2"/>
        <v xml:space="preserve"> </v>
      </c>
      <c r="E178" s="30" t="str">
        <f>IF(A178="HHB", C178+C178*CALCIVA, " ")</f>
        <v xml:space="preserve"> </v>
      </c>
    </row>
    <row r="179" spans="1:5" x14ac:dyDescent="0.25">
      <c r="A179" s="7" t="s">
        <v>52</v>
      </c>
      <c r="B179" t="s">
        <v>22</v>
      </c>
      <c r="C179" s="9">
        <v>894000</v>
      </c>
      <c r="D179" s="7" t="str">
        <f t="shared" si="2"/>
        <v xml:space="preserve"> </v>
      </c>
      <c r="E179" s="30" t="str">
        <f>IF(A179="HHB", C179+C179*CALCIVA, " ")</f>
        <v xml:space="preserve"> </v>
      </c>
    </row>
    <row r="180" spans="1:5" x14ac:dyDescent="0.25">
      <c r="A180" s="7" t="s">
        <v>31</v>
      </c>
      <c r="B180" t="s">
        <v>6</v>
      </c>
      <c r="C180" s="9">
        <v>1040000</v>
      </c>
      <c r="D180" s="7" t="str">
        <f t="shared" si="2"/>
        <v>TROVATO</v>
      </c>
      <c r="E180" s="30" t="str">
        <f>IF(A180="HHB", C180+C180*CALCIVA, " ")</f>
        <v xml:space="preserve"> </v>
      </c>
    </row>
    <row r="181" spans="1:5" x14ac:dyDescent="0.25">
      <c r="A181" s="7" t="s">
        <v>25</v>
      </c>
      <c r="B181" t="s">
        <v>26</v>
      </c>
      <c r="C181" s="9">
        <v>8000</v>
      </c>
      <c r="D181" s="7" t="str">
        <f t="shared" si="2"/>
        <v xml:space="preserve"> </v>
      </c>
      <c r="E181" s="30" t="str">
        <f>IF(A181="HHB", C181+C181*CALCIVA, " ")</f>
        <v xml:space="preserve"> </v>
      </c>
    </row>
    <row r="182" spans="1:5" x14ac:dyDescent="0.25">
      <c r="A182" s="7" t="s">
        <v>9</v>
      </c>
      <c r="B182" t="s">
        <v>10</v>
      </c>
      <c r="C182" s="9">
        <v>10000</v>
      </c>
      <c r="D182" s="7" t="str">
        <f t="shared" si="2"/>
        <v xml:space="preserve"> </v>
      </c>
      <c r="E182" s="30" t="str">
        <f>IF(A182="HHB", C182+C182*CALCIVA, " ")</f>
        <v xml:space="preserve"> </v>
      </c>
    </row>
    <row r="183" spans="1:5" x14ac:dyDescent="0.25">
      <c r="A183" s="7" t="s">
        <v>59</v>
      </c>
      <c r="B183" t="s">
        <v>38</v>
      </c>
      <c r="C183" s="9">
        <v>24000</v>
      </c>
      <c r="D183" s="7" t="str">
        <f t="shared" si="2"/>
        <v xml:space="preserve"> </v>
      </c>
      <c r="E183" s="30" t="str">
        <f>IF(A183="HHB", C183+C183*CALCIVA, " ")</f>
        <v xml:space="preserve"> </v>
      </c>
    </row>
    <row r="184" spans="1:5" x14ac:dyDescent="0.25">
      <c r="A184" s="7" t="s">
        <v>29</v>
      </c>
      <c r="B184" t="s">
        <v>30</v>
      </c>
      <c r="C184" s="9">
        <v>11000</v>
      </c>
      <c r="D184" s="7" t="str">
        <f t="shared" si="2"/>
        <v xml:space="preserve"> </v>
      </c>
      <c r="E184" s="30" t="str">
        <f>IF(A184="HHB", C184+C184*CALCIVA, " ")</f>
        <v xml:space="preserve"> </v>
      </c>
    </row>
    <row r="185" spans="1:5" x14ac:dyDescent="0.25">
      <c r="A185" s="7" t="s">
        <v>56</v>
      </c>
      <c r="B185" t="s">
        <v>30</v>
      </c>
      <c r="C185" s="9">
        <v>10000</v>
      </c>
      <c r="D185" s="7" t="str">
        <f t="shared" si="2"/>
        <v xml:space="preserve"> </v>
      </c>
      <c r="E185" s="30" t="str">
        <f>IF(A185="HHB", C185+C185*CALCIVA, " ")</f>
        <v xml:space="preserve"> </v>
      </c>
    </row>
    <row r="186" spans="1:5" x14ac:dyDescent="0.25">
      <c r="A186" s="7" t="s">
        <v>31</v>
      </c>
      <c r="B186" t="s">
        <v>6</v>
      </c>
      <c r="C186" s="9">
        <v>26000</v>
      </c>
      <c r="D186" s="7" t="str">
        <f t="shared" si="2"/>
        <v xml:space="preserve"> </v>
      </c>
      <c r="E186" s="30" t="str">
        <f>IF(A186="HHB", C186+C186*CALCIVA, " ")</f>
        <v xml:space="preserve"> </v>
      </c>
    </row>
    <row r="187" spans="1:5" x14ac:dyDescent="0.25">
      <c r="A187" s="7" t="s">
        <v>59</v>
      </c>
      <c r="B187" t="s">
        <v>38</v>
      </c>
      <c r="C187" s="10"/>
      <c r="D187" s="7" t="str">
        <f t="shared" si="2"/>
        <v xml:space="preserve"> </v>
      </c>
      <c r="E187" s="30" t="str">
        <f>IF(A187="HHB", C187+C187*CALCIVA, " ")</f>
        <v xml:space="preserve"> </v>
      </c>
    </row>
    <row r="188" spans="1:5" x14ac:dyDescent="0.25">
      <c r="A188" s="7" t="s">
        <v>56</v>
      </c>
      <c r="B188" t="s">
        <v>30</v>
      </c>
      <c r="C188" s="9">
        <v>22000</v>
      </c>
      <c r="D188" s="7" t="str">
        <f t="shared" si="2"/>
        <v xml:space="preserve"> </v>
      </c>
      <c r="E188" s="30" t="str">
        <f>IF(A188="HHB", C188+C188*CALCIVA, " ")</f>
        <v xml:space="preserve"> </v>
      </c>
    </row>
    <row r="189" spans="1:5" x14ac:dyDescent="0.25">
      <c r="A189" s="7" t="s">
        <v>56</v>
      </c>
      <c r="B189" t="s">
        <v>30</v>
      </c>
      <c r="C189" s="9">
        <v>63000</v>
      </c>
      <c r="D189" s="7" t="str">
        <f t="shared" si="2"/>
        <v xml:space="preserve"> </v>
      </c>
      <c r="E189" s="30" t="str">
        <f>IF(A189="HHB", C189+C189*CALCIVA, " ")</f>
        <v xml:space="preserve"> </v>
      </c>
    </row>
    <row r="190" spans="1:5" x14ac:dyDescent="0.25">
      <c r="A190" s="7" t="s">
        <v>5</v>
      </c>
      <c r="B190" t="s">
        <v>6</v>
      </c>
      <c r="C190" s="9">
        <v>63000</v>
      </c>
      <c r="D190" s="7" t="str">
        <f t="shared" si="2"/>
        <v xml:space="preserve"> </v>
      </c>
      <c r="E190" s="30" t="str">
        <f>IF(A190="HHB", C190+C190*CALCIVA, " ")</f>
        <v xml:space="preserve"> </v>
      </c>
    </row>
    <row r="191" spans="1:5" x14ac:dyDescent="0.25">
      <c r="A191" s="7" t="s">
        <v>47</v>
      </c>
      <c r="B191" t="s">
        <v>48</v>
      </c>
      <c r="C191" s="9">
        <v>26000</v>
      </c>
      <c r="D191" s="7" t="str">
        <f t="shared" si="2"/>
        <v xml:space="preserve"> </v>
      </c>
      <c r="E191" s="30" t="str">
        <f>IF(A191="HHB", C191+C191*CALCIVA, " ")</f>
        <v xml:space="preserve"> </v>
      </c>
    </row>
    <row r="192" spans="1:5" x14ac:dyDescent="0.25">
      <c r="A192" s="7" t="s">
        <v>39</v>
      </c>
      <c r="B192" t="s">
        <v>40</v>
      </c>
      <c r="C192" s="9">
        <v>25000</v>
      </c>
      <c r="D192" s="7" t="str">
        <f t="shared" si="2"/>
        <v xml:space="preserve"> </v>
      </c>
      <c r="E192" s="30" t="str">
        <f>IF(A192="HHB", C192+C192*CALCIVA, " ")</f>
        <v xml:space="preserve"> </v>
      </c>
    </row>
    <row r="193" spans="1:5" x14ac:dyDescent="0.25">
      <c r="A193" s="7" t="s">
        <v>36</v>
      </c>
      <c r="B193" t="s">
        <v>30</v>
      </c>
      <c r="C193" s="9">
        <v>25000</v>
      </c>
      <c r="D193" s="7" t="str">
        <f t="shared" si="2"/>
        <v xml:space="preserve"> </v>
      </c>
      <c r="E193" s="30" t="str">
        <f>IF(A193="HHB", C193+C193*CALCIVA, " ")</f>
        <v xml:space="preserve"> </v>
      </c>
    </row>
    <row r="194" spans="1:5" x14ac:dyDescent="0.25">
      <c r="A194" s="7" t="s">
        <v>49</v>
      </c>
      <c r="B194" t="s">
        <v>30</v>
      </c>
      <c r="C194" s="9">
        <v>46000</v>
      </c>
      <c r="D194" s="7" t="str">
        <f t="shared" si="2"/>
        <v xml:space="preserve"> </v>
      </c>
      <c r="E194" s="30" t="str">
        <f>IF(A194="HHB", C194+C194*CALCIVA, " ")</f>
        <v xml:space="preserve"> </v>
      </c>
    </row>
    <row r="195" spans="1:5" x14ac:dyDescent="0.25">
      <c r="A195" s="7" t="s">
        <v>20</v>
      </c>
      <c r="B195" t="s">
        <v>10</v>
      </c>
      <c r="C195" s="10"/>
      <c r="D195" s="7" t="str">
        <f t="shared" si="2"/>
        <v xml:space="preserve"> </v>
      </c>
      <c r="E195" s="30" t="str">
        <f>IF(A195="HHB", C195+C195*CALCIVA, " ")</f>
        <v xml:space="preserve"> </v>
      </c>
    </row>
    <row r="196" spans="1:5" x14ac:dyDescent="0.25">
      <c r="A196" s="7" t="s">
        <v>18</v>
      </c>
      <c r="B196" t="s">
        <v>19</v>
      </c>
      <c r="C196" s="9">
        <v>37000</v>
      </c>
      <c r="D196" s="7" t="str">
        <f t="shared" si="2"/>
        <v xml:space="preserve"> </v>
      </c>
      <c r="E196" s="30" t="str">
        <f>IF(A196="HHB", C196+C196*CALCIVA, " ")</f>
        <v xml:space="preserve"> </v>
      </c>
    </row>
    <row r="197" spans="1:5" x14ac:dyDescent="0.25">
      <c r="A197" s="7" t="s">
        <v>46</v>
      </c>
      <c r="B197" t="s">
        <v>30</v>
      </c>
      <c r="C197" s="9">
        <v>37000</v>
      </c>
      <c r="D197" s="7" t="str">
        <f t="shared" si="2"/>
        <v xml:space="preserve"> </v>
      </c>
      <c r="E197" s="30" t="str">
        <f>IF(A197="HHB", C197+C197*CALCIVA, " ")</f>
        <v xml:space="preserve"> </v>
      </c>
    </row>
    <row r="198" spans="1:5" x14ac:dyDescent="0.25">
      <c r="A198" s="7" t="s">
        <v>67</v>
      </c>
      <c r="B198" t="s">
        <v>68</v>
      </c>
      <c r="C198" s="9">
        <v>11000</v>
      </c>
      <c r="D198" s="7" t="str">
        <f t="shared" ref="D198:D261" si="3">IF(AND(B198="Abbigliamento", C198&gt;300000), "TROVATO", " ")</f>
        <v xml:space="preserve"> </v>
      </c>
      <c r="E198" s="30" t="str">
        <f>IF(A198="HHB", C198+C198*CALCIVA, " ")</f>
        <v xml:space="preserve"> </v>
      </c>
    </row>
    <row r="199" spans="1:5" x14ac:dyDescent="0.25">
      <c r="A199" s="7" t="s">
        <v>21</v>
      </c>
      <c r="B199" t="s">
        <v>22</v>
      </c>
      <c r="C199" s="9">
        <v>46000</v>
      </c>
      <c r="D199" s="7" t="str">
        <f t="shared" si="3"/>
        <v xml:space="preserve"> </v>
      </c>
      <c r="E199" s="30" t="str">
        <f>IF(A199="HHB", C199+C199*CALCIVA, " ")</f>
        <v xml:space="preserve"> </v>
      </c>
    </row>
    <row r="200" spans="1:5" x14ac:dyDescent="0.25">
      <c r="A200" s="7" t="s">
        <v>61</v>
      </c>
      <c r="B200" t="s">
        <v>24</v>
      </c>
      <c r="C200" s="9">
        <v>19000</v>
      </c>
      <c r="D200" s="7" t="str">
        <f t="shared" si="3"/>
        <v xml:space="preserve"> </v>
      </c>
      <c r="E200" s="30" t="str">
        <f>IF(A200="HHB", C200+C200*CALCIVA, " ")</f>
        <v xml:space="preserve"> </v>
      </c>
    </row>
    <row r="201" spans="1:5" x14ac:dyDescent="0.25">
      <c r="A201" s="7" t="s">
        <v>42</v>
      </c>
      <c r="B201" t="s">
        <v>43</v>
      </c>
      <c r="C201" s="9">
        <v>13000</v>
      </c>
      <c r="D201" s="7" t="str">
        <f t="shared" si="3"/>
        <v xml:space="preserve"> </v>
      </c>
      <c r="E201" s="30" t="str">
        <f>IF(A201="HHB", C201+C201*CALCIVA, " ")</f>
        <v xml:space="preserve"> </v>
      </c>
    </row>
    <row r="202" spans="1:5" x14ac:dyDescent="0.25">
      <c r="A202" s="7" t="s">
        <v>44</v>
      </c>
      <c r="B202" t="s">
        <v>38</v>
      </c>
      <c r="C202" s="9">
        <v>26000</v>
      </c>
      <c r="D202" s="7" t="str">
        <f t="shared" si="3"/>
        <v xml:space="preserve"> </v>
      </c>
      <c r="E202" s="30" t="str">
        <f>IF(A202="HHB", C202+C202*CALCIVA, " ")</f>
        <v xml:space="preserve"> </v>
      </c>
    </row>
    <row r="203" spans="1:5" x14ac:dyDescent="0.25">
      <c r="A203" s="7" t="s">
        <v>190</v>
      </c>
      <c r="B203" t="s">
        <v>58</v>
      </c>
      <c r="C203" s="9">
        <v>26000</v>
      </c>
      <c r="D203" s="7" t="str">
        <f t="shared" si="3"/>
        <v xml:space="preserve"> </v>
      </c>
      <c r="E203" s="30" t="str">
        <f>IF(A203="HHB", C203+C203*CALCIVA, " ")</f>
        <v xml:space="preserve"> </v>
      </c>
    </row>
    <row r="204" spans="1:5" x14ac:dyDescent="0.25">
      <c r="A204" s="7" t="s">
        <v>33</v>
      </c>
      <c r="B204" t="s">
        <v>6</v>
      </c>
      <c r="C204" s="9">
        <v>20000</v>
      </c>
      <c r="D204" s="7" t="str">
        <f t="shared" si="3"/>
        <v xml:space="preserve"> </v>
      </c>
      <c r="E204" s="30" t="str">
        <f>IF(A204="HHB", C204+C204*CALCIVA, " ")</f>
        <v xml:space="preserve"> </v>
      </c>
    </row>
    <row r="205" spans="1:5" x14ac:dyDescent="0.25">
      <c r="A205" s="7" t="s">
        <v>20</v>
      </c>
      <c r="B205" t="s">
        <v>10</v>
      </c>
      <c r="C205" s="9">
        <v>49000</v>
      </c>
      <c r="D205" s="7" t="str">
        <f t="shared" si="3"/>
        <v xml:space="preserve"> </v>
      </c>
      <c r="E205" s="30" t="str">
        <f>IF(A205="HHB", C205+C205*CALCIVA, " ")</f>
        <v xml:space="preserve"> </v>
      </c>
    </row>
    <row r="206" spans="1:5" x14ac:dyDescent="0.25">
      <c r="A206" s="7" t="s">
        <v>45</v>
      </c>
      <c r="B206" t="s">
        <v>10</v>
      </c>
      <c r="C206" s="9">
        <v>33000</v>
      </c>
      <c r="D206" s="7" t="str">
        <f t="shared" si="3"/>
        <v xml:space="preserve"> </v>
      </c>
      <c r="E206" s="30" t="str">
        <f>IF(A206="HHB", C206+C206*CALCIVA, " ")</f>
        <v xml:space="preserve"> </v>
      </c>
    </row>
    <row r="207" spans="1:5" x14ac:dyDescent="0.25">
      <c r="A207" s="7" t="s">
        <v>50</v>
      </c>
      <c r="B207" t="s">
        <v>51</v>
      </c>
      <c r="C207" s="9">
        <v>68000</v>
      </c>
      <c r="D207" s="7" t="str">
        <f t="shared" si="3"/>
        <v xml:space="preserve"> </v>
      </c>
      <c r="E207" s="30" t="str">
        <f>IF(A207="HHB", C207+C207*CALCIVA, " ")</f>
        <v xml:space="preserve"> </v>
      </c>
    </row>
    <row r="208" spans="1:5" x14ac:dyDescent="0.25">
      <c r="A208" s="7" t="s">
        <v>21</v>
      </c>
      <c r="B208" t="s">
        <v>22</v>
      </c>
      <c r="C208" s="9">
        <v>33000</v>
      </c>
      <c r="D208" s="7" t="str">
        <f t="shared" si="3"/>
        <v xml:space="preserve"> </v>
      </c>
      <c r="E208" s="30" t="str">
        <f>IF(A208="HHB", C208+C208*CALCIVA, " ")</f>
        <v xml:space="preserve"> </v>
      </c>
    </row>
    <row r="209" spans="1:5" x14ac:dyDescent="0.25">
      <c r="A209" s="7" t="s">
        <v>60</v>
      </c>
      <c r="B209" t="s">
        <v>38</v>
      </c>
      <c r="C209" s="9">
        <v>147000</v>
      </c>
      <c r="D209" s="7" t="str">
        <f t="shared" si="3"/>
        <v xml:space="preserve"> </v>
      </c>
      <c r="E209" s="30" t="str">
        <f>IF(A209="HHB", C209+C209*CALCIVA, " ")</f>
        <v xml:space="preserve"> </v>
      </c>
    </row>
    <row r="210" spans="1:5" x14ac:dyDescent="0.25">
      <c r="A210" s="7" t="s">
        <v>69</v>
      </c>
      <c r="B210" t="s">
        <v>51</v>
      </c>
      <c r="C210" s="9">
        <v>151000</v>
      </c>
      <c r="D210" s="7" t="str">
        <f t="shared" si="3"/>
        <v xml:space="preserve"> </v>
      </c>
      <c r="E210" s="30" t="str">
        <f>IF(A210="HHB", C210+C210*CALCIVA, " ")</f>
        <v xml:space="preserve"> </v>
      </c>
    </row>
    <row r="211" spans="1:5" x14ac:dyDescent="0.25">
      <c r="A211" s="7" t="s">
        <v>69</v>
      </c>
      <c r="B211" t="s">
        <v>51</v>
      </c>
      <c r="C211" s="9">
        <v>197000</v>
      </c>
      <c r="D211" s="7" t="str">
        <f t="shared" si="3"/>
        <v xml:space="preserve"> </v>
      </c>
      <c r="E211" s="30" t="str">
        <f>IF(A211="HHB", C211+C211*CALCIVA, " ")</f>
        <v xml:space="preserve"> </v>
      </c>
    </row>
    <row r="212" spans="1:5" x14ac:dyDescent="0.25">
      <c r="A212" s="7" t="s">
        <v>57</v>
      </c>
      <c r="B212" t="s">
        <v>58</v>
      </c>
      <c r="C212" s="9">
        <v>310000</v>
      </c>
      <c r="D212" s="7" t="str">
        <f t="shared" si="3"/>
        <v xml:space="preserve"> </v>
      </c>
      <c r="E212" s="30" t="str">
        <f>IF(A212="HHB", C212+C212*CALCIVA, " ")</f>
        <v xml:space="preserve"> </v>
      </c>
    </row>
    <row r="213" spans="1:5" x14ac:dyDescent="0.25">
      <c r="A213" s="7" t="s">
        <v>53</v>
      </c>
      <c r="B213" t="s">
        <v>54</v>
      </c>
      <c r="C213" s="9">
        <v>271000</v>
      </c>
      <c r="D213" s="7" t="str">
        <f t="shared" si="3"/>
        <v xml:space="preserve"> </v>
      </c>
      <c r="E213" s="30" t="str">
        <f>IF(A213="HHB", C213+C213*CALCIVA, " ")</f>
        <v xml:space="preserve"> </v>
      </c>
    </row>
    <row r="214" spans="1:5" x14ac:dyDescent="0.25">
      <c r="A214" s="7" t="s">
        <v>5</v>
      </c>
      <c r="B214" t="s">
        <v>6</v>
      </c>
      <c r="C214" s="9">
        <v>458000</v>
      </c>
      <c r="D214" s="7" t="str">
        <f t="shared" si="3"/>
        <v>TROVATO</v>
      </c>
      <c r="E214" s="30" t="str">
        <f>IF(A214="HHB", C214+C214*CALCIVA, " ")</f>
        <v xml:space="preserve"> </v>
      </c>
    </row>
    <row r="215" spans="1:5" x14ac:dyDescent="0.25">
      <c r="A215" s="7" t="s">
        <v>31</v>
      </c>
      <c r="B215" t="s">
        <v>6</v>
      </c>
      <c r="C215" s="9">
        <v>412000</v>
      </c>
      <c r="D215" s="7" t="str">
        <f t="shared" si="3"/>
        <v>TROVATO</v>
      </c>
      <c r="E215" s="30" t="str">
        <f>IF(A215="HHB", C215+C215*CALCIVA, " ")</f>
        <v xml:space="preserve"> </v>
      </c>
    </row>
    <row r="216" spans="1:5" x14ac:dyDescent="0.25">
      <c r="A216" s="7" t="s">
        <v>31</v>
      </c>
      <c r="B216" t="s">
        <v>6</v>
      </c>
      <c r="C216" s="9">
        <v>807000</v>
      </c>
      <c r="D216" s="7" t="str">
        <f t="shared" si="3"/>
        <v>TROVATO</v>
      </c>
      <c r="E216" s="30" t="str">
        <f>IF(A216="HHB", C216+C216*CALCIVA, " ")</f>
        <v xml:space="preserve"> </v>
      </c>
    </row>
    <row r="217" spans="1:5" x14ac:dyDescent="0.25">
      <c r="A217" s="7" t="s">
        <v>47</v>
      </c>
      <c r="B217" t="s">
        <v>48</v>
      </c>
      <c r="C217" s="9">
        <v>4000</v>
      </c>
      <c r="D217" s="7" t="str">
        <f t="shared" si="3"/>
        <v xml:space="preserve"> </v>
      </c>
      <c r="E217" s="30" t="str">
        <f>IF(A217="HHB", C217+C217*CALCIVA, " ")</f>
        <v xml:space="preserve"> </v>
      </c>
    </row>
    <row r="218" spans="1:5" x14ac:dyDescent="0.25">
      <c r="A218" s="7" t="s">
        <v>25</v>
      </c>
      <c r="B218" t="s">
        <v>26</v>
      </c>
      <c r="C218" s="9">
        <v>81000</v>
      </c>
      <c r="D218" s="7" t="str">
        <f t="shared" si="3"/>
        <v xml:space="preserve"> </v>
      </c>
      <c r="E218" s="30" t="str">
        <f>IF(A218="HHB", C218+C218*CALCIVA, " ")</f>
        <v xml:space="preserve"> </v>
      </c>
    </row>
    <row r="219" spans="1:5" x14ac:dyDescent="0.25">
      <c r="A219" s="7" t="s">
        <v>65</v>
      </c>
      <c r="B219" t="s">
        <v>64</v>
      </c>
      <c r="C219" s="9">
        <v>125000</v>
      </c>
      <c r="D219" s="7" t="str">
        <f t="shared" si="3"/>
        <v xml:space="preserve"> </v>
      </c>
      <c r="E219" s="30" t="str">
        <f>IF(A219="HHB", C219+C219*CALCIVA, " ")</f>
        <v xml:space="preserve"> </v>
      </c>
    </row>
    <row r="220" spans="1:5" x14ac:dyDescent="0.25">
      <c r="A220" s="7" t="s">
        <v>66</v>
      </c>
      <c r="B220" t="s">
        <v>51</v>
      </c>
      <c r="C220" s="9">
        <v>98000</v>
      </c>
      <c r="D220" s="7" t="str">
        <f t="shared" si="3"/>
        <v xml:space="preserve"> </v>
      </c>
      <c r="E220" s="30" t="str">
        <f>IF(A220="HHB", C220+C220*CALCIVA, " ")</f>
        <v xml:space="preserve"> </v>
      </c>
    </row>
    <row r="221" spans="1:5" x14ac:dyDescent="0.25">
      <c r="A221" s="7" t="s">
        <v>33</v>
      </c>
      <c r="B221" t="s">
        <v>6</v>
      </c>
      <c r="C221" s="9">
        <v>140000</v>
      </c>
      <c r="D221" s="7" t="str">
        <f t="shared" si="3"/>
        <v xml:space="preserve"> </v>
      </c>
      <c r="E221" s="30" t="str">
        <f>IF(A221="HHB", C221+C221*CALCIVA, " ")</f>
        <v xml:space="preserve"> </v>
      </c>
    </row>
    <row r="222" spans="1:5" x14ac:dyDescent="0.25">
      <c r="A222" s="7" t="s">
        <v>9</v>
      </c>
      <c r="B222" t="s">
        <v>10</v>
      </c>
      <c r="C222" s="9">
        <v>5000</v>
      </c>
      <c r="D222" s="7" t="str">
        <f t="shared" si="3"/>
        <v xml:space="preserve"> </v>
      </c>
      <c r="E222" s="30" t="str">
        <f>IF(A222="HHB", C222+C222*CALCIVA, " ")</f>
        <v xml:space="preserve"> </v>
      </c>
    </row>
    <row r="223" spans="1:5" x14ac:dyDescent="0.25">
      <c r="A223" s="7" t="s">
        <v>65</v>
      </c>
      <c r="B223" t="s">
        <v>64</v>
      </c>
      <c r="C223" s="9">
        <v>6000</v>
      </c>
      <c r="D223" s="7" t="str">
        <f t="shared" si="3"/>
        <v xml:space="preserve"> </v>
      </c>
      <c r="E223" s="30" t="str">
        <f>IF(A223="HHB", C223+C223*CALCIVA, " ")</f>
        <v xml:space="preserve"> </v>
      </c>
    </row>
    <row r="224" spans="1:5" x14ac:dyDescent="0.25">
      <c r="A224" s="7" t="s">
        <v>9</v>
      </c>
      <c r="B224" t="s">
        <v>10</v>
      </c>
      <c r="C224" s="9">
        <v>9000</v>
      </c>
      <c r="D224" s="7" t="str">
        <f t="shared" si="3"/>
        <v xml:space="preserve"> </v>
      </c>
      <c r="E224" s="30" t="str">
        <f>IF(A224="HHB", C224+C224*CALCIVA, " ")</f>
        <v xml:space="preserve"> </v>
      </c>
    </row>
    <row r="225" spans="1:5" x14ac:dyDescent="0.25">
      <c r="A225" s="7" t="s">
        <v>70</v>
      </c>
      <c r="B225" t="s">
        <v>58</v>
      </c>
      <c r="C225" s="9">
        <v>8000</v>
      </c>
      <c r="D225" s="7" t="str">
        <f t="shared" si="3"/>
        <v xml:space="preserve"> </v>
      </c>
      <c r="E225" s="30" t="str">
        <f>IF(A225="HHB", C225+C225*CALCIVA, " ")</f>
        <v xml:space="preserve"> </v>
      </c>
    </row>
    <row r="226" spans="1:5" x14ac:dyDescent="0.25">
      <c r="A226" s="7" t="s">
        <v>70</v>
      </c>
      <c r="B226" t="s">
        <v>58</v>
      </c>
      <c r="C226" s="9">
        <v>11000</v>
      </c>
      <c r="D226" s="7" t="str">
        <f t="shared" si="3"/>
        <v xml:space="preserve"> </v>
      </c>
      <c r="E226" s="30" t="str">
        <f>IF(A226="HHB", C226+C226*CALCIVA, " ")</f>
        <v xml:space="preserve"> </v>
      </c>
    </row>
    <row r="227" spans="1:5" x14ac:dyDescent="0.25">
      <c r="A227" s="7" t="s">
        <v>73</v>
      </c>
      <c r="B227" t="s">
        <v>64</v>
      </c>
      <c r="C227" s="9">
        <v>21000</v>
      </c>
      <c r="D227" s="7" t="str">
        <f t="shared" si="3"/>
        <v xml:space="preserve"> </v>
      </c>
      <c r="E227" s="30" t="str">
        <f>IF(A227="HHB", C227+C227*CALCIVA, " ")</f>
        <v xml:space="preserve"> </v>
      </c>
    </row>
    <row r="228" spans="1:5" x14ac:dyDescent="0.25">
      <c r="A228" s="7" t="s">
        <v>71</v>
      </c>
      <c r="B228" t="s">
        <v>72</v>
      </c>
      <c r="C228" s="9">
        <v>14000</v>
      </c>
      <c r="D228" s="7" t="str">
        <f t="shared" si="3"/>
        <v xml:space="preserve"> </v>
      </c>
      <c r="E228" s="30" t="str">
        <f>IF(A228="HHB", C228+C228*CALCIVA, " ")</f>
        <v xml:space="preserve"> </v>
      </c>
    </row>
    <row r="229" spans="1:5" x14ac:dyDescent="0.25">
      <c r="A229" s="7" t="s">
        <v>27</v>
      </c>
      <c r="B229" t="s">
        <v>28</v>
      </c>
      <c r="C229" s="9">
        <v>23000</v>
      </c>
      <c r="D229" s="7" t="str">
        <f t="shared" si="3"/>
        <v xml:space="preserve"> </v>
      </c>
      <c r="E229" s="30" t="str">
        <f>IF(A229="HHB", C229+C229*CALCIVA, " ")</f>
        <v xml:space="preserve"> </v>
      </c>
    </row>
    <row r="230" spans="1:5" x14ac:dyDescent="0.25">
      <c r="A230" s="7" t="s">
        <v>37</v>
      </c>
      <c r="B230" t="s">
        <v>38</v>
      </c>
      <c r="C230" s="9">
        <v>51000</v>
      </c>
      <c r="D230" s="7" t="str">
        <f t="shared" si="3"/>
        <v xml:space="preserve"> </v>
      </c>
      <c r="E230" s="30" t="str">
        <f>IF(A230="HHB", C230+C230*CALCIVA, " ")</f>
        <v xml:space="preserve"> </v>
      </c>
    </row>
    <row r="231" spans="1:5" x14ac:dyDescent="0.25">
      <c r="A231" s="7" t="s">
        <v>60</v>
      </c>
      <c r="B231" t="s">
        <v>38</v>
      </c>
      <c r="C231" s="10"/>
      <c r="D231" s="7" t="str">
        <f t="shared" si="3"/>
        <v xml:space="preserve"> </v>
      </c>
      <c r="E231" s="30" t="str">
        <f>IF(A231="HHB", C231+C231*CALCIVA, " ")</f>
        <v xml:space="preserve"> </v>
      </c>
    </row>
    <row r="232" spans="1:5" x14ac:dyDescent="0.25">
      <c r="A232" s="7" t="s">
        <v>23</v>
      </c>
      <c r="B232" t="s">
        <v>24</v>
      </c>
      <c r="C232" s="9">
        <v>198000</v>
      </c>
      <c r="D232" s="7" t="str">
        <f t="shared" si="3"/>
        <v xml:space="preserve"> </v>
      </c>
      <c r="E232" s="30" t="str">
        <f>IF(A232="HHB", C232+C232*CALCIVA, " ")</f>
        <v xml:space="preserve"> </v>
      </c>
    </row>
    <row r="233" spans="1:5" x14ac:dyDescent="0.25">
      <c r="A233" s="7" t="s">
        <v>71</v>
      </c>
      <c r="B233" t="s">
        <v>72</v>
      </c>
      <c r="C233" s="9">
        <v>167000</v>
      </c>
      <c r="D233" s="7" t="str">
        <f t="shared" si="3"/>
        <v xml:space="preserve"> </v>
      </c>
      <c r="E233" s="30" t="str">
        <f>IF(A233="HHB", C233+C233*CALCIVA, " ")</f>
        <v xml:space="preserve"> </v>
      </c>
    </row>
    <row r="234" spans="1:5" x14ac:dyDescent="0.25">
      <c r="A234" s="7" t="s">
        <v>25</v>
      </c>
      <c r="B234" t="s">
        <v>26</v>
      </c>
      <c r="C234" s="9">
        <v>95000</v>
      </c>
      <c r="D234" s="7" t="str">
        <f t="shared" si="3"/>
        <v xml:space="preserve"> </v>
      </c>
      <c r="E234" s="30" t="str">
        <f>IF(A234="HHB", C234+C234*CALCIVA, " ")</f>
        <v xml:space="preserve"> </v>
      </c>
    </row>
    <row r="235" spans="1:5" x14ac:dyDescent="0.25">
      <c r="A235" s="7" t="s">
        <v>73</v>
      </c>
      <c r="B235" t="s">
        <v>64</v>
      </c>
      <c r="C235" s="9">
        <v>141000</v>
      </c>
      <c r="D235" s="7" t="str">
        <f t="shared" si="3"/>
        <v xml:space="preserve"> </v>
      </c>
      <c r="E235" s="30" t="str">
        <f>IF(A235="HHB", C235+C235*CALCIVA, " ")</f>
        <v xml:space="preserve"> </v>
      </c>
    </row>
    <row r="236" spans="1:5" x14ac:dyDescent="0.25">
      <c r="A236" s="7" t="s">
        <v>62</v>
      </c>
      <c r="B236" t="s">
        <v>28</v>
      </c>
      <c r="C236" s="9">
        <v>351000</v>
      </c>
      <c r="D236" s="7" t="str">
        <f t="shared" si="3"/>
        <v xml:space="preserve"> </v>
      </c>
      <c r="E236" s="30" t="str">
        <f>IF(A236="HHB", C236+C236*CALCIVA, " ")</f>
        <v xml:space="preserve"> </v>
      </c>
    </row>
    <row r="237" spans="1:5" x14ac:dyDescent="0.25">
      <c r="A237" s="7" t="s">
        <v>33</v>
      </c>
      <c r="B237" t="s">
        <v>6</v>
      </c>
      <c r="C237" s="9">
        <v>414000</v>
      </c>
      <c r="D237" s="7" t="str">
        <f t="shared" si="3"/>
        <v>TROVATO</v>
      </c>
      <c r="E237" s="30" t="str">
        <f>IF(A237="HHB", C237+C237*CALCIVA, " ")</f>
        <v xml:space="preserve"> </v>
      </c>
    </row>
    <row r="238" spans="1:5" x14ac:dyDescent="0.25">
      <c r="A238" s="7" t="s">
        <v>32</v>
      </c>
      <c r="B238" t="s">
        <v>22</v>
      </c>
      <c r="C238" s="9">
        <v>61000</v>
      </c>
      <c r="D238" s="7" t="str">
        <f t="shared" si="3"/>
        <v xml:space="preserve"> </v>
      </c>
      <c r="E238" s="30" t="str">
        <f>IF(A238="HHB", C238+C238*CALCIVA, " ")</f>
        <v xml:space="preserve"> </v>
      </c>
    </row>
    <row r="239" spans="1:5" x14ac:dyDescent="0.25">
      <c r="A239" s="7" t="s">
        <v>74</v>
      </c>
      <c r="B239" t="s">
        <v>38</v>
      </c>
      <c r="C239" s="9">
        <v>893000</v>
      </c>
      <c r="D239" s="7" t="str">
        <f t="shared" si="3"/>
        <v xml:space="preserve"> </v>
      </c>
      <c r="E239" s="30" t="str">
        <f>IF(A239="HHB", C239+C239*CALCIVA, " ")</f>
        <v xml:space="preserve"> </v>
      </c>
    </row>
    <row r="240" spans="1:5" x14ac:dyDescent="0.25">
      <c r="A240" s="7" t="s">
        <v>74</v>
      </c>
      <c r="B240" t="s">
        <v>38</v>
      </c>
      <c r="C240" s="9">
        <v>985000</v>
      </c>
      <c r="D240" s="7" t="str">
        <f t="shared" si="3"/>
        <v xml:space="preserve"> </v>
      </c>
      <c r="E240" s="30" t="str">
        <f>IF(A240="HHB", C240+C240*CALCIVA, " ")</f>
        <v xml:space="preserve"> </v>
      </c>
    </row>
    <row r="241" spans="1:5" x14ac:dyDescent="0.25">
      <c r="A241" s="7" t="s">
        <v>63</v>
      </c>
      <c r="B241" t="s">
        <v>64</v>
      </c>
      <c r="C241" s="9">
        <v>296000</v>
      </c>
      <c r="D241" s="7" t="str">
        <f t="shared" si="3"/>
        <v xml:space="preserve"> </v>
      </c>
      <c r="E241" s="30" t="str">
        <f>IF(A241="HHB", C241+C241*CALCIVA, " ")</f>
        <v xml:space="preserve"> </v>
      </c>
    </row>
    <row r="242" spans="1:5" x14ac:dyDescent="0.25">
      <c r="A242" s="7" t="s">
        <v>61</v>
      </c>
      <c r="B242" t="s">
        <v>6</v>
      </c>
      <c r="C242" s="9">
        <v>685000</v>
      </c>
      <c r="D242" s="7" t="str">
        <f t="shared" si="3"/>
        <v>TROVATO</v>
      </c>
      <c r="E242" s="30" t="str">
        <f>IF(A242="HHB", C242+C242*CALCIVA, " ")</f>
        <v xml:space="preserve"> </v>
      </c>
    </row>
    <row r="243" spans="1:5" x14ac:dyDescent="0.25">
      <c r="A243" s="7" t="s">
        <v>41</v>
      </c>
      <c r="B243" t="s">
        <v>6</v>
      </c>
      <c r="C243" s="9">
        <v>1138000</v>
      </c>
      <c r="D243" s="7" t="str">
        <f t="shared" si="3"/>
        <v>TROVATO</v>
      </c>
      <c r="E243" s="30" t="str">
        <f>IF(A243="HHB", C243+C243*CALCIVA, " ")</f>
        <v xml:space="preserve"> </v>
      </c>
    </row>
    <row r="244" spans="1:5" x14ac:dyDescent="0.25">
      <c r="A244" s="7" t="s">
        <v>193</v>
      </c>
      <c r="B244" t="s">
        <v>38</v>
      </c>
      <c r="C244" s="9">
        <v>1334000</v>
      </c>
      <c r="D244" s="7" t="str">
        <f t="shared" si="3"/>
        <v xml:space="preserve"> </v>
      </c>
      <c r="E244" s="30">
        <f>IF(A244="HHB", C244+C244*CALCIVA, " ")</f>
        <v>1627480</v>
      </c>
    </row>
    <row r="245" spans="1:5" x14ac:dyDescent="0.25">
      <c r="A245" s="7" t="s">
        <v>62</v>
      </c>
      <c r="B245" t="s">
        <v>28</v>
      </c>
      <c r="C245" s="9">
        <v>30000</v>
      </c>
      <c r="D245" s="7" t="str">
        <f t="shared" si="3"/>
        <v xml:space="preserve"> </v>
      </c>
      <c r="E245" s="30" t="str">
        <f>IF(A245="HHB", C245+C245*CALCIVA, " ")</f>
        <v xml:space="preserve"> </v>
      </c>
    </row>
    <row r="246" spans="1:5" x14ac:dyDescent="0.25">
      <c r="A246" s="7" t="s">
        <v>25</v>
      </c>
      <c r="B246" t="s">
        <v>26</v>
      </c>
      <c r="C246" s="9">
        <v>30000</v>
      </c>
      <c r="D246" s="7" t="str">
        <f t="shared" si="3"/>
        <v xml:space="preserve"> </v>
      </c>
      <c r="E246" s="30" t="str">
        <f>IF(A246="HHB", C246+C246*CALCIVA, " ")</f>
        <v xml:space="preserve"> </v>
      </c>
    </row>
    <row r="247" spans="1:5" x14ac:dyDescent="0.25">
      <c r="A247" s="7" t="s">
        <v>13</v>
      </c>
      <c r="B247" t="s">
        <v>14</v>
      </c>
      <c r="C247" s="9">
        <v>406000</v>
      </c>
      <c r="D247" s="7" t="str">
        <f t="shared" si="3"/>
        <v xml:space="preserve"> </v>
      </c>
      <c r="E247" s="30" t="str">
        <f>IF(A247="HHB", C247+C247*CALCIVA, " ")</f>
        <v xml:space="preserve"> </v>
      </c>
    </row>
    <row r="248" spans="1:5" x14ac:dyDescent="0.25">
      <c r="A248" s="7" t="s">
        <v>34</v>
      </c>
      <c r="B248" t="s">
        <v>35</v>
      </c>
      <c r="C248" s="9">
        <v>197000</v>
      </c>
      <c r="D248" s="7" t="str">
        <f t="shared" si="3"/>
        <v xml:space="preserve"> </v>
      </c>
      <c r="E248" s="30" t="str">
        <f>IF(A248="HHB", C248+C248*CALCIVA, " ")</f>
        <v xml:space="preserve"> </v>
      </c>
    </row>
    <row r="249" spans="1:5" x14ac:dyDescent="0.25">
      <c r="A249" s="7" t="s">
        <v>193</v>
      </c>
      <c r="B249" t="s">
        <v>38</v>
      </c>
      <c r="C249" s="9">
        <v>645000</v>
      </c>
      <c r="D249" s="7" t="str">
        <f t="shared" si="3"/>
        <v xml:space="preserve"> </v>
      </c>
      <c r="E249" s="30">
        <f>IF(A249="HHB", C249+C249*CALCIVA, " ")</f>
        <v>786900</v>
      </c>
    </row>
    <row r="250" spans="1:5" x14ac:dyDescent="0.25">
      <c r="A250" s="7" t="s">
        <v>15</v>
      </c>
      <c r="B250" t="s">
        <v>16</v>
      </c>
      <c r="C250" s="9">
        <v>645000</v>
      </c>
      <c r="D250" s="7" t="str">
        <f t="shared" si="3"/>
        <v xml:space="preserve"> </v>
      </c>
      <c r="E250" s="30" t="str">
        <f>IF(A250="HHB", C250+C250*CALCIVA, " ")</f>
        <v xml:space="preserve"> </v>
      </c>
    </row>
    <row r="251" spans="1:5" x14ac:dyDescent="0.25">
      <c r="A251" s="7" t="s">
        <v>55</v>
      </c>
      <c r="B251" t="s">
        <v>35</v>
      </c>
      <c r="C251" s="9">
        <v>259000</v>
      </c>
      <c r="D251" s="7" t="str">
        <f t="shared" si="3"/>
        <v xml:space="preserve"> </v>
      </c>
      <c r="E251" s="30" t="str">
        <f>IF(A251="HHB", C251+C251*CALCIVA, " ")</f>
        <v xml:space="preserve"> </v>
      </c>
    </row>
    <row r="252" spans="1:5" x14ac:dyDescent="0.25">
      <c r="A252" s="7" t="s">
        <v>7</v>
      </c>
      <c r="B252" t="s">
        <v>8</v>
      </c>
      <c r="C252" s="9">
        <v>646000</v>
      </c>
      <c r="D252" s="7" t="str">
        <f t="shared" si="3"/>
        <v xml:space="preserve"> </v>
      </c>
      <c r="E252" s="30" t="str">
        <f>IF(A252="HHB", C252+C252*CALCIVA, " ")</f>
        <v xml:space="preserve"> </v>
      </c>
    </row>
    <row r="253" spans="1:5" x14ac:dyDescent="0.25">
      <c r="A253" s="7" t="s">
        <v>62</v>
      </c>
      <c r="B253" t="s">
        <v>48</v>
      </c>
      <c r="C253" s="9">
        <v>259000</v>
      </c>
      <c r="D253" s="7" t="str">
        <f t="shared" si="3"/>
        <v xml:space="preserve"> </v>
      </c>
      <c r="E253" s="30" t="str">
        <f>IF(A253="HHB", C253+C253*CALCIVA, " ")</f>
        <v xml:space="preserve"> </v>
      </c>
    </row>
    <row r="254" spans="1:5" x14ac:dyDescent="0.25">
      <c r="A254" s="7" t="s">
        <v>67</v>
      </c>
      <c r="B254" t="s">
        <v>68</v>
      </c>
      <c r="C254" s="9">
        <v>645000</v>
      </c>
      <c r="D254" s="7" t="str">
        <f t="shared" si="3"/>
        <v xml:space="preserve"> </v>
      </c>
      <c r="E254" s="30" t="str">
        <f>IF(A254="HHB", C254+C254*CALCIVA, " ")</f>
        <v xml:space="preserve"> </v>
      </c>
    </row>
    <row r="255" spans="1:5" x14ac:dyDescent="0.25">
      <c r="A255" s="7" t="s">
        <v>44</v>
      </c>
      <c r="B255" t="s">
        <v>38</v>
      </c>
      <c r="C255" s="9">
        <v>879000</v>
      </c>
      <c r="D255" s="7" t="str">
        <f t="shared" si="3"/>
        <v xml:space="preserve"> </v>
      </c>
      <c r="E255" s="30" t="str">
        <f>IF(A255="HHB", C255+C255*CALCIVA, " ")</f>
        <v xml:space="preserve"> </v>
      </c>
    </row>
    <row r="256" spans="1:5" x14ac:dyDescent="0.25">
      <c r="A256" s="7" t="s">
        <v>11</v>
      </c>
      <c r="B256" t="s">
        <v>12</v>
      </c>
      <c r="C256" s="9">
        <v>259000</v>
      </c>
      <c r="D256" s="7" t="str">
        <f t="shared" si="3"/>
        <v xml:space="preserve"> </v>
      </c>
      <c r="E256" s="30" t="str">
        <f>IF(A256="HHB", C256+C256*CALCIVA, " ")</f>
        <v xml:space="preserve"> </v>
      </c>
    </row>
    <row r="257" spans="1:5" x14ac:dyDescent="0.25">
      <c r="A257" s="7" t="s">
        <v>17</v>
      </c>
      <c r="B257" t="s">
        <v>12</v>
      </c>
      <c r="C257" s="9">
        <v>274000</v>
      </c>
      <c r="D257" s="7" t="str">
        <f t="shared" si="3"/>
        <v xml:space="preserve"> </v>
      </c>
      <c r="E257" s="30" t="str">
        <f>IF(A257="HHB", C257+C257*CALCIVA, " ")</f>
        <v xml:space="preserve"> </v>
      </c>
    </row>
    <row r="258" spans="1:5" x14ac:dyDescent="0.25">
      <c r="A258" s="7" t="s">
        <v>52</v>
      </c>
      <c r="B258" t="s">
        <v>22</v>
      </c>
      <c r="C258" s="9">
        <v>975000</v>
      </c>
      <c r="D258" s="7" t="str">
        <f t="shared" si="3"/>
        <v xml:space="preserve"> </v>
      </c>
      <c r="E258" s="30" t="str">
        <f>IF(A258="HHB", C258+C258*CALCIVA, " ")</f>
        <v xml:space="preserve"> </v>
      </c>
    </row>
    <row r="259" spans="1:5" x14ac:dyDescent="0.25">
      <c r="A259" s="7" t="s">
        <v>31</v>
      </c>
      <c r="B259" t="s">
        <v>6</v>
      </c>
      <c r="C259" s="9">
        <v>480000</v>
      </c>
      <c r="D259" s="7" t="str">
        <f t="shared" si="3"/>
        <v>TROVATO</v>
      </c>
      <c r="E259" s="30" t="str">
        <f>IF(A259="HHB", C259+C259*CALCIVA, " ")</f>
        <v xml:space="preserve"> </v>
      </c>
    </row>
    <row r="260" spans="1:5" x14ac:dyDescent="0.25">
      <c r="A260" s="7" t="s">
        <v>25</v>
      </c>
      <c r="B260" t="s">
        <v>26</v>
      </c>
      <c r="C260" s="9">
        <v>1187000</v>
      </c>
      <c r="D260" s="7" t="str">
        <f t="shared" si="3"/>
        <v xml:space="preserve"> </v>
      </c>
      <c r="E260" s="30" t="str">
        <f>IF(A260="HHB", C260+C260*CALCIVA, " ")</f>
        <v xml:space="preserve"> </v>
      </c>
    </row>
    <row r="261" spans="1:5" x14ac:dyDescent="0.25">
      <c r="A261" s="7" t="s">
        <v>9</v>
      </c>
      <c r="B261" t="s">
        <v>10</v>
      </c>
      <c r="C261" s="9">
        <v>832000</v>
      </c>
      <c r="D261" s="7" t="str">
        <f t="shared" si="3"/>
        <v xml:space="preserve"> </v>
      </c>
      <c r="E261" s="30" t="str">
        <f>IF(A261="HHB", C261+C261*CALCIVA, " ")</f>
        <v xml:space="preserve"> </v>
      </c>
    </row>
    <row r="262" spans="1:5" x14ac:dyDescent="0.25">
      <c r="A262" s="7" t="s">
        <v>59</v>
      </c>
      <c r="B262" t="s">
        <v>38</v>
      </c>
      <c r="C262" s="9">
        <v>227000</v>
      </c>
      <c r="D262" s="7" t="str">
        <f t="shared" ref="D262:D325" si="4">IF(AND(B262="Abbigliamento", C262&gt;300000), "TROVATO", " ")</f>
        <v xml:space="preserve"> </v>
      </c>
      <c r="E262" s="30" t="str">
        <f>IF(A262="HHB", C262+C262*CALCIVA, " ")</f>
        <v xml:space="preserve"> </v>
      </c>
    </row>
    <row r="263" spans="1:5" x14ac:dyDescent="0.25">
      <c r="A263" s="7" t="s">
        <v>29</v>
      </c>
      <c r="B263" t="s">
        <v>30</v>
      </c>
      <c r="C263" s="9">
        <v>98000</v>
      </c>
      <c r="D263" s="7" t="str">
        <f t="shared" si="4"/>
        <v xml:space="preserve"> </v>
      </c>
      <c r="E263" s="30" t="str">
        <f>IF(A263="HHB", C263+C263*CALCIVA, " ")</f>
        <v xml:space="preserve"> </v>
      </c>
    </row>
    <row r="264" spans="1:5" x14ac:dyDescent="0.25">
      <c r="A264" s="7" t="s">
        <v>56</v>
      </c>
      <c r="B264" t="s">
        <v>30</v>
      </c>
      <c r="C264" s="9">
        <v>1190000</v>
      </c>
      <c r="D264" s="7" t="str">
        <f t="shared" si="4"/>
        <v xml:space="preserve"> </v>
      </c>
      <c r="E264" s="30" t="str">
        <f>IF(A264="HHB", C264+C264*CALCIVA, " ")</f>
        <v xml:space="preserve"> </v>
      </c>
    </row>
    <row r="265" spans="1:5" x14ac:dyDescent="0.25">
      <c r="A265" s="7" t="s">
        <v>31</v>
      </c>
      <c r="B265" t="s">
        <v>6</v>
      </c>
      <c r="C265" s="9">
        <v>300000</v>
      </c>
      <c r="D265" s="7" t="str">
        <f t="shared" si="4"/>
        <v xml:space="preserve"> </v>
      </c>
      <c r="E265" s="30" t="str">
        <f>IF(A265="HHB", C265+C265*CALCIVA, " ")</f>
        <v xml:space="preserve"> </v>
      </c>
    </row>
    <row r="266" spans="1:5" x14ac:dyDescent="0.25">
      <c r="A266" s="7" t="s">
        <v>59</v>
      </c>
      <c r="B266" t="s">
        <v>38</v>
      </c>
      <c r="C266" s="9">
        <v>2407000</v>
      </c>
      <c r="D266" s="7" t="str">
        <f t="shared" si="4"/>
        <v xml:space="preserve"> </v>
      </c>
      <c r="E266" s="30" t="str">
        <f>IF(A266="HHB", C266+C266*CALCIVA, " ")</f>
        <v xml:space="preserve"> </v>
      </c>
    </row>
    <row r="267" spans="1:5" x14ac:dyDescent="0.25">
      <c r="A267" s="7" t="s">
        <v>56</v>
      </c>
      <c r="B267" t="s">
        <v>30</v>
      </c>
      <c r="C267" s="9">
        <v>1021000</v>
      </c>
      <c r="D267" s="7" t="str">
        <f t="shared" si="4"/>
        <v xml:space="preserve"> </v>
      </c>
      <c r="E267" s="30" t="str">
        <f>IF(A267="HHB", C267+C267*CALCIVA, " ")</f>
        <v xml:space="preserve"> </v>
      </c>
    </row>
    <row r="268" spans="1:5" x14ac:dyDescent="0.25">
      <c r="A268" s="7" t="s">
        <v>56</v>
      </c>
      <c r="B268" t="s">
        <v>30</v>
      </c>
      <c r="C268" s="9">
        <v>646000</v>
      </c>
      <c r="D268" s="7" t="str">
        <f t="shared" si="4"/>
        <v xml:space="preserve"> </v>
      </c>
      <c r="E268" s="30" t="str">
        <f>IF(A268="HHB", C268+C268*CALCIVA, " ")</f>
        <v xml:space="preserve"> </v>
      </c>
    </row>
    <row r="269" spans="1:5" x14ac:dyDescent="0.25">
      <c r="A269" s="7" t="s">
        <v>5</v>
      </c>
      <c r="B269" t="s">
        <v>6</v>
      </c>
      <c r="C269" s="9">
        <v>259000</v>
      </c>
      <c r="D269" s="7" t="str">
        <f t="shared" si="4"/>
        <v xml:space="preserve"> </v>
      </c>
      <c r="E269" s="30" t="str">
        <f>IF(A269="HHB", C269+C269*CALCIVA, " ")</f>
        <v xml:space="preserve"> </v>
      </c>
    </row>
    <row r="270" spans="1:5" x14ac:dyDescent="0.25">
      <c r="A270" s="7" t="s">
        <v>47</v>
      </c>
      <c r="B270" t="s">
        <v>48</v>
      </c>
      <c r="C270" s="9">
        <v>193000</v>
      </c>
      <c r="D270" s="7" t="str">
        <f t="shared" si="4"/>
        <v xml:space="preserve"> </v>
      </c>
      <c r="E270" s="30" t="str">
        <f>IF(A270="HHB", C270+C270*CALCIVA, " ")</f>
        <v xml:space="preserve"> </v>
      </c>
    </row>
    <row r="271" spans="1:5" x14ac:dyDescent="0.25">
      <c r="A271" s="7" t="s">
        <v>39</v>
      </c>
      <c r="B271" t="s">
        <v>40</v>
      </c>
      <c r="C271" s="9">
        <v>96000</v>
      </c>
      <c r="D271" s="7" t="str">
        <f t="shared" si="4"/>
        <v xml:space="preserve"> </v>
      </c>
      <c r="E271" s="30" t="str">
        <f>IF(A271="HHB", C271+C271*CALCIVA, " ")</f>
        <v xml:space="preserve"> </v>
      </c>
    </row>
    <row r="272" spans="1:5" x14ac:dyDescent="0.25">
      <c r="A272" s="7" t="s">
        <v>36</v>
      </c>
      <c r="B272" t="s">
        <v>30</v>
      </c>
      <c r="C272" s="9">
        <v>594000</v>
      </c>
      <c r="D272" s="7" t="str">
        <f t="shared" si="4"/>
        <v xml:space="preserve"> </v>
      </c>
      <c r="E272" s="30" t="str">
        <f>IF(A272="HHB", C272+C272*CALCIVA, " ")</f>
        <v xml:space="preserve"> </v>
      </c>
    </row>
    <row r="273" spans="1:5" x14ac:dyDescent="0.25">
      <c r="A273" s="7" t="s">
        <v>49</v>
      </c>
      <c r="B273" t="s">
        <v>30</v>
      </c>
      <c r="C273" s="9">
        <v>282000</v>
      </c>
      <c r="D273" s="7" t="str">
        <f t="shared" si="4"/>
        <v xml:space="preserve"> </v>
      </c>
      <c r="E273" s="30" t="str">
        <f>IF(A273="HHB", C273+C273*CALCIVA, " ")</f>
        <v xml:space="preserve"> </v>
      </c>
    </row>
    <row r="274" spans="1:5" x14ac:dyDescent="0.25">
      <c r="A274" s="7" t="s">
        <v>20</v>
      </c>
      <c r="B274" t="s">
        <v>10</v>
      </c>
      <c r="C274" s="9">
        <v>1814000</v>
      </c>
      <c r="D274" s="7" t="str">
        <f t="shared" si="4"/>
        <v xml:space="preserve"> </v>
      </c>
      <c r="E274" s="30" t="str">
        <f>IF(A274="HHB", C274+C274*CALCIVA, " ")</f>
        <v xml:space="preserve"> </v>
      </c>
    </row>
    <row r="275" spans="1:5" x14ac:dyDescent="0.25">
      <c r="A275" s="7" t="s">
        <v>18</v>
      </c>
      <c r="B275" t="s">
        <v>19</v>
      </c>
      <c r="C275" s="9">
        <v>193000</v>
      </c>
      <c r="D275" s="7" t="str">
        <f t="shared" si="4"/>
        <v xml:space="preserve"> </v>
      </c>
      <c r="E275" s="30" t="str">
        <f>IF(A275="HHB", C275+C275*CALCIVA, " ")</f>
        <v xml:space="preserve"> </v>
      </c>
    </row>
    <row r="276" spans="1:5" x14ac:dyDescent="0.25">
      <c r="A276" s="7" t="s">
        <v>46</v>
      </c>
      <c r="B276" t="s">
        <v>30</v>
      </c>
      <c r="C276" s="9">
        <v>654000</v>
      </c>
      <c r="D276" s="7" t="str">
        <f t="shared" si="4"/>
        <v xml:space="preserve"> </v>
      </c>
      <c r="E276" s="30" t="str">
        <f>IF(A276="HHB", C276+C276*CALCIVA, " ")</f>
        <v xml:space="preserve"> </v>
      </c>
    </row>
    <row r="277" spans="1:5" x14ac:dyDescent="0.25">
      <c r="A277" s="7" t="s">
        <v>67</v>
      </c>
      <c r="B277" t="s">
        <v>68</v>
      </c>
      <c r="C277" s="9">
        <v>729000</v>
      </c>
      <c r="D277" s="7" t="str">
        <f t="shared" si="4"/>
        <v xml:space="preserve"> </v>
      </c>
      <c r="E277" s="30" t="str">
        <f>IF(A277="HHB", C277+C277*CALCIVA, " ")</f>
        <v xml:space="preserve"> </v>
      </c>
    </row>
    <row r="278" spans="1:5" x14ac:dyDescent="0.25">
      <c r="A278" s="7" t="s">
        <v>21</v>
      </c>
      <c r="B278" t="s">
        <v>22</v>
      </c>
      <c r="C278" s="9">
        <v>632000</v>
      </c>
      <c r="D278" s="7" t="str">
        <f t="shared" si="4"/>
        <v xml:space="preserve"> </v>
      </c>
      <c r="E278" s="30" t="str">
        <f>IF(A278="HHB", C278+C278*CALCIVA, " ")</f>
        <v xml:space="preserve"> </v>
      </c>
    </row>
    <row r="279" spans="1:5" x14ac:dyDescent="0.25">
      <c r="A279" s="7" t="s">
        <v>61</v>
      </c>
      <c r="B279" t="s">
        <v>24</v>
      </c>
      <c r="C279" s="9">
        <v>240000</v>
      </c>
      <c r="D279" s="7" t="str">
        <f t="shared" si="4"/>
        <v xml:space="preserve"> </v>
      </c>
      <c r="E279" s="30" t="str">
        <f>IF(A279="HHB", C279+C279*CALCIVA, " ")</f>
        <v xml:space="preserve"> </v>
      </c>
    </row>
    <row r="280" spans="1:5" x14ac:dyDescent="0.25">
      <c r="A280" s="7" t="s">
        <v>42</v>
      </c>
      <c r="B280" t="s">
        <v>43</v>
      </c>
      <c r="C280" s="9">
        <v>955000</v>
      </c>
      <c r="D280" s="7" t="str">
        <f t="shared" si="4"/>
        <v xml:space="preserve"> </v>
      </c>
      <c r="E280" s="30" t="str">
        <f>IF(A280="HHB", C280+C280*CALCIVA, " ")</f>
        <v xml:space="preserve"> </v>
      </c>
    </row>
    <row r="281" spans="1:5" x14ac:dyDescent="0.25">
      <c r="A281" s="7" t="s">
        <v>44</v>
      </c>
      <c r="B281" t="s">
        <v>38</v>
      </c>
      <c r="C281" s="9">
        <v>1126000</v>
      </c>
      <c r="D281" s="7" t="str">
        <f t="shared" si="4"/>
        <v xml:space="preserve"> </v>
      </c>
      <c r="E281" s="30" t="str">
        <f>IF(A281="HHB", C281+C281*CALCIVA, " ")</f>
        <v xml:space="preserve"> </v>
      </c>
    </row>
    <row r="282" spans="1:5" x14ac:dyDescent="0.25">
      <c r="A282" s="7" t="s">
        <v>191</v>
      </c>
      <c r="B282" t="s">
        <v>58</v>
      </c>
      <c r="C282" s="10"/>
      <c r="D282" s="7" t="str">
        <f t="shared" si="4"/>
        <v xml:space="preserve"> </v>
      </c>
      <c r="E282" s="30" t="str">
        <f>IF(A282="HHB", C282+C282*CALCIVA, " ")</f>
        <v xml:space="preserve"> </v>
      </c>
    </row>
    <row r="283" spans="1:5" x14ac:dyDescent="0.25">
      <c r="A283" s="7" t="s">
        <v>33</v>
      </c>
      <c r="B283" t="s">
        <v>6</v>
      </c>
      <c r="C283" s="9">
        <v>297000</v>
      </c>
      <c r="D283" s="7" t="str">
        <f t="shared" si="4"/>
        <v xml:space="preserve"> </v>
      </c>
      <c r="E283" s="30" t="str">
        <f>IF(A283="HHB", C283+C283*CALCIVA, " ")</f>
        <v xml:space="preserve"> </v>
      </c>
    </row>
    <row r="284" spans="1:5" x14ac:dyDescent="0.25">
      <c r="A284" s="7" t="s">
        <v>20</v>
      </c>
      <c r="B284" t="s">
        <v>10</v>
      </c>
      <c r="C284" s="9">
        <v>646000</v>
      </c>
      <c r="D284" s="7" t="str">
        <f t="shared" si="4"/>
        <v xml:space="preserve"> </v>
      </c>
      <c r="E284" s="30" t="str">
        <f>IF(A284="HHB", C284+C284*CALCIVA, " ")</f>
        <v xml:space="preserve"> </v>
      </c>
    </row>
    <row r="285" spans="1:5" x14ac:dyDescent="0.25">
      <c r="A285" s="7" t="s">
        <v>45</v>
      </c>
      <c r="B285" t="s">
        <v>10</v>
      </c>
      <c r="C285" s="9">
        <v>714000</v>
      </c>
      <c r="D285" s="7" t="str">
        <f t="shared" si="4"/>
        <v xml:space="preserve"> </v>
      </c>
      <c r="E285" s="30" t="str">
        <f>IF(A285="HHB", C285+C285*CALCIVA, " ")</f>
        <v xml:space="preserve"> </v>
      </c>
    </row>
    <row r="286" spans="1:5" x14ac:dyDescent="0.25">
      <c r="A286" s="7" t="s">
        <v>50</v>
      </c>
      <c r="B286" t="s">
        <v>51</v>
      </c>
      <c r="C286" s="9">
        <v>807000</v>
      </c>
      <c r="D286" s="7" t="str">
        <f t="shared" si="4"/>
        <v xml:space="preserve"> </v>
      </c>
      <c r="E286" s="30" t="str">
        <f>IF(A286="HHB", C286+C286*CALCIVA, " ")</f>
        <v xml:space="preserve"> </v>
      </c>
    </row>
    <row r="287" spans="1:5" x14ac:dyDescent="0.25">
      <c r="A287" s="7" t="s">
        <v>21</v>
      </c>
      <c r="B287" t="s">
        <v>22</v>
      </c>
      <c r="C287" s="9">
        <v>591000</v>
      </c>
      <c r="D287" s="7" t="str">
        <f t="shared" si="4"/>
        <v xml:space="preserve"> </v>
      </c>
      <c r="E287" s="30" t="str">
        <f>IF(A287="HHB", C287+C287*CALCIVA, " ")</f>
        <v xml:space="preserve"> </v>
      </c>
    </row>
    <row r="288" spans="1:5" x14ac:dyDescent="0.25">
      <c r="A288" s="7" t="s">
        <v>60</v>
      </c>
      <c r="B288" t="s">
        <v>38</v>
      </c>
      <c r="C288" s="9">
        <v>918000</v>
      </c>
      <c r="D288" s="7" t="str">
        <f t="shared" si="4"/>
        <v xml:space="preserve"> </v>
      </c>
      <c r="E288" s="30" t="str">
        <f>IF(A288="HHB", C288+C288*CALCIVA, " ")</f>
        <v xml:space="preserve"> </v>
      </c>
    </row>
    <row r="289" spans="1:5" x14ac:dyDescent="0.25">
      <c r="A289" s="7" t="s">
        <v>69</v>
      </c>
      <c r="B289" t="s">
        <v>51</v>
      </c>
      <c r="C289" s="9">
        <v>1265000</v>
      </c>
      <c r="D289" s="7" t="str">
        <f t="shared" si="4"/>
        <v xml:space="preserve"> </v>
      </c>
      <c r="E289" s="30" t="str">
        <f>IF(A289="HHB", C289+C289*CALCIVA, " ")</f>
        <v xml:space="preserve"> </v>
      </c>
    </row>
    <row r="290" spans="1:5" x14ac:dyDescent="0.25">
      <c r="A290" s="7" t="s">
        <v>69</v>
      </c>
      <c r="B290" t="s">
        <v>51</v>
      </c>
      <c r="C290" s="9">
        <v>256000</v>
      </c>
      <c r="D290" s="7" t="str">
        <f t="shared" si="4"/>
        <v xml:space="preserve"> </v>
      </c>
      <c r="E290" s="30" t="str">
        <f>IF(A290="HHB", C290+C290*CALCIVA, " ")</f>
        <v xml:space="preserve"> </v>
      </c>
    </row>
    <row r="291" spans="1:5" x14ac:dyDescent="0.25">
      <c r="A291" s="7" t="s">
        <v>57</v>
      </c>
      <c r="B291" t="s">
        <v>58</v>
      </c>
      <c r="C291" s="9">
        <v>371000</v>
      </c>
      <c r="D291" s="7" t="str">
        <f t="shared" si="4"/>
        <v xml:space="preserve"> </v>
      </c>
      <c r="E291" s="30" t="str">
        <f>IF(A291="HHB", C291+C291*CALCIVA, " ")</f>
        <v xml:space="preserve"> </v>
      </c>
    </row>
    <row r="292" spans="1:5" x14ac:dyDescent="0.25">
      <c r="A292" s="7" t="s">
        <v>53</v>
      </c>
      <c r="B292" t="s">
        <v>54</v>
      </c>
      <c r="C292" s="9">
        <v>457000</v>
      </c>
      <c r="D292" s="7" t="str">
        <f t="shared" si="4"/>
        <v xml:space="preserve"> </v>
      </c>
      <c r="E292" s="30" t="str">
        <f>IF(A292="HHB", C292+C292*CALCIVA, " ")</f>
        <v xml:space="preserve"> </v>
      </c>
    </row>
    <row r="293" spans="1:5" x14ac:dyDescent="0.25">
      <c r="A293" s="7" t="s">
        <v>5</v>
      </c>
      <c r="B293" t="s">
        <v>6</v>
      </c>
      <c r="C293" s="9">
        <v>642000</v>
      </c>
      <c r="D293" s="7" t="str">
        <f t="shared" si="4"/>
        <v>TROVATO</v>
      </c>
      <c r="E293" s="30" t="str">
        <f>IF(A293="HHB", C293+C293*CALCIVA, " ")</f>
        <v xml:space="preserve"> </v>
      </c>
    </row>
    <row r="294" spans="1:5" x14ac:dyDescent="0.25">
      <c r="A294" s="7" t="s">
        <v>31</v>
      </c>
      <c r="B294" t="s">
        <v>6</v>
      </c>
      <c r="C294" s="9">
        <v>1571000</v>
      </c>
      <c r="D294" s="7" t="str">
        <f t="shared" si="4"/>
        <v>TROVATO</v>
      </c>
      <c r="E294" s="30" t="str">
        <f>IF(A294="HHB", C294+C294*CALCIVA, " ")</f>
        <v xml:space="preserve"> </v>
      </c>
    </row>
    <row r="295" spans="1:5" x14ac:dyDescent="0.25">
      <c r="A295" s="7" t="s">
        <v>31</v>
      </c>
      <c r="B295" t="s">
        <v>6</v>
      </c>
      <c r="C295" s="9">
        <v>756000</v>
      </c>
      <c r="D295" s="7" t="str">
        <f t="shared" si="4"/>
        <v>TROVATO</v>
      </c>
      <c r="E295" s="30" t="str">
        <f>IF(A295="HHB", C295+C295*CALCIVA, " ")</f>
        <v xml:space="preserve"> </v>
      </c>
    </row>
    <row r="296" spans="1:5" x14ac:dyDescent="0.25">
      <c r="A296" s="7" t="s">
        <v>47</v>
      </c>
      <c r="B296" t="s">
        <v>48</v>
      </c>
      <c r="C296" s="9">
        <v>1571000</v>
      </c>
      <c r="D296" s="7" t="str">
        <f t="shared" si="4"/>
        <v xml:space="preserve"> </v>
      </c>
      <c r="E296" s="30" t="str">
        <f>IF(A296="HHB", C296+C296*CALCIVA, " ")</f>
        <v xml:space="preserve"> </v>
      </c>
    </row>
    <row r="297" spans="1:5" x14ac:dyDescent="0.25">
      <c r="A297" s="7" t="s">
        <v>25</v>
      </c>
      <c r="B297" t="s">
        <v>26</v>
      </c>
      <c r="C297" s="9">
        <v>2716000</v>
      </c>
      <c r="D297" s="7" t="str">
        <f t="shared" si="4"/>
        <v xml:space="preserve"> </v>
      </c>
      <c r="E297" s="30" t="str">
        <f>IF(A297="HHB", C297+C297*CALCIVA, " ")</f>
        <v xml:space="preserve"> </v>
      </c>
    </row>
    <row r="298" spans="1:5" x14ac:dyDescent="0.25">
      <c r="A298" s="7" t="s">
        <v>65</v>
      </c>
      <c r="B298" t="s">
        <v>64</v>
      </c>
      <c r="C298" s="9">
        <v>640000</v>
      </c>
      <c r="D298" s="7" t="str">
        <f t="shared" si="4"/>
        <v xml:space="preserve"> </v>
      </c>
      <c r="E298" s="30" t="str">
        <f>IF(A298="HHB", C298+C298*CALCIVA, " ")</f>
        <v xml:space="preserve"> </v>
      </c>
    </row>
    <row r="299" spans="1:5" x14ac:dyDescent="0.25">
      <c r="A299" s="7" t="s">
        <v>66</v>
      </c>
      <c r="B299" t="s">
        <v>51</v>
      </c>
      <c r="C299" s="9">
        <v>255000</v>
      </c>
      <c r="D299" s="7" t="str">
        <f t="shared" si="4"/>
        <v xml:space="preserve"> </v>
      </c>
      <c r="E299" s="30" t="str">
        <f>IF(A299="HHB", C299+C299*CALCIVA, " ")</f>
        <v xml:space="preserve"> </v>
      </c>
    </row>
    <row r="300" spans="1:5" x14ac:dyDescent="0.25">
      <c r="A300" s="7" t="s">
        <v>33</v>
      </c>
      <c r="B300" t="s">
        <v>6</v>
      </c>
      <c r="C300" s="9">
        <v>413000</v>
      </c>
      <c r="D300" s="7" t="str">
        <f t="shared" si="4"/>
        <v>TROVATO</v>
      </c>
      <c r="E300" s="30" t="str">
        <f>IF(A300="HHB", C300+C300*CALCIVA, " ")</f>
        <v xml:space="preserve"> </v>
      </c>
    </row>
    <row r="301" spans="1:5" x14ac:dyDescent="0.25">
      <c r="A301" s="7" t="s">
        <v>9</v>
      </c>
      <c r="B301" t="s">
        <v>10</v>
      </c>
      <c r="C301" s="9">
        <v>361000</v>
      </c>
      <c r="D301" s="7" t="str">
        <f t="shared" si="4"/>
        <v xml:space="preserve"> </v>
      </c>
      <c r="E301" s="30" t="str">
        <f>IF(A301="HHB", C301+C301*CALCIVA, " ")</f>
        <v xml:space="preserve"> </v>
      </c>
    </row>
    <row r="302" spans="1:5" x14ac:dyDescent="0.25">
      <c r="A302" s="7" t="s">
        <v>65</v>
      </c>
      <c r="B302" t="s">
        <v>64</v>
      </c>
      <c r="C302" s="9">
        <v>544000</v>
      </c>
      <c r="D302" s="7" t="str">
        <f t="shared" si="4"/>
        <v xml:space="preserve"> </v>
      </c>
      <c r="E302" s="30" t="str">
        <f>IF(A302="HHB", C302+C302*CALCIVA, " ")</f>
        <v xml:space="preserve"> </v>
      </c>
    </row>
    <row r="303" spans="1:5" x14ac:dyDescent="0.25">
      <c r="A303" s="7" t="s">
        <v>9</v>
      </c>
      <c r="B303" t="s">
        <v>10</v>
      </c>
      <c r="C303" s="9">
        <v>678000</v>
      </c>
      <c r="D303" s="7" t="str">
        <f t="shared" si="4"/>
        <v xml:space="preserve"> </v>
      </c>
      <c r="E303" s="30" t="str">
        <f>IF(A303="HHB", C303+C303*CALCIVA, " ")</f>
        <v xml:space="preserve"> </v>
      </c>
    </row>
    <row r="304" spans="1:5" x14ac:dyDescent="0.25">
      <c r="A304" s="7" t="s">
        <v>70</v>
      </c>
      <c r="B304" t="s">
        <v>58</v>
      </c>
      <c r="C304" s="9">
        <v>1054000</v>
      </c>
      <c r="D304" s="7" t="str">
        <f t="shared" si="4"/>
        <v xml:space="preserve"> </v>
      </c>
      <c r="E304" s="30" t="str">
        <f>IF(A304="HHB", C304+C304*CALCIVA, " ")</f>
        <v xml:space="preserve"> </v>
      </c>
    </row>
    <row r="305" spans="1:5" x14ac:dyDescent="0.25">
      <c r="A305" s="7" t="s">
        <v>70</v>
      </c>
      <c r="B305" t="s">
        <v>58</v>
      </c>
      <c r="C305" s="9">
        <v>482000</v>
      </c>
      <c r="D305" s="7" t="str">
        <f t="shared" si="4"/>
        <v xml:space="preserve"> </v>
      </c>
      <c r="E305" s="30" t="str">
        <f>IF(A305="HHB", C305+C305*CALCIVA, " ")</f>
        <v xml:space="preserve"> </v>
      </c>
    </row>
    <row r="306" spans="1:5" x14ac:dyDescent="0.25">
      <c r="A306" s="7" t="s">
        <v>73</v>
      </c>
      <c r="B306" t="s">
        <v>64</v>
      </c>
      <c r="C306" s="9">
        <v>722000</v>
      </c>
      <c r="D306" s="7" t="str">
        <f t="shared" si="4"/>
        <v xml:space="preserve"> </v>
      </c>
      <c r="E306" s="30" t="str">
        <f>IF(A306="HHB", C306+C306*CALCIVA, " ")</f>
        <v xml:space="preserve"> </v>
      </c>
    </row>
    <row r="307" spans="1:5" x14ac:dyDescent="0.25">
      <c r="A307" s="7" t="s">
        <v>71</v>
      </c>
      <c r="B307" t="s">
        <v>72</v>
      </c>
      <c r="C307" s="9">
        <v>269000</v>
      </c>
      <c r="D307" s="7" t="str">
        <f t="shared" si="4"/>
        <v xml:space="preserve"> </v>
      </c>
      <c r="E307" s="30" t="str">
        <f>IF(A307="HHB", C307+C307*CALCIVA, " ")</f>
        <v xml:space="preserve"> </v>
      </c>
    </row>
    <row r="308" spans="1:5" x14ac:dyDescent="0.25">
      <c r="A308" s="7" t="s">
        <v>27</v>
      </c>
      <c r="B308" t="s">
        <v>28</v>
      </c>
      <c r="C308" s="9">
        <v>371000</v>
      </c>
      <c r="D308" s="7" t="str">
        <f t="shared" si="4"/>
        <v xml:space="preserve"> </v>
      </c>
      <c r="E308" s="30" t="str">
        <f>IF(A308="HHB", C308+C308*CALCIVA, " ")</f>
        <v xml:space="preserve"> </v>
      </c>
    </row>
    <row r="309" spans="1:5" x14ac:dyDescent="0.25">
      <c r="A309" s="7" t="s">
        <v>37</v>
      </c>
      <c r="B309" t="s">
        <v>38</v>
      </c>
      <c r="C309" s="9">
        <v>462000</v>
      </c>
      <c r="D309" s="7" t="str">
        <f t="shared" si="4"/>
        <v xml:space="preserve"> </v>
      </c>
      <c r="E309" s="30" t="str">
        <f>IF(A309="HHB", C309+C309*CALCIVA, " ")</f>
        <v xml:space="preserve"> </v>
      </c>
    </row>
    <row r="310" spans="1:5" x14ac:dyDescent="0.25">
      <c r="A310" s="7" t="s">
        <v>60</v>
      </c>
      <c r="B310" t="s">
        <v>38</v>
      </c>
      <c r="C310" s="9">
        <v>541000</v>
      </c>
      <c r="D310" s="7" t="str">
        <f t="shared" si="4"/>
        <v xml:space="preserve"> </v>
      </c>
      <c r="E310" s="30" t="str">
        <f>IF(A310="HHB", C310+C310*CALCIVA, " ")</f>
        <v xml:space="preserve"> </v>
      </c>
    </row>
    <row r="311" spans="1:5" x14ac:dyDescent="0.25">
      <c r="A311" s="7" t="s">
        <v>23</v>
      </c>
      <c r="B311" t="s">
        <v>24</v>
      </c>
      <c r="C311" s="9">
        <v>648000</v>
      </c>
      <c r="D311" s="7" t="str">
        <f t="shared" si="4"/>
        <v xml:space="preserve"> </v>
      </c>
      <c r="E311" s="30" t="str">
        <f>IF(A311="HHB", C311+C311*CALCIVA, " ")</f>
        <v xml:space="preserve"> </v>
      </c>
    </row>
    <row r="312" spans="1:5" x14ac:dyDescent="0.25">
      <c r="A312" s="7" t="s">
        <v>71</v>
      </c>
      <c r="B312" t="s">
        <v>72</v>
      </c>
      <c r="C312" s="9">
        <v>644000</v>
      </c>
      <c r="D312" s="7" t="str">
        <f t="shared" si="4"/>
        <v xml:space="preserve"> </v>
      </c>
      <c r="E312" s="30" t="str">
        <f>IF(A312="HHB", C312+C312*CALCIVA, " ")</f>
        <v xml:space="preserve"> </v>
      </c>
    </row>
    <row r="313" spans="1:5" x14ac:dyDescent="0.25">
      <c r="A313" s="7" t="s">
        <v>25</v>
      </c>
      <c r="B313" t="s">
        <v>26</v>
      </c>
      <c r="C313" s="9">
        <v>902000</v>
      </c>
      <c r="D313" s="7" t="str">
        <f t="shared" si="4"/>
        <v xml:space="preserve"> </v>
      </c>
      <c r="E313" s="30" t="str">
        <f>IF(A313="HHB", C313+C313*CALCIVA, " ")</f>
        <v xml:space="preserve"> </v>
      </c>
    </row>
    <row r="314" spans="1:5" x14ac:dyDescent="0.25">
      <c r="A314" s="7" t="s">
        <v>73</v>
      </c>
      <c r="B314" t="s">
        <v>64</v>
      </c>
      <c r="C314" s="9">
        <v>722000</v>
      </c>
      <c r="D314" s="7" t="str">
        <f t="shared" si="4"/>
        <v xml:space="preserve"> </v>
      </c>
      <c r="E314" s="30" t="str">
        <f>IF(A314="HHB", C314+C314*CALCIVA, " ")</f>
        <v xml:space="preserve"> </v>
      </c>
    </row>
    <row r="315" spans="1:5" x14ac:dyDescent="0.25">
      <c r="A315" s="7" t="s">
        <v>62</v>
      </c>
      <c r="B315" t="s">
        <v>28</v>
      </c>
      <c r="C315" s="9">
        <v>1457000</v>
      </c>
      <c r="D315" s="7" t="str">
        <f t="shared" si="4"/>
        <v xml:space="preserve"> </v>
      </c>
      <c r="E315" s="30" t="str">
        <f>IF(A315="HHB", C315+C315*CALCIVA, " ")</f>
        <v xml:space="preserve"> </v>
      </c>
    </row>
    <row r="316" spans="1:5" x14ac:dyDescent="0.25">
      <c r="A316" s="7" t="s">
        <v>33</v>
      </c>
      <c r="B316" t="s">
        <v>6</v>
      </c>
      <c r="C316" s="9">
        <v>1786000</v>
      </c>
      <c r="D316" s="7" t="str">
        <f t="shared" si="4"/>
        <v>TROVATO</v>
      </c>
      <c r="E316" s="30" t="str">
        <f>IF(A316="HHB", C316+C316*CALCIVA, " ")</f>
        <v xml:space="preserve"> </v>
      </c>
    </row>
    <row r="317" spans="1:5" x14ac:dyDescent="0.25">
      <c r="A317" s="7" t="s">
        <v>32</v>
      </c>
      <c r="B317" t="s">
        <v>22</v>
      </c>
      <c r="C317" s="10"/>
      <c r="D317" s="7" t="str">
        <f t="shared" si="4"/>
        <v xml:space="preserve"> </v>
      </c>
      <c r="E317" s="30" t="str">
        <f>IF(A317="HHB", C317+C317*CALCIVA, " ")</f>
        <v xml:space="preserve"> </v>
      </c>
    </row>
    <row r="318" spans="1:5" x14ac:dyDescent="0.25">
      <c r="A318" s="7" t="s">
        <v>74</v>
      </c>
      <c r="B318" t="s">
        <v>38</v>
      </c>
      <c r="C318" s="9">
        <v>85000</v>
      </c>
      <c r="D318" s="7" t="str">
        <f t="shared" si="4"/>
        <v xml:space="preserve"> </v>
      </c>
      <c r="E318" s="30" t="str">
        <f>IF(A318="HHB", C318+C318*CALCIVA, " ")</f>
        <v xml:space="preserve"> </v>
      </c>
    </row>
    <row r="319" spans="1:5" x14ac:dyDescent="0.25">
      <c r="A319" s="7" t="s">
        <v>74</v>
      </c>
      <c r="B319" t="s">
        <v>38</v>
      </c>
      <c r="C319" s="9">
        <v>84000</v>
      </c>
      <c r="D319" s="7" t="str">
        <f t="shared" si="4"/>
        <v xml:space="preserve"> </v>
      </c>
      <c r="E319" s="30" t="str">
        <f>IF(A319="HHB", C319+C319*CALCIVA, " ")</f>
        <v xml:space="preserve"> </v>
      </c>
    </row>
    <row r="320" spans="1:5" x14ac:dyDescent="0.25">
      <c r="A320" s="7" t="s">
        <v>63</v>
      </c>
      <c r="B320" t="s">
        <v>64</v>
      </c>
      <c r="C320" s="9">
        <v>115000</v>
      </c>
      <c r="D320" s="7" t="str">
        <f t="shared" si="4"/>
        <v xml:space="preserve"> </v>
      </c>
      <c r="E320" s="30" t="str">
        <f>IF(A320="HHB", C320+C320*CALCIVA, " ")</f>
        <v xml:space="preserve"> </v>
      </c>
    </row>
    <row r="321" spans="1:5" x14ac:dyDescent="0.25">
      <c r="A321" s="7" t="s">
        <v>61</v>
      </c>
      <c r="B321" t="s">
        <v>6</v>
      </c>
      <c r="C321" s="9">
        <v>152000</v>
      </c>
      <c r="D321" s="7" t="str">
        <f t="shared" si="4"/>
        <v xml:space="preserve"> </v>
      </c>
      <c r="E321" s="30" t="str">
        <f>IF(A321="HHB", C321+C321*CALCIVA, " ")</f>
        <v xml:space="preserve"> </v>
      </c>
    </row>
    <row r="322" spans="1:5" x14ac:dyDescent="0.25">
      <c r="A322" s="7" t="s">
        <v>41</v>
      </c>
      <c r="B322" t="s">
        <v>6</v>
      </c>
      <c r="C322" s="9">
        <v>82000</v>
      </c>
      <c r="D322" s="7" t="str">
        <f t="shared" si="4"/>
        <v xml:space="preserve"> </v>
      </c>
      <c r="E322" s="30" t="str">
        <f>IF(A322="HHB", C322+C322*CALCIVA, " ")</f>
        <v xml:space="preserve"> </v>
      </c>
    </row>
    <row r="323" spans="1:5" x14ac:dyDescent="0.25">
      <c r="A323" s="7" t="s">
        <v>193</v>
      </c>
      <c r="B323" t="s">
        <v>38</v>
      </c>
      <c r="C323" s="9">
        <v>84000</v>
      </c>
      <c r="D323" s="7" t="str">
        <f t="shared" si="4"/>
        <v xml:space="preserve"> </v>
      </c>
      <c r="E323" s="30">
        <f>IF(A323="HHB", C323+C323*CALCIVA, " ")</f>
        <v>102480</v>
      </c>
    </row>
    <row r="324" spans="1:5" x14ac:dyDescent="0.25">
      <c r="A324" s="7" t="s">
        <v>62</v>
      </c>
      <c r="B324" t="s">
        <v>28</v>
      </c>
      <c r="C324" s="9">
        <v>115000</v>
      </c>
      <c r="D324" s="7" t="str">
        <f t="shared" si="4"/>
        <v xml:space="preserve"> </v>
      </c>
      <c r="E324" s="30" t="str">
        <f>IF(A324="HHB", C324+C324*CALCIVA, " ")</f>
        <v xml:space="preserve"> </v>
      </c>
    </row>
    <row r="325" spans="1:5" x14ac:dyDescent="0.25">
      <c r="A325" s="7" t="s">
        <v>25</v>
      </c>
      <c r="B325" t="s">
        <v>26</v>
      </c>
      <c r="C325" s="9">
        <v>153000</v>
      </c>
      <c r="D325" s="7" t="str">
        <f t="shared" si="4"/>
        <v xml:space="preserve"> </v>
      </c>
      <c r="E325" s="30" t="str">
        <f>IF(A325="HHB", C325+C325*CALCIVA, " ")</f>
        <v xml:space="preserve"> </v>
      </c>
    </row>
    <row r="326" spans="1:5" x14ac:dyDescent="0.25">
      <c r="A326" s="7" t="s">
        <v>13</v>
      </c>
      <c r="B326" t="s">
        <v>14</v>
      </c>
      <c r="C326" s="9">
        <v>80000</v>
      </c>
      <c r="D326" s="7" t="str">
        <f t="shared" ref="D326:D340" si="5">IF(AND(B326="Abbigliamento", C326&gt;300000), "TROVATO", " ")</f>
        <v xml:space="preserve"> </v>
      </c>
      <c r="E326" s="30" t="str">
        <f>IF(A326="HHB", C326+C326*CALCIVA, " ")</f>
        <v xml:space="preserve"> </v>
      </c>
    </row>
    <row r="327" spans="1:5" x14ac:dyDescent="0.25">
      <c r="A327" s="7" t="s">
        <v>34</v>
      </c>
      <c r="B327" t="s">
        <v>35</v>
      </c>
      <c r="C327" s="9">
        <v>102000</v>
      </c>
      <c r="D327" s="7" t="str">
        <f t="shared" si="5"/>
        <v xml:space="preserve"> </v>
      </c>
      <c r="E327" s="30" t="str">
        <f>IF(A327="HHB", C327+C327*CALCIVA, " ")</f>
        <v xml:space="preserve"> </v>
      </c>
    </row>
    <row r="328" spans="1:5" x14ac:dyDescent="0.25">
      <c r="A328" s="7" t="s">
        <v>193</v>
      </c>
      <c r="B328" t="s">
        <v>38</v>
      </c>
      <c r="C328" s="10">
        <v>0</v>
      </c>
      <c r="D328" s="7" t="str">
        <f t="shared" si="5"/>
        <v xml:space="preserve"> </v>
      </c>
      <c r="E328" s="30">
        <f>IF(A328="HHB", C328+C328*CALCIVA, " ")</f>
        <v>0</v>
      </c>
    </row>
    <row r="329" spans="1:5" x14ac:dyDescent="0.25">
      <c r="A329" s="7" t="s">
        <v>15</v>
      </c>
      <c r="B329" t="s">
        <v>16</v>
      </c>
      <c r="C329" s="9">
        <v>198000</v>
      </c>
      <c r="D329" s="7" t="str">
        <f t="shared" si="5"/>
        <v xml:space="preserve"> </v>
      </c>
      <c r="E329" s="30" t="str">
        <f>IF(A329="HHB", C329+C329*CALCIVA, " ")</f>
        <v xml:space="preserve"> </v>
      </c>
    </row>
    <row r="330" spans="1:5" x14ac:dyDescent="0.25">
      <c r="A330" s="7" t="s">
        <v>55</v>
      </c>
      <c r="B330" t="s">
        <v>35</v>
      </c>
      <c r="C330" s="9">
        <v>233000</v>
      </c>
      <c r="D330" s="7" t="str">
        <f t="shared" si="5"/>
        <v xml:space="preserve"> </v>
      </c>
      <c r="E330" s="30" t="str">
        <f>IF(A330="HHB", C330+C330*CALCIVA, " ")</f>
        <v xml:space="preserve"> </v>
      </c>
    </row>
    <row r="331" spans="1:5" x14ac:dyDescent="0.25">
      <c r="A331" s="7" t="s">
        <v>7</v>
      </c>
      <c r="B331" t="s">
        <v>8</v>
      </c>
      <c r="C331" s="9">
        <v>279000</v>
      </c>
      <c r="D331" s="7" t="str">
        <f t="shared" si="5"/>
        <v xml:space="preserve"> </v>
      </c>
      <c r="E331" s="30" t="str">
        <f>IF(A331="HHB", C331+C331*CALCIVA, " ")</f>
        <v xml:space="preserve"> </v>
      </c>
    </row>
    <row r="332" spans="1:5" x14ac:dyDescent="0.25">
      <c r="A332" s="7" t="s">
        <v>62</v>
      </c>
      <c r="B332" t="s">
        <v>48</v>
      </c>
      <c r="C332" s="9">
        <v>298000</v>
      </c>
      <c r="D332" s="7" t="str">
        <f t="shared" si="5"/>
        <v xml:space="preserve"> </v>
      </c>
      <c r="E332" s="30" t="str">
        <f>IF(A332="HHB", C332+C332*CALCIVA, " ")</f>
        <v xml:space="preserve"> </v>
      </c>
    </row>
    <row r="333" spans="1:5" x14ac:dyDescent="0.25">
      <c r="A333" s="7" t="s">
        <v>67</v>
      </c>
      <c r="B333" t="s">
        <v>68</v>
      </c>
      <c r="C333" s="9">
        <v>478000</v>
      </c>
      <c r="D333" s="7" t="str">
        <f t="shared" si="5"/>
        <v xml:space="preserve"> </v>
      </c>
      <c r="E333" s="30" t="str">
        <f>IF(A333="HHB", C333+C333*CALCIVA, " ")</f>
        <v xml:space="preserve"> </v>
      </c>
    </row>
    <row r="334" spans="1:5" x14ac:dyDescent="0.25">
      <c r="A334" s="7" t="s">
        <v>44</v>
      </c>
      <c r="B334" t="s">
        <v>38</v>
      </c>
      <c r="C334" s="9">
        <v>626000</v>
      </c>
      <c r="D334" s="7" t="str">
        <f t="shared" si="5"/>
        <v xml:space="preserve"> </v>
      </c>
      <c r="E334" s="30" t="str">
        <f>IF(A334="HHB", C334+C334*CALCIVA, " ")</f>
        <v xml:space="preserve"> </v>
      </c>
    </row>
    <row r="335" spans="1:5" x14ac:dyDescent="0.25">
      <c r="A335" s="7" t="s">
        <v>11</v>
      </c>
      <c r="B335" t="s">
        <v>12</v>
      </c>
      <c r="C335" s="9">
        <v>757000</v>
      </c>
      <c r="D335" s="7" t="str">
        <f t="shared" si="5"/>
        <v xml:space="preserve"> </v>
      </c>
      <c r="E335" s="30" t="str">
        <f>IF(A335="HHB", C335+C335*CALCIVA, " ")</f>
        <v xml:space="preserve"> </v>
      </c>
    </row>
    <row r="336" spans="1:5" x14ac:dyDescent="0.25">
      <c r="A336" s="7" t="s">
        <v>17</v>
      </c>
      <c r="B336" t="s">
        <v>12</v>
      </c>
      <c r="C336" s="9">
        <v>1128000</v>
      </c>
      <c r="D336" s="7" t="str">
        <f t="shared" si="5"/>
        <v xml:space="preserve"> </v>
      </c>
      <c r="E336" s="30" t="str">
        <f>IF(A336="HHB", C336+C336*CALCIVA, " ")</f>
        <v xml:space="preserve"> </v>
      </c>
    </row>
    <row r="337" spans="1:5" x14ac:dyDescent="0.25">
      <c r="A337" s="7" t="s">
        <v>52</v>
      </c>
      <c r="B337" t="s">
        <v>22</v>
      </c>
      <c r="C337" s="9">
        <v>1527000</v>
      </c>
      <c r="D337" s="7" t="str">
        <f t="shared" si="5"/>
        <v xml:space="preserve"> </v>
      </c>
      <c r="E337" s="30" t="str">
        <f>IF(A337="HHB", C337+C337*CALCIVA, " ")</f>
        <v xml:space="preserve"> </v>
      </c>
    </row>
    <row r="338" spans="1:5" x14ac:dyDescent="0.25">
      <c r="A338" s="7" t="s">
        <v>31</v>
      </c>
      <c r="B338" t="s">
        <v>6</v>
      </c>
      <c r="C338" s="9">
        <v>4134000</v>
      </c>
      <c r="D338" s="7" t="str">
        <f t="shared" si="5"/>
        <v>TROVATO</v>
      </c>
      <c r="E338" s="30" t="str">
        <f>IF(A338="HHB", C338+C338*CALCIVA, " ")</f>
        <v xml:space="preserve"> </v>
      </c>
    </row>
    <row r="339" spans="1:5" x14ac:dyDescent="0.25">
      <c r="A339" s="7" t="s">
        <v>25</v>
      </c>
      <c r="B339" t="s">
        <v>26</v>
      </c>
      <c r="C339" s="9">
        <v>6850000</v>
      </c>
      <c r="D339" s="7" t="str">
        <f t="shared" si="5"/>
        <v xml:space="preserve"> </v>
      </c>
      <c r="E339" s="30" t="str">
        <f>IF(A339="HHB", C339+C339*CALCIVA, " ")</f>
        <v xml:space="preserve"> </v>
      </c>
    </row>
    <row r="340" spans="1:5" x14ac:dyDescent="0.25">
      <c r="A340" s="7" t="s">
        <v>9</v>
      </c>
      <c r="B340" t="s">
        <v>10</v>
      </c>
      <c r="C340" s="9">
        <v>11712000</v>
      </c>
      <c r="D340" s="7" t="str">
        <f t="shared" si="5"/>
        <v xml:space="preserve"> </v>
      </c>
      <c r="E340" s="30" t="str">
        <f>IF(A340="HHB", C340+C340*CALCIVA, " ")</f>
        <v xml:space="preserve"> </v>
      </c>
    </row>
  </sheetData>
  <mergeCells count="2">
    <mergeCell ref="A1:C1"/>
    <mergeCell ref="A3:C3"/>
  </mergeCells>
  <phoneticPr fontId="7" type="noConversion"/>
  <conditionalFormatting sqref="F4">
    <cfRule type="cellIs" dxfId="1" priority="2" operator="equal">
      <formula>"Ufficio"</formula>
    </cfRule>
  </conditionalFormatting>
  <conditionalFormatting sqref="B1:B1048576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15" sqref="H15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 "Abbigliamento", D:D)</f>
        <v>611780</v>
      </c>
    </row>
    <row r="4" spans="1:8" ht="16.2" thickBot="1" x14ac:dyDescent="0.35">
      <c r="A4" s="2">
        <v>36580</v>
      </c>
      <c r="B4" t="s">
        <v>31</v>
      </c>
      <c r="C4" t="s">
        <v>6</v>
      </c>
      <c r="D4" s="3">
        <v>151500</v>
      </c>
      <c r="E4" s="3">
        <v>13</v>
      </c>
      <c r="G4" s="16" t="s">
        <v>64</v>
      </c>
      <c r="H4" s="22">
        <f>SUMIF(C:C, "Alimentari", D:D)</f>
        <v>30860</v>
      </c>
    </row>
    <row r="5" spans="1:8" ht="16.2" thickBot="1" x14ac:dyDescent="0.35">
      <c r="A5" s="2">
        <v>36595</v>
      </c>
      <c r="B5" t="s">
        <v>31</v>
      </c>
      <c r="C5" t="s">
        <v>6</v>
      </c>
      <c r="D5" s="3">
        <v>19000</v>
      </c>
      <c r="E5" s="3">
        <v>17</v>
      </c>
      <c r="G5" s="16" t="s">
        <v>26</v>
      </c>
      <c r="H5" s="22">
        <f>SUMIF(C:C, "Personale", D:D)</f>
        <v>54000</v>
      </c>
    </row>
    <row r="6" spans="1:8" ht="16.2" thickBot="1" x14ac:dyDescent="0.35">
      <c r="A6" s="2">
        <v>36596</v>
      </c>
      <c r="B6" t="s">
        <v>5</v>
      </c>
      <c r="C6" t="s">
        <v>6</v>
      </c>
      <c r="D6" s="3">
        <v>163500</v>
      </c>
      <c r="E6" s="3">
        <v>18</v>
      </c>
      <c r="G6" s="17" t="s">
        <v>58</v>
      </c>
      <c r="H6" s="22">
        <f>SUMIF(C:C, "Hardware", D:D)</f>
        <v>6765600</v>
      </c>
    </row>
    <row r="7" spans="1:8" ht="13.8" thickBot="1" x14ac:dyDescent="0.3">
      <c r="A7" s="2">
        <v>36608</v>
      </c>
      <c r="B7" t="s">
        <v>33</v>
      </c>
      <c r="C7" t="s">
        <v>6</v>
      </c>
      <c r="D7" s="3">
        <v>18230</v>
      </c>
      <c r="E7" s="3">
        <v>21</v>
      </c>
      <c r="G7" s="18"/>
      <c r="H7" s="25"/>
    </row>
    <row r="8" spans="1:8" ht="16.2" thickBot="1" x14ac:dyDescent="0.35">
      <c r="A8" s="2">
        <v>36632</v>
      </c>
      <c r="B8" t="s">
        <v>5</v>
      </c>
      <c r="C8" t="s">
        <v>6</v>
      </c>
      <c r="D8" s="3">
        <v>51800</v>
      </c>
      <c r="E8" s="3">
        <v>21</v>
      </c>
      <c r="G8" s="19" t="s">
        <v>75</v>
      </c>
      <c r="H8" s="22">
        <f>SUMIF(B:B, "H&amp;B", D:D)</f>
        <v>73450</v>
      </c>
    </row>
    <row r="9" spans="1:8" ht="16.2" thickBot="1" x14ac:dyDescent="0.35">
      <c r="A9" s="2">
        <v>36632</v>
      </c>
      <c r="B9" t="s">
        <v>31</v>
      </c>
      <c r="C9" t="s">
        <v>6</v>
      </c>
      <c r="D9" s="3">
        <v>31000</v>
      </c>
      <c r="E9" s="3">
        <v>16</v>
      </c>
      <c r="G9" s="20" t="s">
        <v>13</v>
      </c>
      <c r="H9" s="22">
        <f>SUMIF(B:B, "Allstate", D:D)</f>
        <v>50800</v>
      </c>
    </row>
    <row r="10" spans="1:8" ht="16.2" thickBot="1" x14ac:dyDescent="0.35">
      <c r="A10" s="2">
        <v>36637</v>
      </c>
      <c r="B10" t="s">
        <v>31</v>
      </c>
      <c r="C10" t="s">
        <v>6</v>
      </c>
      <c r="D10" s="3">
        <v>81500</v>
      </c>
      <c r="E10" s="3">
        <v>25</v>
      </c>
      <c r="G10" s="20" t="s">
        <v>34</v>
      </c>
      <c r="H10" s="22">
        <f>SUMIF(B:B, "Canon USA", D:D)</f>
        <v>98450</v>
      </c>
    </row>
    <row r="11" spans="1:8" ht="16.2" thickBot="1" x14ac:dyDescent="0.35">
      <c r="A11" s="2">
        <v>36642</v>
      </c>
      <c r="B11" t="s">
        <v>33</v>
      </c>
      <c r="C11" t="s">
        <v>6</v>
      </c>
      <c r="D11" s="3">
        <v>7640</v>
      </c>
      <c r="E11" s="3">
        <v>20</v>
      </c>
      <c r="G11" s="20" t="s">
        <v>15</v>
      </c>
      <c r="H11" s="22">
        <f>SUMIF(B:B, "America Online", D:D)</f>
        <v>7950</v>
      </c>
    </row>
    <row r="12" spans="1:8" ht="16.2" thickBot="1" x14ac:dyDescent="0.35">
      <c r="A12" s="2">
        <v>36686</v>
      </c>
      <c r="B12" t="s">
        <v>33</v>
      </c>
      <c r="C12" t="s">
        <v>6</v>
      </c>
      <c r="D12" s="3">
        <v>7640</v>
      </c>
      <c r="E12" s="3">
        <v>22</v>
      </c>
      <c r="G12" s="20" t="s">
        <v>31</v>
      </c>
      <c r="H12" s="22">
        <f>SUMIF(B:B, "Biobottoms", D:D)</f>
        <v>283000</v>
      </c>
    </row>
    <row r="13" spans="1:8" ht="16.2" thickBot="1" x14ac:dyDescent="0.35">
      <c r="A13" s="2">
        <v>36612</v>
      </c>
      <c r="B13" t="s">
        <v>50</v>
      </c>
      <c r="C13" t="s">
        <v>51</v>
      </c>
      <c r="D13" s="3">
        <v>34900</v>
      </c>
      <c r="E13" s="3">
        <v>16</v>
      </c>
      <c r="G13" s="20" t="s">
        <v>59</v>
      </c>
      <c r="H13" s="22">
        <f>SUMIF(B:B, "Epcot Center", D:D)</f>
        <v>107700</v>
      </c>
    </row>
    <row r="14" spans="1:8" ht="16.2" thickBot="1" x14ac:dyDescent="0.35">
      <c r="A14" s="2">
        <v>36616</v>
      </c>
      <c r="B14" t="s">
        <v>69</v>
      </c>
      <c r="C14" t="s">
        <v>51</v>
      </c>
      <c r="D14" s="3">
        <v>22450</v>
      </c>
      <c r="E14" s="3">
        <v>18</v>
      </c>
      <c r="G14" s="21" t="s">
        <v>29</v>
      </c>
      <c r="H14" s="22">
        <f>SUMIF(B:B, "Biergarten", D:D)</f>
        <v>27270</v>
      </c>
    </row>
    <row r="15" spans="1:8" x14ac:dyDescent="0.25">
      <c r="A15" s="2">
        <v>36622</v>
      </c>
      <c r="B15" t="s">
        <v>69</v>
      </c>
      <c r="C15" t="s">
        <v>51</v>
      </c>
      <c r="D15" s="3">
        <v>44950</v>
      </c>
      <c r="E15" s="3">
        <v>20</v>
      </c>
    </row>
    <row r="16" spans="1:8" x14ac:dyDescent="0.25">
      <c r="A16" s="2">
        <v>36640</v>
      </c>
      <c r="B16" t="s">
        <v>66</v>
      </c>
      <c r="C16" t="s">
        <v>51</v>
      </c>
      <c r="D16" s="3">
        <v>36300</v>
      </c>
      <c r="E16" s="3">
        <v>23</v>
      </c>
    </row>
    <row r="17" spans="1:5" x14ac:dyDescent="0.25">
      <c r="A17" s="2">
        <v>36638</v>
      </c>
      <c r="B17" t="s">
        <v>65</v>
      </c>
      <c r="C17" t="s">
        <v>64</v>
      </c>
      <c r="D17" s="3">
        <v>2010</v>
      </c>
      <c r="E17" s="3">
        <v>21</v>
      </c>
    </row>
    <row r="18" spans="1:5" x14ac:dyDescent="0.25">
      <c r="A18" s="2">
        <v>36645</v>
      </c>
      <c r="B18" t="s">
        <v>65</v>
      </c>
      <c r="C18" t="s">
        <v>64</v>
      </c>
      <c r="D18" s="3">
        <v>8730</v>
      </c>
      <c r="E18" s="3">
        <v>18</v>
      </c>
    </row>
    <row r="19" spans="1:5" x14ac:dyDescent="0.25">
      <c r="A19" s="2">
        <v>36652</v>
      </c>
      <c r="B19" t="s">
        <v>73</v>
      </c>
      <c r="C19" t="s">
        <v>64</v>
      </c>
      <c r="D19" s="3">
        <v>6570</v>
      </c>
      <c r="E19" s="3">
        <v>13</v>
      </c>
    </row>
    <row r="20" spans="1:5" x14ac:dyDescent="0.25">
      <c r="A20" s="2">
        <v>36682</v>
      </c>
      <c r="B20" t="s">
        <v>73</v>
      </c>
      <c r="C20" t="s">
        <v>64</v>
      </c>
      <c r="D20" s="3">
        <v>8600</v>
      </c>
      <c r="E20" s="3">
        <v>22</v>
      </c>
    </row>
    <row r="21" spans="1:5" x14ac:dyDescent="0.25">
      <c r="A21" s="2">
        <v>36705</v>
      </c>
      <c r="B21" t="s">
        <v>63</v>
      </c>
      <c r="C21" t="s">
        <v>64</v>
      </c>
      <c r="D21" s="3">
        <v>4950</v>
      </c>
      <c r="E21" s="3">
        <v>28</v>
      </c>
    </row>
    <row r="22" spans="1:5" x14ac:dyDescent="0.25">
      <c r="A22" s="2">
        <v>36547</v>
      </c>
      <c r="B22" t="s">
        <v>13</v>
      </c>
      <c r="C22" t="s">
        <v>14</v>
      </c>
      <c r="D22" s="3">
        <v>50800</v>
      </c>
      <c r="E22" s="3">
        <v>22</v>
      </c>
    </row>
    <row r="23" spans="1:5" x14ac:dyDescent="0.25">
      <c r="A23" s="2">
        <v>36543</v>
      </c>
      <c r="B23" t="s">
        <v>62</v>
      </c>
      <c r="C23" t="s">
        <v>28</v>
      </c>
      <c r="D23" s="3">
        <v>43500</v>
      </c>
      <c r="E23" s="3">
        <v>29</v>
      </c>
    </row>
    <row r="24" spans="1:5" x14ac:dyDescent="0.25">
      <c r="A24" s="2">
        <v>36665</v>
      </c>
      <c r="B24" t="s">
        <v>27</v>
      </c>
      <c r="C24" t="s">
        <v>28</v>
      </c>
      <c r="D24" s="3">
        <v>29980</v>
      </c>
      <c r="E24" s="3">
        <v>19</v>
      </c>
    </row>
    <row r="25" spans="1:5" x14ac:dyDescent="0.25">
      <c r="A25" s="2">
        <v>36685</v>
      </c>
      <c r="B25" t="s">
        <v>62</v>
      </c>
      <c r="C25" t="s">
        <v>28</v>
      </c>
      <c r="D25" s="3">
        <v>15980</v>
      </c>
      <c r="E25" s="3">
        <v>14</v>
      </c>
    </row>
    <row r="26" spans="1:5" x14ac:dyDescent="0.25">
      <c r="A26" s="2">
        <v>36653</v>
      </c>
      <c r="B26" t="s">
        <v>71</v>
      </c>
      <c r="C26" t="s">
        <v>72</v>
      </c>
      <c r="D26" s="3">
        <v>14000</v>
      </c>
      <c r="E26" s="3">
        <v>16</v>
      </c>
    </row>
    <row r="27" spans="1:5" x14ac:dyDescent="0.25">
      <c r="A27" s="2">
        <v>36672</v>
      </c>
      <c r="B27" t="s">
        <v>71</v>
      </c>
      <c r="C27" t="s">
        <v>72</v>
      </c>
      <c r="D27" s="3">
        <v>15000</v>
      </c>
      <c r="E27" s="3">
        <v>20</v>
      </c>
    </row>
    <row r="28" spans="1:5" x14ac:dyDescent="0.25">
      <c r="A28" s="2">
        <v>36558</v>
      </c>
      <c r="B28" t="s">
        <v>67</v>
      </c>
      <c r="C28" t="s">
        <v>68</v>
      </c>
      <c r="D28" s="3">
        <v>127490</v>
      </c>
      <c r="E28" s="3">
        <v>17</v>
      </c>
    </row>
    <row r="29" spans="1:5" x14ac:dyDescent="0.25">
      <c r="A29" s="2">
        <v>36598</v>
      </c>
      <c r="B29" t="s">
        <v>67</v>
      </c>
      <c r="C29" t="s">
        <v>68</v>
      </c>
      <c r="D29" s="3">
        <v>127490</v>
      </c>
      <c r="E29" s="3">
        <v>21</v>
      </c>
    </row>
    <row r="30" spans="1:5" x14ac:dyDescent="0.25">
      <c r="A30" s="2">
        <v>36600</v>
      </c>
      <c r="B30" t="s">
        <v>42</v>
      </c>
      <c r="C30" t="s">
        <v>43</v>
      </c>
      <c r="D30" s="3">
        <v>16650</v>
      </c>
      <c r="E30" s="3">
        <v>24</v>
      </c>
    </row>
    <row r="31" spans="1:5" x14ac:dyDescent="0.25">
      <c r="A31" s="2">
        <v>36604</v>
      </c>
      <c r="B31" t="s">
        <v>70</v>
      </c>
      <c r="C31" t="s">
        <v>58</v>
      </c>
      <c r="D31" s="3">
        <v>2425000</v>
      </c>
      <c r="E31" s="3">
        <v>11</v>
      </c>
    </row>
    <row r="32" spans="1:5" x14ac:dyDescent="0.25">
      <c r="A32" s="2">
        <v>36624</v>
      </c>
      <c r="B32" t="s">
        <v>57</v>
      </c>
      <c r="C32" t="s">
        <v>58</v>
      </c>
      <c r="D32" s="3">
        <v>55600</v>
      </c>
      <c r="E32" s="3">
        <v>11</v>
      </c>
    </row>
    <row r="33" spans="1:5" x14ac:dyDescent="0.25">
      <c r="A33" s="2">
        <v>36649</v>
      </c>
      <c r="B33" t="s">
        <v>70</v>
      </c>
      <c r="C33" t="s">
        <v>58</v>
      </c>
      <c r="D33" s="3">
        <v>2425000</v>
      </c>
      <c r="E33" s="3">
        <v>21</v>
      </c>
    </row>
    <row r="34" spans="1:5" x14ac:dyDescent="0.25">
      <c r="A34" s="2">
        <v>36651</v>
      </c>
      <c r="B34" t="s">
        <v>70</v>
      </c>
      <c r="C34" t="s">
        <v>58</v>
      </c>
      <c r="D34" s="3">
        <v>1860000</v>
      </c>
      <c r="E34" s="3">
        <v>19</v>
      </c>
    </row>
    <row r="35" spans="1:5" x14ac:dyDescent="0.25">
      <c r="A35" s="2">
        <v>36554</v>
      </c>
      <c r="B35" t="s">
        <v>7</v>
      </c>
      <c r="C35" t="s">
        <v>8</v>
      </c>
      <c r="D35" s="3">
        <v>295000</v>
      </c>
      <c r="E35" s="3">
        <v>27</v>
      </c>
    </row>
    <row r="36" spans="1:5" x14ac:dyDescent="0.25">
      <c r="A36" s="2">
        <v>36555</v>
      </c>
      <c r="B36" t="s">
        <v>62</v>
      </c>
      <c r="C36" t="s">
        <v>48</v>
      </c>
      <c r="D36" s="3">
        <v>348980</v>
      </c>
      <c r="E36" s="3">
        <v>15</v>
      </c>
    </row>
    <row r="37" spans="1:5" x14ac:dyDescent="0.25">
      <c r="A37" s="2">
        <v>36596</v>
      </c>
      <c r="B37" t="s">
        <v>47</v>
      </c>
      <c r="C37" t="s">
        <v>48</v>
      </c>
      <c r="D37" s="3">
        <v>183900</v>
      </c>
      <c r="E37" s="3">
        <v>26</v>
      </c>
    </row>
    <row r="38" spans="1:5" x14ac:dyDescent="0.25">
      <c r="A38" s="2">
        <v>36637</v>
      </c>
      <c r="B38" t="s">
        <v>47</v>
      </c>
      <c r="C38" t="s">
        <v>48</v>
      </c>
      <c r="D38" s="3">
        <v>183900</v>
      </c>
      <c r="E38" s="3">
        <v>18</v>
      </c>
    </row>
    <row r="39" spans="1:5" x14ac:dyDescent="0.25">
      <c r="A39" s="2">
        <v>36597</v>
      </c>
      <c r="B39" t="s">
        <v>18</v>
      </c>
      <c r="C39" t="s">
        <v>19</v>
      </c>
      <c r="D39" s="3">
        <v>20000</v>
      </c>
      <c r="E39" s="3">
        <v>23</v>
      </c>
    </row>
    <row r="40" spans="1:5" x14ac:dyDescent="0.25">
      <c r="A40" s="2">
        <v>36545</v>
      </c>
      <c r="B40" t="s">
        <v>25</v>
      </c>
      <c r="C40" t="s">
        <v>26</v>
      </c>
      <c r="D40" s="3">
        <v>13500</v>
      </c>
      <c r="E40" s="3">
        <v>15</v>
      </c>
    </row>
    <row r="41" spans="1:5" x14ac:dyDescent="0.25">
      <c r="A41" s="2">
        <v>36589</v>
      </c>
      <c r="B41" t="s">
        <v>25</v>
      </c>
      <c r="C41" t="s">
        <v>26</v>
      </c>
      <c r="D41" s="3">
        <v>13500</v>
      </c>
      <c r="E41" s="3">
        <v>20</v>
      </c>
    </row>
    <row r="42" spans="1:5" x14ac:dyDescent="0.25">
      <c r="A42" s="2">
        <v>36637</v>
      </c>
      <c r="B42" t="s">
        <v>25</v>
      </c>
      <c r="C42" t="s">
        <v>26</v>
      </c>
      <c r="D42" s="3">
        <v>13500</v>
      </c>
      <c r="E42" s="3">
        <v>18</v>
      </c>
    </row>
    <row r="43" spans="1:5" x14ac:dyDescent="0.25">
      <c r="A43" s="2">
        <v>36681</v>
      </c>
      <c r="B43" t="s">
        <v>25</v>
      </c>
      <c r="C43" t="s">
        <v>26</v>
      </c>
      <c r="D43" s="3">
        <v>13500</v>
      </c>
      <c r="E43" s="3">
        <v>21</v>
      </c>
    </row>
    <row r="44" spans="1:5" x14ac:dyDescent="0.25">
      <c r="A44" s="2">
        <v>36552</v>
      </c>
      <c r="B44" t="s">
        <v>15</v>
      </c>
      <c r="C44" t="s">
        <v>16</v>
      </c>
      <c r="D44" s="3">
        <v>7950</v>
      </c>
      <c r="E44" s="3">
        <v>23</v>
      </c>
    </row>
    <row r="45" spans="1:5" x14ac:dyDescent="0.25">
      <c r="A45" s="2">
        <v>36596</v>
      </c>
      <c r="B45" t="s">
        <v>39</v>
      </c>
      <c r="C45" t="s">
        <v>40</v>
      </c>
      <c r="D45" s="3">
        <v>43500</v>
      </c>
      <c r="E45" s="3">
        <v>16</v>
      </c>
    </row>
    <row r="46" spans="1:5" x14ac:dyDescent="0.25">
      <c r="A46" s="2">
        <v>36576</v>
      </c>
      <c r="B46" t="s">
        <v>52</v>
      </c>
      <c r="C46" t="s">
        <v>22</v>
      </c>
      <c r="D46" s="3">
        <v>36850</v>
      </c>
      <c r="E46" s="3">
        <v>16</v>
      </c>
    </row>
    <row r="47" spans="1:5" x14ac:dyDescent="0.25">
      <c r="A47" s="2">
        <v>36598</v>
      </c>
      <c r="B47" t="s">
        <v>21</v>
      </c>
      <c r="C47" t="s">
        <v>22</v>
      </c>
      <c r="D47" s="3">
        <v>3950</v>
      </c>
      <c r="E47" s="3">
        <v>17</v>
      </c>
    </row>
    <row r="48" spans="1:5" x14ac:dyDescent="0.25">
      <c r="A48" s="2">
        <v>36614</v>
      </c>
      <c r="B48" t="s">
        <v>21</v>
      </c>
      <c r="C48" t="s">
        <v>22</v>
      </c>
      <c r="D48" s="3">
        <v>8000</v>
      </c>
      <c r="E48" s="3">
        <v>22</v>
      </c>
    </row>
    <row r="49" spans="1:5" x14ac:dyDescent="0.25">
      <c r="A49" s="2">
        <v>36697</v>
      </c>
      <c r="B49" t="s">
        <v>32</v>
      </c>
      <c r="C49" t="s">
        <v>22</v>
      </c>
      <c r="D49" s="3">
        <v>40650</v>
      </c>
      <c r="E49" s="3">
        <v>17</v>
      </c>
    </row>
    <row r="50" spans="1:5" x14ac:dyDescent="0.25">
      <c r="A50" s="2">
        <v>36598</v>
      </c>
      <c r="B50" t="s">
        <v>61</v>
      </c>
      <c r="C50" t="s">
        <v>24</v>
      </c>
      <c r="D50" s="3">
        <v>50000</v>
      </c>
      <c r="E50" s="3">
        <v>15</v>
      </c>
    </row>
    <row r="51" spans="1:5" x14ac:dyDescent="0.25">
      <c r="A51" s="2">
        <v>36667</v>
      </c>
      <c r="B51" t="s">
        <v>23</v>
      </c>
      <c r="C51" t="s">
        <v>24</v>
      </c>
      <c r="D51" s="3">
        <v>27350</v>
      </c>
      <c r="E51" s="3">
        <v>19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36537</v>
      </c>
      <c r="B53" t="s">
        <v>75</v>
      </c>
      <c r="C53" t="s">
        <v>38</v>
      </c>
      <c r="D53" s="3">
        <v>27560</v>
      </c>
      <c r="E53" s="3">
        <v>21</v>
      </c>
    </row>
    <row r="54" spans="1:5" x14ac:dyDescent="0.25">
      <c r="A54" s="2">
        <v>36551</v>
      </c>
      <c r="B54" t="s">
        <v>75</v>
      </c>
      <c r="C54" t="s">
        <v>38</v>
      </c>
      <c r="D54" s="3">
        <v>45890</v>
      </c>
      <c r="E54" s="3">
        <v>18</v>
      </c>
    </row>
    <row r="55" spans="1:5" x14ac:dyDescent="0.25">
      <c r="A55" s="2">
        <v>36558</v>
      </c>
      <c r="B55" t="s">
        <v>44</v>
      </c>
      <c r="C55" t="s">
        <v>38</v>
      </c>
      <c r="D55" s="3">
        <v>49400</v>
      </c>
      <c r="E55" s="3">
        <v>13</v>
      </c>
    </row>
    <row r="56" spans="1:5" x14ac:dyDescent="0.25">
      <c r="A56" s="2">
        <v>36594</v>
      </c>
      <c r="B56" t="s">
        <v>59</v>
      </c>
      <c r="C56" t="s">
        <v>38</v>
      </c>
      <c r="D56" s="3">
        <v>35900</v>
      </c>
      <c r="E56" s="3">
        <v>16</v>
      </c>
    </row>
    <row r="57" spans="1:5" x14ac:dyDescent="0.25">
      <c r="A57" s="2">
        <v>36595</v>
      </c>
      <c r="B57" t="s">
        <v>59</v>
      </c>
      <c r="C57" t="s">
        <v>38</v>
      </c>
      <c r="D57" s="3">
        <v>71800</v>
      </c>
      <c r="E57" s="3">
        <v>18</v>
      </c>
    </row>
    <row r="58" spans="1:5" x14ac:dyDescent="0.25">
      <c r="A58" s="2">
        <v>36603</v>
      </c>
      <c r="B58" t="s">
        <v>44</v>
      </c>
      <c r="C58" t="s">
        <v>38</v>
      </c>
      <c r="D58" s="3">
        <v>87300</v>
      </c>
      <c r="E58" s="3">
        <v>18</v>
      </c>
    </row>
    <row r="59" spans="1:5" x14ac:dyDescent="0.25">
      <c r="A59" s="2">
        <v>36614</v>
      </c>
      <c r="B59" t="s">
        <v>60</v>
      </c>
      <c r="C59" t="s">
        <v>38</v>
      </c>
      <c r="D59" s="3">
        <v>24660</v>
      </c>
      <c r="E59" s="3">
        <v>27</v>
      </c>
    </row>
    <row r="60" spans="1:5" x14ac:dyDescent="0.25">
      <c r="A60" s="2">
        <v>36666</v>
      </c>
      <c r="B60" t="s">
        <v>37</v>
      </c>
      <c r="C60" t="s">
        <v>38</v>
      </c>
      <c r="D60" s="3">
        <v>17950</v>
      </c>
      <c r="E60" s="3">
        <v>17</v>
      </c>
    </row>
    <row r="61" spans="1:5" x14ac:dyDescent="0.25">
      <c r="A61" s="2">
        <v>36666</v>
      </c>
      <c r="B61" t="s">
        <v>60</v>
      </c>
      <c r="C61" t="s">
        <v>38</v>
      </c>
      <c r="D61" s="3">
        <v>32320</v>
      </c>
      <c r="E61" s="3">
        <v>20</v>
      </c>
    </row>
    <row r="62" spans="1:5" x14ac:dyDescent="0.25">
      <c r="A62" s="2">
        <v>36700</v>
      </c>
      <c r="B62" t="s">
        <v>74</v>
      </c>
      <c r="C62" t="s">
        <v>38</v>
      </c>
      <c r="D62" s="3">
        <v>50280</v>
      </c>
      <c r="E62" s="3">
        <v>20</v>
      </c>
    </row>
    <row r="63" spans="1:5" x14ac:dyDescent="0.25">
      <c r="A63" s="2">
        <v>36700</v>
      </c>
      <c r="B63" t="s">
        <v>74</v>
      </c>
      <c r="C63" t="s">
        <v>38</v>
      </c>
      <c r="D63" s="3">
        <v>1050</v>
      </c>
      <c r="E63" s="3">
        <v>21</v>
      </c>
    </row>
    <row r="64" spans="1:5" x14ac:dyDescent="0.25">
      <c r="A64" s="2">
        <v>36548</v>
      </c>
      <c r="B64" t="s">
        <v>34</v>
      </c>
      <c r="C64" t="s">
        <v>35</v>
      </c>
      <c r="D64" s="3">
        <v>98450</v>
      </c>
      <c r="E64" s="3">
        <v>21</v>
      </c>
    </row>
    <row r="65" spans="1:5" x14ac:dyDescent="0.25">
      <c r="A65" s="2">
        <v>36553</v>
      </c>
      <c r="B65" t="s">
        <v>55</v>
      </c>
      <c r="C65" t="s">
        <v>35</v>
      </c>
      <c r="D65" s="3">
        <v>87450</v>
      </c>
      <c r="E65" s="3">
        <v>24</v>
      </c>
    </row>
    <row r="66" spans="1:5" x14ac:dyDescent="0.25">
      <c r="A66" s="2">
        <v>36573</v>
      </c>
      <c r="B66" t="s">
        <v>11</v>
      </c>
      <c r="C66" t="s">
        <v>12</v>
      </c>
      <c r="D66" s="3">
        <v>201000</v>
      </c>
      <c r="E66" s="3">
        <v>14</v>
      </c>
    </row>
    <row r="67" spans="1:5" x14ac:dyDescent="0.25">
      <c r="A67" s="2">
        <v>36573</v>
      </c>
      <c r="B67" t="s">
        <v>17</v>
      </c>
      <c r="C67" t="s">
        <v>12</v>
      </c>
      <c r="D67" s="3">
        <v>1368000</v>
      </c>
      <c r="E67" s="3">
        <v>28</v>
      </c>
    </row>
    <row r="68" spans="1:5" x14ac:dyDescent="0.25">
      <c r="A68" s="2">
        <v>36594</v>
      </c>
      <c r="B68" t="s">
        <v>29</v>
      </c>
      <c r="C68" t="s">
        <v>30</v>
      </c>
      <c r="D68" s="3">
        <v>27270</v>
      </c>
      <c r="E68" s="3">
        <v>14</v>
      </c>
    </row>
    <row r="69" spans="1:5" x14ac:dyDescent="0.25">
      <c r="A69" s="2">
        <v>36594</v>
      </c>
      <c r="B69" t="s">
        <v>56</v>
      </c>
      <c r="C69" t="s">
        <v>30</v>
      </c>
      <c r="D69" s="3">
        <v>13400</v>
      </c>
      <c r="E69" s="3">
        <v>14</v>
      </c>
    </row>
    <row r="70" spans="1:5" x14ac:dyDescent="0.25">
      <c r="A70" s="2">
        <v>36595</v>
      </c>
      <c r="B70" t="s">
        <v>56</v>
      </c>
      <c r="C70" t="s">
        <v>30</v>
      </c>
      <c r="D70" s="3">
        <v>12280</v>
      </c>
      <c r="E70" s="3">
        <v>14</v>
      </c>
    </row>
    <row r="71" spans="1:5" x14ac:dyDescent="0.25">
      <c r="A71" s="2">
        <v>36595</v>
      </c>
      <c r="B71" t="s">
        <v>56</v>
      </c>
      <c r="C71" t="s">
        <v>30</v>
      </c>
      <c r="D71" s="3">
        <v>14670</v>
      </c>
      <c r="E71" s="3">
        <v>17</v>
      </c>
    </row>
    <row r="72" spans="1:5" x14ac:dyDescent="0.25">
      <c r="A72" s="2">
        <v>36596</v>
      </c>
      <c r="B72" t="s">
        <v>36</v>
      </c>
      <c r="C72" t="s">
        <v>30</v>
      </c>
      <c r="D72" s="3">
        <v>10730</v>
      </c>
      <c r="E72" s="3">
        <v>17</v>
      </c>
    </row>
    <row r="73" spans="1:5" x14ac:dyDescent="0.25">
      <c r="A73" s="2">
        <v>36596</v>
      </c>
      <c r="B73" t="s">
        <v>49</v>
      </c>
      <c r="C73" t="s">
        <v>30</v>
      </c>
      <c r="D73" s="3">
        <v>11210</v>
      </c>
      <c r="E73" s="3">
        <v>25</v>
      </c>
    </row>
    <row r="74" spans="1:5" x14ac:dyDescent="0.25">
      <c r="A74" s="2">
        <v>36597</v>
      </c>
      <c r="B74" t="s">
        <v>46</v>
      </c>
      <c r="C74" t="s">
        <v>30</v>
      </c>
      <c r="D74" s="3">
        <v>7850</v>
      </c>
      <c r="E74" s="3">
        <v>25</v>
      </c>
    </row>
    <row r="75" spans="1:5" x14ac:dyDescent="0.25">
      <c r="A75" s="2">
        <v>36593</v>
      </c>
      <c r="B75" t="s">
        <v>9</v>
      </c>
      <c r="C75" t="s">
        <v>10</v>
      </c>
      <c r="D75" s="3">
        <v>17000</v>
      </c>
      <c r="E75" s="3">
        <v>18</v>
      </c>
    </row>
    <row r="76" spans="1:5" x14ac:dyDescent="0.25">
      <c r="A76" s="2">
        <v>36596</v>
      </c>
      <c r="B76" t="s">
        <v>20</v>
      </c>
      <c r="C76" t="s">
        <v>10</v>
      </c>
      <c r="D76" s="3">
        <v>127950</v>
      </c>
      <c r="E76" s="3">
        <v>20</v>
      </c>
    </row>
    <row r="77" spans="1:5" x14ac:dyDescent="0.25">
      <c r="A77" s="2">
        <v>36609</v>
      </c>
      <c r="B77" t="s">
        <v>20</v>
      </c>
      <c r="C77" t="s">
        <v>10</v>
      </c>
      <c r="D77" s="3">
        <v>78530</v>
      </c>
      <c r="E77" s="3">
        <v>25</v>
      </c>
    </row>
    <row r="78" spans="1:5" x14ac:dyDescent="0.25">
      <c r="A78" s="2">
        <v>36609</v>
      </c>
      <c r="B78" t="s">
        <v>45</v>
      </c>
      <c r="C78" t="s">
        <v>10</v>
      </c>
      <c r="D78" s="3">
        <v>21000</v>
      </c>
      <c r="E78" s="3">
        <v>18</v>
      </c>
    </row>
    <row r="79" spans="1:5" x14ac:dyDescent="0.25">
      <c r="A79" s="2">
        <v>36644</v>
      </c>
      <c r="B79" t="s">
        <v>9</v>
      </c>
      <c r="C79" t="s">
        <v>10</v>
      </c>
      <c r="D79" s="3">
        <v>18000</v>
      </c>
      <c r="E79" s="3">
        <v>21</v>
      </c>
    </row>
    <row r="80" spans="1:5" x14ac:dyDescent="0.25">
      <c r="A80" s="2">
        <v>36645</v>
      </c>
      <c r="B80" t="s">
        <v>9</v>
      </c>
      <c r="C80" t="s">
        <v>10</v>
      </c>
      <c r="D80" s="3">
        <v>19000</v>
      </c>
      <c r="E80" s="3">
        <v>12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12" sqref="D12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199</v>
      </c>
      <c r="E1" s="12" t="s">
        <v>200</v>
      </c>
    </row>
    <row r="2" spans="1:5" ht="13.8" thickBot="1" x14ac:dyDescent="0.3">
      <c r="A2" s="26" t="s">
        <v>130</v>
      </c>
      <c r="B2" s="24">
        <v>125</v>
      </c>
      <c r="D2" s="23">
        <f>SUMIF(comuni, "OSSENIGO", abitanti)</f>
        <v>130</v>
      </c>
      <c r="E2" s="23">
        <f>SUMIF(comuni, "AVIO", abitanti)</f>
        <v>5</v>
      </c>
    </row>
    <row r="3" spans="1:5" ht="13.8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196</v>
      </c>
    </row>
    <row r="5" spans="1:5" ht="13.8" thickBot="1" x14ac:dyDescent="0.3">
      <c r="A5" s="24" t="s">
        <v>125</v>
      </c>
      <c r="B5" s="24">
        <v>5</v>
      </c>
      <c r="D5" s="32">
        <f>COUNTIF(abitanti, "&gt;100")</f>
        <v>11</v>
      </c>
    </row>
    <row r="6" spans="1:5" x14ac:dyDescent="0.25">
      <c r="A6" s="24" t="s">
        <v>146</v>
      </c>
      <c r="B6" s="24">
        <v>3</v>
      </c>
      <c r="D6" s="12" t="s">
        <v>205</v>
      </c>
    </row>
    <row r="7" spans="1:5" ht="13.8" thickBot="1" x14ac:dyDescent="0.3">
      <c r="A7" s="24" t="s">
        <v>84</v>
      </c>
      <c r="B7" s="24">
        <v>75</v>
      </c>
      <c r="D7">
        <f>COUNTIF(comuni, "C*")</f>
        <v>12</v>
      </c>
    </row>
    <row r="8" spans="1:5" ht="12.6" customHeight="1" x14ac:dyDescent="0.25">
      <c r="A8" s="24" t="s">
        <v>99</v>
      </c>
      <c r="B8" s="24">
        <v>35</v>
      </c>
      <c r="D8" s="12" t="s">
        <v>198</v>
      </c>
    </row>
    <row r="9" spans="1:5" ht="13.8" thickBot="1" x14ac:dyDescent="0.3">
      <c r="A9" s="24" t="s">
        <v>126</v>
      </c>
      <c r="B9" s="24">
        <v>5</v>
      </c>
      <c r="D9">
        <f>COUNTIFS(abitanti, "&gt;10", abitanti, "&lt;100")</f>
        <v>47</v>
      </c>
    </row>
    <row r="10" spans="1:5" x14ac:dyDescent="0.25">
      <c r="A10" s="24" t="s">
        <v>168</v>
      </c>
      <c r="B10" s="24">
        <v>48</v>
      </c>
      <c r="D10" s="12" t="s">
        <v>197</v>
      </c>
    </row>
    <row r="11" spans="1:5" x14ac:dyDescent="0.25">
      <c r="A11" s="24" t="s">
        <v>87</v>
      </c>
      <c r="B11" s="24">
        <v>29</v>
      </c>
      <c r="D11">
        <f>SUM(abitanti)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CALCIVA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Enrico Radaelli</cp:lastModifiedBy>
  <cp:revision>1</cp:revision>
  <cp:lastPrinted>2021-07-07T07:22:11Z</cp:lastPrinted>
  <dcterms:created xsi:type="dcterms:W3CDTF">2005-04-12T12:35:30Z</dcterms:created>
  <dcterms:modified xsi:type="dcterms:W3CDTF">2023-12-13T15:46:50Z</dcterms:modified>
  <cp:category>Excel;Corsi Excel</cp:category>
</cp:coreProperties>
</file>