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92D5297-A52A-485F-857A-DDAD92ABA536}" xr6:coauthVersionLast="47" xr6:coauthVersionMax="47" xr10:uidLastSave="{00000000-0000-0000-0000-000000000000}"/>
  <bookViews>
    <workbookView xWindow="-120" yWindow="-120" windowWidth="20730" windowHeight="11160" tabRatio="775" activeTab="1" xr2:uid="{4104D1CB-BBFC-4173-8411-CD5E9A44BA68}"/>
  </bookViews>
  <sheets>
    <sheet name="P_DAT_RESUMEN_CLIENTES_BIM" sheetId="1" r:id="rId1"/>
    <sheet name="P_DAT_RESUMEN_CLIENTES_MES" sheetId="2" r:id="rId2"/>
    <sheet name="P_DAT_RESUMEN_CLIENTES_MAS_FI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" i="3" l="1"/>
  <c r="O33" i="3"/>
  <c r="N33" i="3"/>
  <c r="M33" i="3"/>
  <c r="L33" i="3"/>
  <c r="K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I21" i="2"/>
  <c r="H21" i="2"/>
  <c r="G21" i="2"/>
  <c r="F21" i="2"/>
  <c r="E21" i="2"/>
  <c r="D21" i="2"/>
  <c r="C21" i="2"/>
  <c r="B21" i="2"/>
  <c r="G19" i="2"/>
  <c r="G18" i="2"/>
  <c r="G17" i="2"/>
  <c r="G16" i="2"/>
  <c r="G15" i="2"/>
  <c r="G14" i="2"/>
  <c r="I22" i="1"/>
  <c r="H22" i="1"/>
  <c r="G22" i="1"/>
  <c r="F22" i="1"/>
  <c r="E22" i="1"/>
  <c r="D22" i="1"/>
  <c r="C22" i="1"/>
  <c r="B22" i="1"/>
  <c r="G20" i="1"/>
  <c r="G19" i="1"/>
  <c r="G18" i="1"/>
  <c r="G17" i="1"/>
  <c r="G16" i="1"/>
  <c r="G15" i="1"/>
  <c r="G14" i="1"/>
</calcChain>
</file>

<file path=xl/sharedStrings.xml><?xml version="1.0" encoding="utf-8"?>
<sst xmlns="http://schemas.openxmlformats.org/spreadsheetml/2006/main" count="157" uniqueCount="90">
  <si>
    <t>MES</t>
  </si>
  <si>
    <t>ANT</t>
  </si>
  <si>
    <t>EROG</t>
  </si>
  <si>
    <t>GAR</t>
  </si>
  <si>
    <t>INTERCO</t>
  </si>
  <si>
    <t>GARANTIA</t>
  </si>
  <si>
    <t>DIF_MAS</t>
  </si>
  <si>
    <t>DIF_MENOS</t>
  </si>
  <si>
    <t>2022 y antes</t>
  </si>
  <si>
    <t>Junio a Diciembre 2023</t>
  </si>
  <si>
    <t>Enero a Junio 2023</t>
  </si>
  <si>
    <t>Enero a Junio 2024</t>
  </si>
  <si>
    <t>TOTAL</t>
  </si>
  <si>
    <t>03/2024</t>
  </si>
  <si>
    <t>04/2024</t>
  </si>
  <si>
    <t>05/2024</t>
  </si>
  <si>
    <t>06/2024</t>
  </si>
  <si>
    <t>07/2024</t>
  </si>
  <si>
    <t>08/2024</t>
  </si>
  <si>
    <t>MICLI</t>
  </si>
  <si>
    <t>CLINOM</t>
  </si>
  <si>
    <t>23047</t>
  </si>
  <si>
    <t>BSH HOME APPLIANCES SA DE CV</t>
  </si>
  <si>
    <t>18113</t>
  </si>
  <si>
    <t>GUERLAIN DE MEXICO SA</t>
  </si>
  <si>
    <t>22343</t>
  </si>
  <si>
    <t>ADMINISTRADORA DART S DE RL DE CV</t>
  </si>
  <si>
    <t>13349</t>
  </si>
  <si>
    <t>TI GROUP AUTOMOTIVE SYSTEMS S DE RL DE CV</t>
  </si>
  <si>
    <t>10799</t>
  </si>
  <si>
    <t>ROBERT BOSCH MEXICO SISTEMAS AUTOMOTRICES SA DE CV</t>
  </si>
  <si>
    <t>23750</t>
  </si>
  <si>
    <t>MAHLE BEHR QUERETARO S DE RL DE CV</t>
  </si>
  <si>
    <t>18769</t>
  </si>
  <si>
    <t>SC JOHNSON S DE RL DE CV</t>
  </si>
  <si>
    <t>1000</t>
  </si>
  <si>
    <t>19526</t>
  </si>
  <si>
    <t>SAINT-GOBAIN MEXICO SA DE CV</t>
  </si>
  <si>
    <t>18064</t>
  </si>
  <si>
    <t>LVMH PERFUMES Y COSMETICOS DE MEXICO SA DE CV</t>
  </si>
  <si>
    <t>18768</t>
  </si>
  <si>
    <t>S C JOHNSON AND SON, S.A. DE C.V.</t>
  </si>
  <si>
    <t>22533</t>
  </si>
  <si>
    <t>MARELLI TOLUCA MEXICO S DE RL DE CV</t>
  </si>
  <si>
    <t>19731</t>
  </si>
  <si>
    <t>GRUPO ANTOLIN TLAXCALA S DE RL DE CV</t>
  </si>
  <si>
    <t>14400</t>
  </si>
  <si>
    <t>VOESTALPINE BOHLER WELDING MEXICO SA DE CV</t>
  </si>
  <si>
    <t>19227</t>
  </si>
  <si>
    <t>SIGPACK SA DE CV</t>
  </si>
  <si>
    <t>22614</t>
  </si>
  <si>
    <t>OLSA SISTEMAS DE ILUMINACION AUTOMOTRIZ S DE RL DE CV</t>
  </si>
  <si>
    <t>15370</t>
  </si>
  <si>
    <t>22503</t>
  </si>
  <si>
    <t>INDUSTRIALIZADORA INTEGRAL DEL AGAVE S A P I DE CV</t>
  </si>
  <si>
    <t>22346</t>
  </si>
  <si>
    <t>23663</t>
  </si>
  <si>
    <t>BSH HOME APPLIANCES, S. A. DE C. V.</t>
  </si>
  <si>
    <t>TOTALES</t>
  </si>
  <si>
    <t>CASA DIAZ DE MAQUINAS DE COSER SA DE CV</t>
  </si>
  <si>
    <t>DART, S.A. DE C.V.</t>
  </si>
  <si>
    <t>ROBERT BOSCH, S. DE R.L. DE C.V.</t>
  </si>
  <si>
    <t>PUIG MEXICO, S.A. DE C.V.</t>
  </si>
  <si>
    <t>CENTRO DE METROLOGIA Y ENSAYOS TECNICOS S.A. DE C.V.</t>
  </si>
  <si>
    <t>TI GROUP AUTOMOTIVE SYSTEMS S. DE R.L. DE C.V.</t>
  </si>
  <si>
    <t>ANTOLIN INTERIORS MEXICO SA DE CV</t>
  </si>
  <si>
    <t>KARCHER MEXICO SA DE CV</t>
  </si>
  <si>
    <t>BCPE DIAMOND MEXICO HOLDCO S DE RL DE CV</t>
  </si>
  <si>
    <t>DART SA DE CV</t>
  </si>
  <si>
    <t>SAMOT INDUSTRIA MECÁNICA S DE RL DE CV.</t>
  </si>
  <si>
    <t>BOSCH REXROTH SA DE CV</t>
  </si>
  <si>
    <t>Mes</t>
  </si>
  <si>
    <t>Ingresos</t>
  </si>
  <si>
    <t>Erogaciones</t>
  </si>
  <si>
    <t>InterCo</t>
  </si>
  <si>
    <t>Garantia</t>
  </si>
  <si>
    <t>Diferencial</t>
  </si>
  <si>
    <t>Diferencial -</t>
  </si>
  <si>
    <t>Diferencial +</t>
  </si>
  <si>
    <t>Junio a Diciembre 2024</t>
  </si>
  <si>
    <t>Reporte original</t>
  </si>
  <si>
    <t>02/2024</t>
  </si>
  <si>
    <t>agregar al procedimietno</t>
  </si>
  <si>
    <t>Cliente</t>
  </si>
  <si>
    <t>Razon Social</t>
  </si>
  <si>
    <t>Procedimiento (P_DAT_RESUMEN_CLIENTES_BIM)</t>
  </si>
  <si>
    <t>Procedimiento P_DAT_RESUMEN_CLIENTES_MES</t>
  </si>
  <si>
    <t>Procedimiento P_DAT_RESUMEN_CLIENTES_MAS_FIN</t>
  </si>
  <si>
    <t>agregar al procedimiento</t>
  </si>
  <si>
    <t>cambiar al final de los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</si>
</sst>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Raul\respaldo\DAF_Empresa_29_MXN_Jul-26-2024_5D5986.xls" TargetMode="External"/><Relationship Id="rId1" Type="http://schemas.openxmlformats.org/officeDocument/2006/relationships/externalLinkPath" Target="Raul/respaldo/DAF_Empresa_29_MXN_Jul-26-2024_5D598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Resumen Cliente"/>
      <sheetName val="Folios"/>
      <sheetName val="EGR_ING_Pend_Fact"/>
      <sheetName val="Hoja3"/>
    </sheetNames>
    <sheetDataSet>
      <sheetData sheetId="0">
        <row r="2">
          <cell r="C2">
            <v>12195</v>
          </cell>
          <cell r="D2">
            <v>51179.18</v>
          </cell>
          <cell r="E2">
            <v>55411.11</v>
          </cell>
          <cell r="F2">
            <v>2121.6</v>
          </cell>
          <cell r="G2">
            <v>3037301.19</v>
          </cell>
          <cell r="H2">
            <v>-38984.18</v>
          </cell>
          <cell r="I2">
            <v>-49555.18</v>
          </cell>
          <cell r="J2">
            <v>10571</v>
          </cell>
        </row>
        <row r="3">
          <cell r="C3">
            <v>0</v>
          </cell>
          <cell r="D3">
            <v>0</v>
          </cell>
        </row>
        <row r="4">
          <cell r="C4">
            <v>746284.07</v>
          </cell>
          <cell r="D4">
            <v>393308.55</v>
          </cell>
        </row>
        <row r="5">
          <cell r="C5">
            <v>108648.9</v>
          </cell>
          <cell r="D5">
            <v>22796.21</v>
          </cell>
        </row>
        <row r="6">
          <cell r="C6">
            <v>0</v>
          </cell>
          <cell r="D6">
            <v>0</v>
          </cell>
        </row>
        <row r="7">
          <cell r="C7">
            <v>59649349.200000003</v>
          </cell>
          <cell r="D7">
            <v>47502209.789999999</v>
          </cell>
        </row>
        <row r="8">
          <cell r="C8">
            <v>35566008.850000001</v>
          </cell>
          <cell r="D8">
            <v>14235871.060000001</v>
          </cell>
          <cell r="E8">
            <v>1817052.89</v>
          </cell>
          <cell r="F8">
            <v>185076.74</v>
          </cell>
          <cell r="G8">
            <v>3335934.77</v>
          </cell>
          <cell r="H8">
            <v>21330137.789999999</v>
          </cell>
          <cell r="I8">
            <v>-2273184.66</v>
          </cell>
          <cell r="J8">
            <v>23603322.449999999</v>
          </cell>
        </row>
        <row r="14">
          <cell r="C14">
            <v>56100.15</v>
          </cell>
          <cell r="D14">
            <v>51981.17</v>
          </cell>
          <cell r="E14">
            <v>74325.5</v>
          </cell>
          <cell r="F14">
            <v>1512.48</v>
          </cell>
          <cell r="G14">
            <v>460537</v>
          </cell>
          <cell r="H14">
            <v>4118.9800000000032</v>
          </cell>
          <cell r="I14">
            <v>-51981.17</v>
          </cell>
          <cell r="J14">
            <v>56100.15</v>
          </cell>
        </row>
        <row r="15">
          <cell r="C15">
            <v>194403.4</v>
          </cell>
          <cell r="D15">
            <v>254468.57</v>
          </cell>
        </row>
        <row r="16">
          <cell r="C16">
            <v>2537536.96</v>
          </cell>
          <cell r="D16">
            <v>247317.87</v>
          </cell>
        </row>
        <row r="17">
          <cell r="C17">
            <v>6613067.9900000002</v>
          </cell>
          <cell r="D17">
            <v>5693187.3899999997</v>
          </cell>
        </row>
        <row r="18">
          <cell r="C18">
            <v>25613705.449999999</v>
          </cell>
          <cell r="D18">
            <v>7930362.6200000001</v>
          </cell>
        </row>
        <row r="19">
          <cell r="C19">
            <v>59649349.200000003</v>
          </cell>
          <cell r="D19">
            <v>47502209.789999999</v>
          </cell>
          <cell r="E19">
            <v>10349335.73</v>
          </cell>
          <cell r="F19">
            <v>907876.25</v>
          </cell>
          <cell r="G19">
            <v>1122190.7</v>
          </cell>
          <cell r="H19">
            <v>12147139.410000004</v>
          </cell>
          <cell r="I19">
            <v>-19779605.920000002</v>
          </cell>
          <cell r="J19">
            <v>31926745.329999998</v>
          </cell>
        </row>
        <row r="26">
          <cell r="C26">
            <v>22166.02</v>
          </cell>
          <cell r="D26">
            <v>2091250.63</v>
          </cell>
          <cell r="E26">
            <v>0</v>
          </cell>
          <cell r="F26">
            <v>8121.85</v>
          </cell>
          <cell r="G26">
            <v>38025.25</v>
          </cell>
          <cell r="H26">
            <v>-2069084.6099999999</v>
          </cell>
        </row>
        <row r="27">
          <cell r="C27">
            <v>97685.46</v>
          </cell>
          <cell r="D27">
            <v>1304662.8400000001</v>
          </cell>
        </row>
        <row r="28">
          <cell r="C28">
            <v>2453.11</v>
          </cell>
          <cell r="D28">
            <v>1019409.65</v>
          </cell>
        </row>
        <row r="29">
          <cell r="C29">
            <v>0</v>
          </cell>
          <cell r="D29">
            <v>986603.6</v>
          </cell>
        </row>
        <row r="30">
          <cell r="C30">
            <v>0</v>
          </cell>
          <cell r="D30">
            <v>885129.45</v>
          </cell>
        </row>
        <row r="31">
          <cell r="C31">
            <v>0</v>
          </cell>
          <cell r="D31">
            <v>584127.43999999994</v>
          </cell>
        </row>
        <row r="32">
          <cell r="C32">
            <v>9211403.2400000002</v>
          </cell>
          <cell r="D32">
            <v>9702643.6999999993</v>
          </cell>
        </row>
        <row r="33">
          <cell r="C33">
            <v>1043.8800000000001</v>
          </cell>
          <cell r="D33">
            <v>451387.01</v>
          </cell>
        </row>
        <row r="34">
          <cell r="C34">
            <v>39294.42</v>
          </cell>
          <cell r="D34">
            <v>428175.59</v>
          </cell>
        </row>
        <row r="35">
          <cell r="C35">
            <v>64318.96</v>
          </cell>
          <cell r="D35">
            <v>414733.73</v>
          </cell>
        </row>
        <row r="36">
          <cell r="C36">
            <v>0</v>
          </cell>
          <cell r="D36">
            <v>294551.92</v>
          </cell>
        </row>
        <row r="37">
          <cell r="C37">
            <v>0</v>
          </cell>
          <cell r="D37">
            <v>282896.89</v>
          </cell>
        </row>
        <row r="38">
          <cell r="C38">
            <v>0</v>
          </cell>
          <cell r="D38">
            <v>268176.78000000003</v>
          </cell>
        </row>
        <row r="39">
          <cell r="C39">
            <v>16481.66</v>
          </cell>
          <cell r="D39">
            <v>263506.52</v>
          </cell>
        </row>
        <row r="40">
          <cell r="C40">
            <v>221050</v>
          </cell>
          <cell r="D40">
            <v>463012.11</v>
          </cell>
        </row>
        <row r="41">
          <cell r="C41">
            <v>0</v>
          </cell>
          <cell r="D41">
            <v>221796.4</v>
          </cell>
        </row>
        <row r="42">
          <cell r="C42">
            <v>203536.2</v>
          </cell>
          <cell r="D42">
            <v>419746.17</v>
          </cell>
        </row>
        <row r="43">
          <cell r="C43">
            <v>45683.54</v>
          </cell>
          <cell r="D43">
            <v>226270.65</v>
          </cell>
        </row>
        <row r="44">
          <cell r="C44">
            <v>0</v>
          </cell>
          <cell r="D44">
            <v>163556.66</v>
          </cell>
        </row>
        <row r="45">
          <cell r="C45">
            <v>0</v>
          </cell>
          <cell r="D45">
            <v>153548.1</v>
          </cell>
        </row>
        <row r="46">
          <cell r="C46">
            <v>0</v>
          </cell>
          <cell r="D46">
            <v>142747.99</v>
          </cell>
        </row>
        <row r="47">
          <cell r="C47">
            <v>0</v>
          </cell>
          <cell r="D47">
            <v>138371.98000000001</v>
          </cell>
        </row>
        <row r="48">
          <cell r="C48">
            <v>0</v>
          </cell>
          <cell r="D48">
            <v>127797.25</v>
          </cell>
        </row>
        <row r="49">
          <cell r="C49">
            <v>12359.12</v>
          </cell>
          <cell r="D49">
            <v>126563.28</v>
          </cell>
        </row>
        <row r="50">
          <cell r="C50">
            <v>6098.21</v>
          </cell>
          <cell r="D50">
            <v>115503.25</v>
          </cell>
        </row>
        <row r="51">
          <cell r="C51">
            <v>3568.24</v>
          </cell>
          <cell r="D51">
            <v>109767.41</v>
          </cell>
        </row>
        <row r="52">
          <cell r="C52">
            <v>0</v>
          </cell>
          <cell r="D52">
            <v>105340.24</v>
          </cell>
        </row>
        <row r="53">
          <cell r="C53">
            <v>10001.6</v>
          </cell>
          <cell r="D53">
            <v>115063.52</v>
          </cell>
        </row>
        <row r="54">
          <cell r="C54">
            <v>0</v>
          </cell>
          <cell r="D54">
            <v>104584.48</v>
          </cell>
          <cell r="E54">
            <v>427095.83</v>
          </cell>
          <cell r="F54">
            <v>11060.01</v>
          </cell>
          <cell r="G54">
            <v>0</v>
          </cell>
          <cell r="H54">
            <v>-104584.48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7134-4CA4-4BA7-A392-ABEEBED46C97}">
  <dimension ref="A3:I23"/>
  <sheetViews>
    <sheetView workbookViewId="0">
      <selection activeCell="G23" sqref="G23"/>
    </sheetView>
  </sheetViews>
  <sheetFormatPr baseColWidth="10" defaultRowHeight="15" x14ac:dyDescent="0.25"/>
  <sheetData>
    <row r="3" spans="1:9" x14ac:dyDescent="0.25">
      <c r="A3" s="9" t="s">
        <v>85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9" x14ac:dyDescent="0.25">
      <c r="A5" t="s">
        <v>8</v>
      </c>
      <c r="B5">
        <v>65479.86</v>
      </c>
      <c r="C5">
        <v>98448.14</v>
      </c>
      <c r="D5">
        <v>55411.11</v>
      </c>
      <c r="E5">
        <v>2121.6</v>
      </c>
      <c r="F5">
        <v>-6944761.1900000004</v>
      </c>
      <c r="G5">
        <v>-96824.14</v>
      </c>
      <c r="H5">
        <v>63855.86</v>
      </c>
    </row>
    <row r="6" spans="1:9" x14ac:dyDescent="0.25">
      <c r="A6" t="s">
        <v>9</v>
      </c>
      <c r="B6">
        <v>1841124.31</v>
      </c>
      <c r="C6">
        <v>457731.25</v>
      </c>
      <c r="D6">
        <v>33762.17</v>
      </c>
      <c r="E6">
        <v>19455.560000000001</v>
      </c>
      <c r="F6">
        <v>3553108.13</v>
      </c>
      <c r="G6">
        <v>-426038.82</v>
      </c>
      <c r="H6">
        <v>1809431.88</v>
      </c>
    </row>
    <row r="7" spans="1:9" x14ac:dyDescent="0.25">
      <c r="A7" t="s">
        <v>10</v>
      </c>
      <c r="B7">
        <v>115216.9</v>
      </c>
      <c r="C7">
        <v>27056.21</v>
      </c>
      <c r="D7">
        <v>13491.59</v>
      </c>
      <c r="E7">
        <v>8474.1200000000008</v>
      </c>
      <c r="F7">
        <v>-2612933.65</v>
      </c>
      <c r="G7">
        <v>-25630.15</v>
      </c>
      <c r="H7">
        <v>113790.84</v>
      </c>
    </row>
    <row r="8" spans="1:9" x14ac:dyDescent="0.25">
      <c r="A8" t="s">
        <v>11</v>
      </c>
      <c r="B8">
        <v>122110204.67</v>
      </c>
      <c r="C8">
        <v>59380798.950000003</v>
      </c>
      <c r="D8">
        <v>11777734.09</v>
      </c>
      <c r="E8">
        <v>1032214.6</v>
      </c>
      <c r="F8">
        <v>640067.77</v>
      </c>
      <c r="G8">
        <v>-11294460.59</v>
      </c>
      <c r="H8">
        <v>74023866.310000002</v>
      </c>
    </row>
    <row r="9" spans="1:9" x14ac:dyDescent="0.25">
      <c r="A9" t="s">
        <v>12</v>
      </c>
      <c r="B9">
        <v>124132025.73999999</v>
      </c>
      <c r="C9">
        <v>59964034.549999997</v>
      </c>
      <c r="D9">
        <v>11880398.960000001</v>
      </c>
      <c r="E9">
        <v>1062265.8799999999</v>
      </c>
      <c r="F9">
        <v>-5364518.9400000004</v>
      </c>
      <c r="G9">
        <v>-11842953.699999999</v>
      </c>
      <c r="H9">
        <v>76010944.890000001</v>
      </c>
    </row>
    <row r="11" spans="1:9" x14ac:dyDescent="0.25">
      <c r="A11" s="9" t="s">
        <v>80</v>
      </c>
      <c r="B11" s="9"/>
      <c r="C11" s="9"/>
      <c r="D11" s="9"/>
      <c r="E11" s="9"/>
      <c r="F11" s="9"/>
      <c r="G11" s="9"/>
      <c r="H11" s="9"/>
      <c r="I11" s="9"/>
    </row>
    <row r="13" spans="1:9" x14ac:dyDescent="0.25">
      <c r="A13" s="1" t="s">
        <v>71</v>
      </c>
      <c r="B13" s="1" t="s">
        <v>72</v>
      </c>
      <c r="C13" s="1" t="s">
        <v>73</v>
      </c>
      <c r="D13" s="1" t="s">
        <v>3</v>
      </c>
      <c r="E13" s="1" t="s">
        <v>74</v>
      </c>
      <c r="F13" s="1" t="s">
        <v>75</v>
      </c>
      <c r="G13" s="5" t="s">
        <v>76</v>
      </c>
      <c r="H13" s="1" t="s">
        <v>77</v>
      </c>
      <c r="I13" s="1" t="s">
        <v>78</v>
      </c>
    </row>
    <row r="14" spans="1:9" x14ac:dyDescent="0.25">
      <c r="A14" s="2" t="s">
        <v>8</v>
      </c>
      <c r="B14" s="3">
        <v>12195</v>
      </c>
      <c r="C14" s="3">
        <v>51179.18</v>
      </c>
      <c r="D14" s="3">
        <v>55411.11</v>
      </c>
      <c r="E14" s="3">
        <v>2121.6</v>
      </c>
      <c r="F14" s="3">
        <v>3037301.19</v>
      </c>
      <c r="G14" s="6">
        <f>[1]Resumen!$C$2-[1]Resumen!$D$2</f>
        <v>-38984.18</v>
      </c>
      <c r="H14" s="3">
        <v>-49555.18</v>
      </c>
      <c r="I14" s="3">
        <v>10571</v>
      </c>
    </row>
    <row r="15" spans="1:9" x14ac:dyDescent="0.25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6">
        <f>[1]Resumen!$C$3-[1]Resumen!$D$3+[1]Resumen!$C$4-[1]Resumen!$D$4</f>
        <v>352975.51999999996</v>
      </c>
      <c r="H15" s="3">
        <v>0</v>
      </c>
      <c r="I15" s="3">
        <v>0</v>
      </c>
    </row>
    <row r="16" spans="1:9" x14ac:dyDescent="0.25">
      <c r="A16" s="2" t="s">
        <v>9</v>
      </c>
      <c r="B16" s="3">
        <v>746284.07</v>
      </c>
      <c r="C16" s="3">
        <v>393308.55</v>
      </c>
      <c r="D16" s="3">
        <v>27485.01</v>
      </c>
      <c r="E16" s="3">
        <v>19455.560000000001</v>
      </c>
      <c r="F16" s="3">
        <v>3893108.13</v>
      </c>
      <c r="G16" s="6">
        <f>[1]Resumen!$C$3-[1]Resumen!$D$3+[1]Resumen!$C$4-[1]Resumen!$D$4</f>
        <v>352975.51999999996</v>
      </c>
      <c r="H16" s="3">
        <v>-391063</v>
      </c>
      <c r="I16" s="3">
        <v>744038.52</v>
      </c>
    </row>
    <row r="17" spans="1:9" x14ac:dyDescent="0.25">
      <c r="A17" s="2" t="s">
        <v>10</v>
      </c>
      <c r="B17" s="3">
        <v>108648.9</v>
      </c>
      <c r="C17" s="3">
        <v>22796.21</v>
      </c>
      <c r="D17" s="3">
        <v>12289.59</v>
      </c>
      <c r="E17" s="3">
        <v>8474.1200000000008</v>
      </c>
      <c r="F17" s="3">
        <v>-2218933.65</v>
      </c>
      <c r="G17" s="6">
        <f>[1]Resumen!$C$5-[1]Resumen!$D$5</f>
        <v>85852.69</v>
      </c>
      <c r="H17" s="3">
        <v>-21370.15</v>
      </c>
      <c r="I17" s="3">
        <v>107222.84</v>
      </c>
    </row>
    <row r="18" spans="1:9" x14ac:dyDescent="0.25">
      <c r="A18" s="2" t="s">
        <v>11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>
        <f>[1]Resumen!$C$6-[1]Resumen!$D$6+[1]Resumen!$C$7-[1]Resumen!$D$7</f>
        <v>12147139.410000004</v>
      </c>
      <c r="H18" s="3">
        <v>0</v>
      </c>
      <c r="I18" s="3">
        <v>0</v>
      </c>
    </row>
    <row r="19" spans="1:9" x14ac:dyDescent="0.25">
      <c r="A19" s="2" t="s">
        <v>79</v>
      </c>
      <c r="B19" s="3">
        <v>59649349.200000003</v>
      </c>
      <c r="C19" s="3">
        <v>47502209.789999999</v>
      </c>
      <c r="D19" s="3">
        <v>10349335.73</v>
      </c>
      <c r="E19" s="3">
        <v>907876.25</v>
      </c>
      <c r="F19" s="3">
        <v>1122190.7</v>
      </c>
      <c r="G19" s="6">
        <f>[1]Resumen!$C$6-[1]Resumen!$D$6+[1]Resumen!$C$7-[1]Resumen!$D$7</f>
        <v>12147139.410000004</v>
      </c>
      <c r="H19" s="3">
        <v>-19779605.920000002</v>
      </c>
      <c r="I19" s="3">
        <v>31926745.329999998</v>
      </c>
    </row>
    <row r="20" spans="1:9" x14ac:dyDescent="0.25">
      <c r="A20" s="2" t="s">
        <v>11</v>
      </c>
      <c r="B20" s="3">
        <v>35566008.850000001</v>
      </c>
      <c r="C20" s="3">
        <v>14235871.060000001</v>
      </c>
      <c r="D20" s="3">
        <v>1817052.89</v>
      </c>
      <c r="E20" s="3">
        <v>185076.74</v>
      </c>
      <c r="F20" s="3">
        <v>3335934.77</v>
      </c>
      <c r="G20" s="6">
        <f>[1]Resumen!$C$8-[1]Resumen!$D$8</f>
        <v>21330137.789999999</v>
      </c>
      <c r="H20" s="3">
        <v>-2273184.66</v>
      </c>
      <c r="I20" s="3">
        <v>23603322.449999999</v>
      </c>
    </row>
    <row r="21" spans="1:9" x14ac:dyDescent="0.25">
      <c r="A21" s="1"/>
      <c r="B21" s="1"/>
      <c r="C21" s="1"/>
      <c r="D21" s="1"/>
      <c r="E21" s="1"/>
      <c r="F21" s="1"/>
      <c r="G21" s="5"/>
      <c r="H21" s="1"/>
      <c r="I21" s="1"/>
    </row>
    <row r="22" spans="1:9" x14ac:dyDescent="0.25">
      <c r="A22" s="1" t="s">
        <v>58</v>
      </c>
      <c r="B22" s="3">
        <f>SUM([1]Resumen!$C$2:'[1]Resumen'!$C$8)</f>
        <v>96082486.020000011</v>
      </c>
      <c r="C22" s="3">
        <f>SUM([1]Resumen!$D$2:'[1]Resumen'!$D$8)</f>
        <v>62205364.789999999</v>
      </c>
      <c r="D22" s="3">
        <f>SUM([1]Resumen!$E$2:'[1]Resumen'!$E$8)</f>
        <v>12261574.330000002</v>
      </c>
      <c r="E22" s="3">
        <f>SUM([1]Resumen!$F$2:'[1]Resumen'!$F$8)</f>
        <v>1123004.27</v>
      </c>
      <c r="F22" s="3">
        <f>SUM([1]Resumen!$G$2:'[1]Resumen'!$G$8)</f>
        <v>9169601.1400000006</v>
      </c>
      <c r="G22" s="6">
        <f>SUM([1]Resumen!$H$2:'[1]Resumen'!$H$8)</f>
        <v>46377236.160000011</v>
      </c>
      <c r="H22" s="3">
        <f>SUM([1]Resumen!$I$2:'[1]Resumen'!$I$8)</f>
        <v>-22514778.91</v>
      </c>
      <c r="I22" s="3">
        <f>SUM([1]Resumen!$J$2:'[1]Resumen'!$J$8)</f>
        <v>56391900.140000001</v>
      </c>
    </row>
    <row r="23" spans="1:9" x14ac:dyDescent="0.25">
      <c r="G23" s="8" t="s">
        <v>88</v>
      </c>
    </row>
  </sheetData>
  <mergeCells count="2">
    <mergeCell ref="A11:I11"/>
    <mergeCell ref="A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92D3-8A89-425A-8ED1-6EA56422ED0B}">
  <dimension ref="A1:I22"/>
  <sheetViews>
    <sheetView tabSelected="1" workbookViewId="0">
      <selection activeCell="G9" sqref="G9"/>
    </sheetView>
  </sheetViews>
  <sheetFormatPr baseColWidth="10" defaultRowHeight="15" x14ac:dyDescent="0.25"/>
  <cols>
    <col min="7" max="7" width="23.42578125" bestFit="1" customWidth="1"/>
    <col min="9" max="9" width="14.42578125" bestFit="1" customWidth="1"/>
  </cols>
  <sheetData>
    <row r="1" spans="1:9" x14ac:dyDescent="0.25">
      <c r="A1" s="9" t="s">
        <v>86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s="7" t="s">
        <v>12</v>
      </c>
      <c r="B3" s="7">
        <v>121468310.68000001</v>
      </c>
      <c r="C3" s="7">
        <v>59083354.159999996</v>
      </c>
      <c r="D3" s="7">
        <v>11675203.59</v>
      </c>
      <c r="E3" s="7">
        <v>1012897.04</v>
      </c>
      <c r="F3" s="7">
        <v>1640484.77</v>
      </c>
      <c r="G3" s="7">
        <v>-17083783.989999998</v>
      </c>
      <c r="H3" s="7">
        <v>79468740.510000005</v>
      </c>
      <c r="I3" s="8" t="s">
        <v>89</v>
      </c>
    </row>
    <row r="4" spans="1:9" x14ac:dyDescent="0.25">
      <c r="A4" t="s">
        <v>13</v>
      </c>
      <c r="B4">
        <v>265621.64</v>
      </c>
      <c r="C4">
        <v>450057.7</v>
      </c>
      <c r="D4">
        <v>32435.52</v>
      </c>
      <c r="E4">
        <v>6489.92</v>
      </c>
      <c r="F4">
        <v>1210981</v>
      </c>
      <c r="G4">
        <v>-413010</v>
      </c>
      <c r="H4">
        <v>228573.94</v>
      </c>
    </row>
    <row r="5" spans="1:9" x14ac:dyDescent="0.25">
      <c r="A5" t="s">
        <v>14</v>
      </c>
      <c r="B5">
        <v>18737758.170000002</v>
      </c>
      <c r="C5">
        <v>630520.57999999996</v>
      </c>
      <c r="D5">
        <v>823175.33</v>
      </c>
      <c r="E5">
        <v>20087.41</v>
      </c>
      <c r="F5">
        <v>317593.77</v>
      </c>
      <c r="G5">
        <v>-423721.59</v>
      </c>
      <c r="H5">
        <v>18530959.18</v>
      </c>
    </row>
    <row r="6" spans="1:9" x14ac:dyDescent="0.25">
      <c r="A6" t="s">
        <v>15</v>
      </c>
      <c r="B6">
        <v>65618450.969999999</v>
      </c>
      <c r="C6">
        <v>37250468.909999996</v>
      </c>
      <c r="D6">
        <v>5217123.18</v>
      </c>
      <c r="E6">
        <v>611743.53</v>
      </c>
      <c r="F6">
        <v>-578180</v>
      </c>
      <c r="G6">
        <v>-7639568.7599999998</v>
      </c>
      <c r="H6">
        <v>36007550.82</v>
      </c>
    </row>
    <row r="7" spans="1:9" x14ac:dyDescent="0.25">
      <c r="A7" t="s">
        <v>16</v>
      </c>
      <c r="B7">
        <v>36846479.899999999</v>
      </c>
      <c r="C7">
        <v>20752306.969999999</v>
      </c>
      <c r="D7">
        <v>5602469.5599999996</v>
      </c>
      <c r="E7">
        <v>374576.18</v>
      </c>
      <c r="F7">
        <v>690090</v>
      </c>
      <c r="G7">
        <v>-8607483.6400000006</v>
      </c>
      <c r="H7">
        <v>24701656.57</v>
      </c>
    </row>
    <row r="8" spans="1:9" x14ac:dyDescent="0.25">
      <c r="A8" t="s">
        <v>17</v>
      </c>
    </row>
    <row r="9" spans="1:9" x14ac:dyDescent="0.25">
      <c r="A9" t="s">
        <v>18</v>
      </c>
    </row>
    <row r="11" spans="1:9" x14ac:dyDescent="0.25">
      <c r="A11" s="10" t="s">
        <v>80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G12" s="7"/>
    </row>
    <row r="13" spans="1:9" x14ac:dyDescent="0.25">
      <c r="A13" s="1" t="s">
        <v>71</v>
      </c>
      <c r="B13" s="1" t="s">
        <v>72</v>
      </c>
      <c r="C13" s="1" t="s">
        <v>73</v>
      </c>
      <c r="D13" s="1" t="s">
        <v>3</v>
      </c>
      <c r="E13" s="1" t="s">
        <v>74</v>
      </c>
      <c r="F13" s="1" t="s">
        <v>75</v>
      </c>
      <c r="G13" s="5" t="s">
        <v>76</v>
      </c>
      <c r="H13" s="1" t="s">
        <v>77</v>
      </c>
      <c r="I13" s="1" t="s">
        <v>78</v>
      </c>
    </row>
    <row r="14" spans="1:9" x14ac:dyDescent="0.25">
      <c r="A14" s="2" t="s">
        <v>81</v>
      </c>
      <c r="B14" s="3">
        <v>56100.15</v>
      </c>
      <c r="C14" s="3">
        <v>51981.17</v>
      </c>
      <c r="D14" s="3">
        <v>74325.5</v>
      </c>
      <c r="E14" s="3">
        <v>1512.48</v>
      </c>
      <c r="F14" s="3">
        <v>460537</v>
      </c>
      <c r="G14" s="6">
        <f>[1]Resumen!$C$14-[1]Resumen!$D$14</f>
        <v>4118.9800000000032</v>
      </c>
      <c r="H14" s="3">
        <v>-51981.17</v>
      </c>
      <c r="I14" s="3">
        <v>56100.15</v>
      </c>
    </row>
    <row r="15" spans="1:9" x14ac:dyDescent="0.25">
      <c r="A15" s="2" t="s">
        <v>13</v>
      </c>
      <c r="B15" s="3">
        <v>194403.4</v>
      </c>
      <c r="C15" s="3">
        <v>254468.57</v>
      </c>
      <c r="D15" s="3">
        <v>31628.25</v>
      </c>
      <c r="E15" s="3">
        <v>0</v>
      </c>
      <c r="F15" s="3">
        <v>1210981</v>
      </c>
      <c r="G15" s="6">
        <f>[1]Resumen!$C$15-[1]Resumen!$D$15</f>
        <v>-60065.170000000013</v>
      </c>
      <c r="H15" s="3">
        <v>-251176.51</v>
      </c>
      <c r="I15" s="3">
        <v>191111.34</v>
      </c>
    </row>
    <row r="16" spans="1:9" x14ac:dyDescent="0.25">
      <c r="A16" s="2" t="s">
        <v>14</v>
      </c>
      <c r="B16" s="3">
        <v>2537536.96</v>
      </c>
      <c r="C16" s="3">
        <v>247317.87</v>
      </c>
      <c r="D16" s="3">
        <v>48293.04</v>
      </c>
      <c r="E16" s="3">
        <v>20087.41</v>
      </c>
      <c r="F16" s="3">
        <v>317593.77</v>
      </c>
      <c r="G16" s="6">
        <f>[1]Resumen!$C$16-[1]Resumen!$D$16</f>
        <v>2290219.09</v>
      </c>
      <c r="H16" s="3">
        <v>-231270.59</v>
      </c>
      <c r="I16" s="3">
        <v>2521489.6800000002</v>
      </c>
    </row>
    <row r="17" spans="1:9" x14ac:dyDescent="0.25">
      <c r="A17" s="2" t="s">
        <v>15</v>
      </c>
      <c r="B17" s="3">
        <v>6613067.9900000002</v>
      </c>
      <c r="C17" s="3">
        <v>5693187.3899999997</v>
      </c>
      <c r="D17" s="3">
        <v>175473.6</v>
      </c>
      <c r="E17" s="3">
        <v>0</v>
      </c>
      <c r="F17" s="3">
        <v>-465180</v>
      </c>
      <c r="G17" s="6">
        <f>[1]Resumen!$C$17-[1]Resumen!$D$17</f>
        <v>919880.60000000056</v>
      </c>
      <c r="H17" s="3">
        <v>-590535.56999999995</v>
      </c>
      <c r="I17" s="3">
        <v>1510416.17</v>
      </c>
    </row>
    <row r="18" spans="1:9" x14ac:dyDescent="0.25">
      <c r="A18" s="2" t="s">
        <v>16</v>
      </c>
      <c r="B18" s="3">
        <v>25613705.449999999</v>
      </c>
      <c r="C18" s="3">
        <v>7930362.6200000001</v>
      </c>
      <c r="D18" s="3">
        <v>1475592.37</v>
      </c>
      <c r="E18" s="3">
        <v>151603.69</v>
      </c>
      <c r="F18" s="3">
        <v>3186957</v>
      </c>
      <c r="G18" s="6">
        <f>[1]Resumen!$C$18-[1]Resumen!$D$18</f>
        <v>17683342.829999998</v>
      </c>
      <c r="H18" s="3">
        <v>-1389752.94</v>
      </c>
      <c r="I18" s="3">
        <v>19073095.77</v>
      </c>
    </row>
    <row r="19" spans="1:9" x14ac:dyDescent="0.25">
      <c r="A19" s="2" t="s">
        <v>17</v>
      </c>
      <c r="B19" s="3">
        <v>59649349.200000003</v>
      </c>
      <c r="C19" s="3">
        <v>47502209.789999999</v>
      </c>
      <c r="D19" s="3">
        <v>10349335.73</v>
      </c>
      <c r="E19" s="3">
        <v>907876.25</v>
      </c>
      <c r="F19" s="3">
        <v>1122190.7</v>
      </c>
      <c r="G19" s="6">
        <f>[1]Resumen!$C$19-[1]Resumen!$D$19</f>
        <v>12147139.410000004</v>
      </c>
      <c r="H19" s="3">
        <v>-19779605.920000002</v>
      </c>
      <c r="I19" s="3">
        <v>31926745.329999998</v>
      </c>
    </row>
    <row r="20" spans="1:9" x14ac:dyDescent="0.25">
      <c r="A20" s="1"/>
      <c r="B20" s="1"/>
      <c r="C20" s="1"/>
      <c r="D20" s="1"/>
      <c r="E20" s="1"/>
      <c r="F20" s="1"/>
      <c r="G20" s="5"/>
      <c r="H20" s="1"/>
      <c r="I20" s="1"/>
    </row>
    <row r="21" spans="1:9" x14ac:dyDescent="0.25">
      <c r="A21" s="1" t="s">
        <v>58</v>
      </c>
      <c r="B21" s="3">
        <f>SUM([1]Resumen!$C$14:'[1]Resumen'!$C$19)</f>
        <v>94664163.150000006</v>
      </c>
      <c r="C21" s="3">
        <f>SUM([1]Resumen!$D$14:'[1]Resumen'!$D$19)</f>
        <v>61679527.409999996</v>
      </c>
      <c r="D21" s="3">
        <f>SUM([1]Resumen!$E$14:'[1]Resumen'!$E$19)</f>
        <v>12154648.49</v>
      </c>
      <c r="E21" s="3">
        <f>SUM([1]Resumen!$F$14:'[1]Resumen'!$F$19)</f>
        <v>1081079.83</v>
      </c>
      <c r="F21" s="3">
        <f>SUM([1]Resumen!$G$14:'[1]Resumen'!$G$19)</f>
        <v>5833079.4699999997</v>
      </c>
      <c r="G21" s="6">
        <f>SUM([1]Resumen!$H$14:'[1]Resumen'!$H$19)</f>
        <v>32984635.740000002</v>
      </c>
      <c r="H21" s="3">
        <f>SUM([1]Resumen!$I$14:'[1]Resumen'!$I$19)</f>
        <v>-22294322.700000003</v>
      </c>
      <c r="I21" s="3">
        <f>SUM([1]Resumen!$J$14:'[1]Resumen'!$J$19)</f>
        <v>55278958.439999998</v>
      </c>
    </row>
    <row r="22" spans="1:9" x14ac:dyDescent="0.25">
      <c r="G22" s="8" t="s">
        <v>82</v>
      </c>
    </row>
  </sheetData>
  <mergeCells count="2">
    <mergeCell ref="A1:I1"/>
    <mergeCell ref="A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B00B-4817-49F4-B9B2-4C219EE2F251}">
  <dimension ref="A1:Q33"/>
  <sheetViews>
    <sheetView workbookViewId="0">
      <selection activeCell="I2" sqref="I2:O2"/>
    </sheetView>
  </sheetViews>
  <sheetFormatPr baseColWidth="10" defaultRowHeight="15" x14ac:dyDescent="0.25"/>
  <sheetData>
    <row r="1" spans="1:17" x14ac:dyDescent="0.25">
      <c r="A1" s="9" t="s">
        <v>87</v>
      </c>
      <c r="B1" s="9"/>
      <c r="C1" s="9"/>
      <c r="D1" s="9"/>
      <c r="E1" s="9"/>
      <c r="F1" s="9"/>
      <c r="G1" s="9"/>
    </row>
    <row r="2" spans="1:17" x14ac:dyDescent="0.25">
      <c r="A2" t="s">
        <v>19</v>
      </c>
      <c r="B2" t="s">
        <v>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9" t="s">
        <v>80</v>
      </c>
      <c r="J2" s="9"/>
      <c r="K2" s="9"/>
      <c r="L2" s="9"/>
      <c r="M2" s="9"/>
      <c r="N2" s="9"/>
      <c r="O2" s="9"/>
      <c r="P2" s="8" t="s">
        <v>82</v>
      </c>
      <c r="Q2" s="4"/>
    </row>
    <row r="3" spans="1:17" x14ac:dyDescent="0.25">
      <c r="A3" t="s">
        <v>21</v>
      </c>
      <c r="B3" t="s">
        <v>22</v>
      </c>
      <c r="C3">
        <v>0</v>
      </c>
      <c r="D3">
        <v>490272.8</v>
      </c>
      <c r="E3">
        <v>78000</v>
      </c>
      <c r="F3">
        <v>0</v>
      </c>
      <c r="G3">
        <v>25000</v>
      </c>
      <c r="I3" s="1" t="s">
        <v>83</v>
      </c>
      <c r="J3" s="1" t="s">
        <v>84</v>
      </c>
      <c r="K3" s="1" t="s">
        <v>72</v>
      </c>
      <c r="L3" s="1" t="s">
        <v>73</v>
      </c>
      <c r="M3" s="1" t="s">
        <v>3</v>
      </c>
      <c r="N3" s="1" t="s">
        <v>74</v>
      </c>
      <c r="O3" s="1" t="s">
        <v>75</v>
      </c>
      <c r="P3" s="5" t="s">
        <v>76</v>
      </c>
    </row>
    <row r="4" spans="1:17" x14ac:dyDescent="0.25">
      <c r="A4" t="s">
        <v>23</v>
      </c>
      <c r="B4" t="s">
        <v>24</v>
      </c>
      <c r="C4">
        <v>0</v>
      </c>
      <c r="D4">
        <v>148650</v>
      </c>
      <c r="E4">
        <v>0</v>
      </c>
      <c r="F4">
        <v>0</v>
      </c>
      <c r="G4">
        <v>-50000</v>
      </c>
      <c r="I4" s="1">
        <v>18769</v>
      </c>
      <c r="J4" s="1" t="s">
        <v>34</v>
      </c>
      <c r="K4" s="3">
        <v>22166.02</v>
      </c>
      <c r="L4" s="3">
        <v>2091250.63</v>
      </c>
      <c r="M4" s="3">
        <v>0</v>
      </c>
      <c r="N4" s="3">
        <v>8121.85</v>
      </c>
      <c r="O4" s="3">
        <v>38025.25</v>
      </c>
      <c r="P4" s="6">
        <f>[1]Resumen!$C$26-[1]Resumen!$D$26</f>
        <v>-2069084.6099999999</v>
      </c>
    </row>
    <row r="5" spans="1:17" x14ac:dyDescent="0.25">
      <c r="A5" t="s">
        <v>25</v>
      </c>
      <c r="B5" t="s">
        <v>26</v>
      </c>
      <c r="C5">
        <v>0</v>
      </c>
      <c r="D5">
        <v>168565</v>
      </c>
      <c r="E5">
        <v>0</v>
      </c>
      <c r="F5">
        <v>0</v>
      </c>
      <c r="G5">
        <v>-50000</v>
      </c>
      <c r="I5" s="1">
        <v>23663</v>
      </c>
      <c r="J5" s="1" t="s">
        <v>57</v>
      </c>
      <c r="K5" s="3">
        <v>97685.46</v>
      </c>
      <c r="L5" s="3">
        <v>1304662.8400000001</v>
      </c>
      <c r="M5" s="3">
        <v>938021.92</v>
      </c>
      <c r="N5" s="3">
        <v>33851.68</v>
      </c>
      <c r="O5" s="3">
        <v>1482217.5</v>
      </c>
      <c r="P5" s="6">
        <f>[1]Resumen!$C$27-[1]Resumen!$D$27</f>
        <v>-1206977.3800000001</v>
      </c>
    </row>
    <row r="6" spans="1:17" x14ac:dyDescent="0.25">
      <c r="A6" t="s">
        <v>27</v>
      </c>
      <c r="B6" t="s">
        <v>28</v>
      </c>
      <c r="C6">
        <v>39294.42</v>
      </c>
      <c r="D6">
        <v>417198.98</v>
      </c>
      <c r="E6">
        <v>3780</v>
      </c>
      <c r="F6">
        <v>0</v>
      </c>
      <c r="G6">
        <v>-12000</v>
      </c>
      <c r="I6" s="1">
        <v>22503</v>
      </c>
      <c r="J6" s="1" t="s">
        <v>54</v>
      </c>
      <c r="K6" s="3">
        <v>2453.11</v>
      </c>
      <c r="L6" s="3">
        <v>1019409.65</v>
      </c>
      <c r="M6" s="3">
        <v>0</v>
      </c>
      <c r="N6" s="3">
        <v>0</v>
      </c>
      <c r="O6" s="3">
        <v>0</v>
      </c>
      <c r="P6" s="6">
        <f>[1]Resumen!$C$28-[1]Resumen!$D$28</f>
        <v>-1016956.54</v>
      </c>
    </row>
    <row r="7" spans="1:17" x14ac:dyDescent="0.25">
      <c r="A7" t="s">
        <v>29</v>
      </c>
      <c r="B7" t="s">
        <v>30</v>
      </c>
      <c r="C7">
        <v>1464834.43</v>
      </c>
      <c r="D7">
        <v>1966590.53</v>
      </c>
      <c r="E7">
        <v>45694.48</v>
      </c>
      <c r="F7">
        <v>0</v>
      </c>
      <c r="G7">
        <v>-162000</v>
      </c>
      <c r="I7" s="1">
        <v>18064</v>
      </c>
      <c r="J7" s="1" t="s">
        <v>39</v>
      </c>
      <c r="K7" s="3">
        <v>0</v>
      </c>
      <c r="L7" s="3">
        <v>986603.6</v>
      </c>
      <c r="M7" s="3">
        <v>0</v>
      </c>
      <c r="N7" s="3">
        <v>381691.68</v>
      </c>
      <c r="O7" s="3">
        <v>25000</v>
      </c>
      <c r="P7" s="6">
        <f>[1]Resumen!$C$29-[1]Resumen!$D$29</f>
        <v>-986603.6</v>
      </c>
    </row>
    <row r="8" spans="1:17" x14ac:dyDescent="0.25">
      <c r="A8" t="s">
        <v>31</v>
      </c>
      <c r="B8" t="s">
        <v>32</v>
      </c>
      <c r="C8">
        <v>0</v>
      </c>
      <c r="D8">
        <v>117969.27</v>
      </c>
      <c r="E8">
        <v>79649.460000000006</v>
      </c>
      <c r="F8">
        <v>0</v>
      </c>
      <c r="G8">
        <v>0</v>
      </c>
      <c r="I8" s="1">
        <v>9952</v>
      </c>
      <c r="J8" s="1" t="s">
        <v>63</v>
      </c>
      <c r="K8" s="3">
        <v>0</v>
      </c>
      <c r="L8" s="3">
        <v>885129.45</v>
      </c>
      <c r="M8" s="3">
        <v>0</v>
      </c>
      <c r="N8" s="3">
        <v>9464</v>
      </c>
      <c r="O8" s="3">
        <v>0</v>
      </c>
      <c r="P8" s="6">
        <f>[1]Resumen!$C$30-[1]Resumen!$D$30</f>
        <v>-885129.45</v>
      </c>
    </row>
    <row r="9" spans="1:17" x14ac:dyDescent="0.25">
      <c r="A9" t="s">
        <v>33</v>
      </c>
      <c r="B9" t="s">
        <v>34</v>
      </c>
      <c r="C9">
        <v>22166.02</v>
      </c>
      <c r="D9">
        <v>2104720.62</v>
      </c>
      <c r="E9">
        <v>0</v>
      </c>
      <c r="F9">
        <v>0</v>
      </c>
      <c r="G9">
        <v>-80954.75</v>
      </c>
      <c r="I9" s="1">
        <v>14400</v>
      </c>
      <c r="J9" s="1" t="s">
        <v>47</v>
      </c>
      <c r="K9" s="3">
        <v>0</v>
      </c>
      <c r="L9" s="3">
        <v>584127.43999999994</v>
      </c>
      <c r="M9" s="3">
        <v>0</v>
      </c>
      <c r="N9" s="3">
        <v>10757.24</v>
      </c>
      <c r="O9" s="3">
        <v>1006830</v>
      </c>
      <c r="P9" s="6">
        <f>[1]Resumen!$C$31-[1]Resumen!$D$31</f>
        <v>-584127.43999999994</v>
      </c>
    </row>
    <row r="10" spans="1:17" x14ac:dyDescent="0.25">
      <c r="A10" t="s">
        <v>35</v>
      </c>
      <c r="B10" t="s">
        <v>28</v>
      </c>
      <c r="C10">
        <v>45683.54</v>
      </c>
      <c r="D10">
        <v>495978.75</v>
      </c>
      <c r="E10">
        <v>0</v>
      </c>
      <c r="F10">
        <v>0</v>
      </c>
      <c r="G10">
        <v>-12000</v>
      </c>
      <c r="I10" s="1">
        <v>4104</v>
      </c>
      <c r="J10" s="1" t="s">
        <v>62</v>
      </c>
      <c r="K10" s="3">
        <v>9211403.2400000002</v>
      </c>
      <c r="L10" s="3">
        <v>9702643.6999999993</v>
      </c>
      <c r="M10" s="3">
        <v>0</v>
      </c>
      <c r="N10" s="3">
        <v>40530.400000000001</v>
      </c>
      <c r="O10" s="3">
        <v>0</v>
      </c>
      <c r="P10" s="6">
        <f>[1]Resumen!$C$32-[1]Resumen!$D$32</f>
        <v>-491240.45999999903</v>
      </c>
    </row>
    <row r="11" spans="1:17" x14ac:dyDescent="0.25">
      <c r="A11" t="s">
        <v>36</v>
      </c>
      <c r="B11" t="s">
        <v>37</v>
      </c>
      <c r="C11">
        <v>2842</v>
      </c>
      <c r="D11">
        <v>115040.82</v>
      </c>
      <c r="E11">
        <v>7344</v>
      </c>
      <c r="F11">
        <v>0</v>
      </c>
      <c r="G11">
        <v>-36000</v>
      </c>
      <c r="I11" s="1">
        <v>18768</v>
      </c>
      <c r="J11" s="1" t="s">
        <v>41</v>
      </c>
      <c r="K11" s="3">
        <v>1043.8800000000001</v>
      </c>
      <c r="L11" s="3">
        <v>451387.01</v>
      </c>
      <c r="M11" s="3">
        <v>0</v>
      </c>
      <c r="N11" s="3">
        <v>75145.47</v>
      </c>
      <c r="O11" s="3">
        <v>515082.6</v>
      </c>
      <c r="P11" s="6">
        <f>[1]Resumen!$C$33-[1]Resumen!$D$33</f>
        <v>-450343.13</v>
      </c>
    </row>
    <row r="12" spans="1:17" x14ac:dyDescent="0.25">
      <c r="A12" t="s">
        <v>38</v>
      </c>
      <c r="B12" t="s">
        <v>39</v>
      </c>
      <c r="C12">
        <v>0</v>
      </c>
      <c r="D12">
        <v>978873.5</v>
      </c>
      <c r="E12">
        <v>0</v>
      </c>
      <c r="F12">
        <v>416935.67999999999</v>
      </c>
      <c r="G12">
        <v>51000</v>
      </c>
      <c r="I12" s="1">
        <v>13349</v>
      </c>
      <c r="J12" s="1" t="s">
        <v>28</v>
      </c>
      <c r="K12" s="3">
        <v>39294.42</v>
      </c>
      <c r="L12" s="3">
        <v>428175.59</v>
      </c>
      <c r="M12" s="3">
        <v>0</v>
      </c>
      <c r="N12" s="3">
        <v>0</v>
      </c>
      <c r="O12" s="3">
        <v>0</v>
      </c>
      <c r="P12" s="6">
        <f>[1]Resumen!$C$34-[1]Resumen!$D$34</f>
        <v>-388881.17000000004</v>
      </c>
    </row>
    <row r="13" spans="1:17" x14ac:dyDescent="0.25">
      <c r="A13" t="s">
        <v>40</v>
      </c>
      <c r="B13" t="s">
        <v>41</v>
      </c>
      <c r="C13">
        <v>1043.8800000000001</v>
      </c>
      <c r="D13">
        <v>673484.18</v>
      </c>
      <c r="E13">
        <v>0</v>
      </c>
      <c r="F13">
        <v>69054.59</v>
      </c>
      <c r="G13">
        <v>406692.6</v>
      </c>
      <c r="I13" s="1">
        <v>2057</v>
      </c>
      <c r="J13" s="1" t="s">
        <v>60</v>
      </c>
      <c r="K13" s="3">
        <v>64318.96</v>
      </c>
      <c r="L13" s="3">
        <v>414733.73</v>
      </c>
      <c r="M13" s="3">
        <v>0</v>
      </c>
      <c r="N13" s="3">
        <v>0</v>
      </c>
      <c r="O13" s="3">
        <v>128340</v>
      </c>
      <c r="P13" s="6">
        <f>[1]Resumen!$C$35-[1]Resumen!$D$35</f>
        <v>-350414.76999999996</v>
      </c>
    </row>
    <row r="14" spans="1:17" x14ac:dyDescent="0.25">
      <c r="A14" t="s">
        <v>42</v>
      </c>
      <c r="B14" t="s">
        <v>43</v>
      </c>
      <c r="C14">
        <v>36060.019999999997</v>
      </c>
      <c r="D14">
        <v>158313.45000000001</v>
      </c>
      <c r="E14">
        <v>677594.84</v>
      </c>
      <c r="F14">
        <v>24002.959999999999</v>
      </c>
      <c r="G14">
        <v>0</v>
      </c>
      <c r="I14" s="1">
        <v>22439</v>
      </c>
      <c r="J14" s="1" t="s">
        <v>69</v>
      </c>
      <c r="K14" s="3">
        <v>0</v>
      </c>
      <c r="L14" s="3">
        <v>294551.92</v>
      </c>
      <c r="M14" s="3">
        <v>0</v>
      </c>
      <c r="N14" s="3">
        <v>0</v>
      </c>
      <c r="O14" s="3">
        <v>0</v>
      </c>
      <c r="P14" s="6">
        <f>[1]Resumen!$C$36-[1]Resumen!$D$36</f>
        <v>-294551.92</v>
      </c>
    </row>
    <row r="15" spans="1:17" x14ac:dyDescent="0.25">
      <c r="A15" t="s">
        <v>44</v>
      </c>
      <c r="B15" t="s">
        <v>45</v>
      </c>
      <c r="C15">
        <v>0</v>
      </c>
      <c r="D15">
        <v>284549.40999999997</v>
      </c>
      <c r="E15">
        <v>0</v>
      </c>
      <c r="F15">
        <v>11873.16</v>
      </c>
      <c r="G15">
        <v>-18510</v>
      </c>
      <c r="I15" s="1">
        <v>5199</v>
      </c>
      <c r="J15" s="1" t="s">
        <v>61</v>
      </c>
      <c r="K15" s="3">
        <v>0</v>
      </c>
      <c r="L15" s="3">
        <v>282896.89</v>
      </c>
      <c r="M15" s="3">
        <v>2981.28</v>
      </c>
      <c r="N15" s="3">
        <v>0</v>
      </c>
      <c r="O15" s="3">
        <v>0</v>
      </c>
      <c r="P15" s="6">
        <f>[1]Resumen!$C$37-[1]Resumen!$D$37</f>
        <v>-282896.89</v>
      </c>
    </row>
    <row r="16" spans="1:17" x14ac:dyDescent="0.25">
      <c r="A16" t="s">
        <v>46</v>
      </c>
      <c r="B16" t="s">
        <v>47</v>
      </c>
      <c r="C16">
        <v>0</v>
      </c>
      <c r="D16">
        <v>505521.27</v>
      </c>
      <c r="E16">
        <v>2400</v>
      </c>
      <c r="F16">
        <v>0</v>
      </c>
      <c r="G16">
        <v>914120</v>
      </c>
      <c r="I16" s="1">
        <v>19731</v>
      </c>
      <c r="J16" s="1" t="s">
        <v>45</v>
      </c>
      <c r="K16" s="3">
        <v>0</v>
      </c>
      <c r="L16" s="3">
        <v>268176.78000000003</v>
      </c>
      <c r="M16" s="3">
        <v>0</v>
      </c>
      <c r="N16" s="3">
        <v>11873.16</v>
      </c>
      <c r="O16" s="3">
        <v>19990</v>
      </c>
      <c r="P16" s="6">
        <f>[1]Resumen!$C$38-[1]Resumen!$D$38</f>
        <v>-268176.78000000003</v>
      </c>
    </row>
    <row r="17" spans="1:16" x14ac:dyDescent="0.25">
      <c r="A17" t="s">
        <v>48</v>
      </c>
      <c r="B17" t="s">
        <v>49</v>
      </c>
      <c r="C17">
        <v>1069922</v>
      </c>
      <c r="D17">
        <v>1377231.5</v>
      </c>
      <c r="E17">
        <v>0</v>
      </c>
      <c r="F17">
        <v>0</v>
      </c>
      <c r="G17">
        <v>343740</v>
      </c>
      <c r="I17" s="1">
        <v>22533</v>
      </c>
      <c r="J17" s="1" t="s">
        <v>43</v>
      </c>
      <c r="K17" s="3">
        <v>16481.66</v>
      </c>
      <c r="L17" s="3">
        <v>263506.52</v>
      </c>
      <c r="M17" s="3">
        <v>712134.59</v>
      </c>
      <c r="N17" s="3">
        <v>12382.62</v>
      </c>
      <c r="O17" s="3">
        <v>0</v>
      </c>
      <c r="P17" s="6">
        <f>[1]Resumen!$C$39-[1]Resumen!$D$39</f>
        <v>-247024.86000000002</v>
      </c>
    </row>
    <row r="18" spans="1:16" x14ac:dyDescent="0.25">
      <c r="A18" t="s">
        <v>50</v>
      </c>
      <c r="B18" t="s">
        <v>51</v>
      </c>
      <c r="C18">
        <v>18274.919999999998</v>
      </c>
      <c r="D18">
        <v>189896.29</v>
      </c>
      <c r="E18">
        <v>8260</v>
      </c>
      <c r="F18">
        <v>1510.32</v>
      </c>
      <c r="G18">
        <v>-50000</v>
      </c>
      <c r="I18" s="1">
        <v>19227</v>
      </c>
      <c r="J18" s="1" t="s">
        <v>49</v>
      </c>
      <c r="K18" s="3">
        <v>221050</v>
      </c>
      <c r="L18" s="3">
        <v>463012.11</v>
      </c>
      <c r="M18" s="3">
        <v>0</v>
      </c>
      <c r="N18" s="3">
        <v>0</v>
      </c>
      <c r="O18" s="3">
        <v>332055</v>
      </c>
      <c r="P18" s="6">
        <f>[1]Resumen!$C$40-[1]Resumen!$D$40</f>
        <v>-241962.11</v>
      </c>
    </row>
    <row r="19" spans="1:16" x14ac:dyDescent="0.25">
      <c r="A19" t="s">
        <v>52</v>
      </c>
      <c r="B19" t="s">
        <v>28</v>
      </c>
      <c r="C19">
        <v>0</v>
      </c>
      <c r="D19">
        <v>242103.46</v>
      </c>
      <c r="E19">
        <v>0</v>
      </c>
      <c r="F19">
        <v>0</v>
      </c>
      <c r="G19">
        <v>-30000</v>
      </c>
      <c r="I19" s="1">
        <v>21179</v>
      </c>
      <c r="J19" s="1" t="s">
        <v>43</v>
      </c>
      <c r="K19" s="3">
        <v>0</v>
      </c>
      <c r="L19" s="3">
        <v>221796.4</v>
      </c>
      <c r="M19" s="3">
        <v>770378.19</v>
      </c>
      <c r="N19" s="3">
        <v>21322.79</v>
      </c>
      <c r="O19" s="3">
        <v>0</v>
      </c>
      <c r="P19" s="6">
        <f>[1]Resumen!$C$41-[1]Resumen!$D$41</f>
        <v>-221796.4</v>
      </c>
    </row>
    <row r="20" spans="1:16" x14ac:dyDescent="0.25">
      <c r="A20" t="s">
        <v>53</v>
      </c>
      <c r="B20" t="s">
        <v>54</v>
      </c>
      <c r="C20">
        <v>7359.33</v>
      </c>
      <c r="D20">
        <v>825902.83</v>
      </c>
      <c r="E20">
        <v>0</v>
      </c>
      <c r="F20">
        <v>0</v>
      </c>
      <c r="G20">
        <v>0</v>
      </c>
      <c r="I20" s="1">
        <v>21180</v>
      </c>
      <c r="J20" s="1" t="s">
        <v>43</v>
      </c>
      <c r="K20" s="3">
        <v>203536.2</v>
      </c>
      <c r="L20" s="3">
        <v>419746.17</v>
      </c>
      <c r="M20" s="3">
        <v>1187839.58</v>
      </c>
      <c r="N20" s="3">
        <v>19172.66</v>
      </c>
      <c r="O20" s="3">
        <v>519818</v>
      </c>
      <c r="P20" s="6">
        <f>[1]Resumen!$C$42-[1]Resumen!$D$42</f>
        <v>-216209.96999999997</v>
      </c>
    </row>
    <row r="21" spans="1:16" x14ac:dyDescent="0.25">
      <c r="A21" t="s">
        <v>55</v>
      </c>
      <c r="B21" t="s">
        <v>26</v>
      </c>
      <c r="C21">
        <v>0</v>
      </c>
      <c r="D21">
        <v>123011.43</v>
      </c>
      <c r="E21">
        <v>0</v>
      </c>
      <c r="F21">
        <v>2906.96</v>
      </c>
      <c r="G21">
        <v>0</v>
      </c>
      <c r="I21" s="1">
        <v>1000</v>
      </c>
      <c r="J21" s="1" t="s">
        <v>28</v>
      </c>
      <c r="K21" s="3">
        <v>45683.54</v>
      </c>
      <c r="L21" s="3">
        <v>226270.65</v>
      </c>
      <c r="M21" s="3">
        <v>0</v>
      </c>
      <c r="N21" s="3">
        <v>5164.8999999999996</v>
      </c>
      <c r="O21" s="3">
        <v>75520</v>
      </c>
      <c r="P21" s="6">
        <f>[1]Resumen!$C$43-[1]Resumen!$D$43</f>
        <v>-180587.11</v>
      </c>
    </row>
    <row r="22" spans="1:16" x14ac:dyDescent="0.25">
      <c r="A22" t="s">
        <v>56</v>
      </c>
      <c r="B22" t="s">
        <v>57</v>
      </c>
      <c r="C22">
        <v>36071.46</v>
      </c>
      <c r="D22">
        <v>1670907.97</v>
      </c>
      <c r="E22">
        <v>732990.61</v>
      </c>
      <c r="F22">
        <v>7055.1</v>
      </c>
      <c r="G22">
        <v>1470987.5</v>
      </c>
      <c r="I22" s="1">
        <v>15370</v>
      </c>
      <c r="J22" s="1" t="s">
        <v>28</v>
      </c>
      <c r="K22" s="3">
        <v>0</v>
      </c>
      <c r="L22" s="3">
        <v>163556.66</v>
      </c>
      <c r="M22" s="3">
        <v>0</v>
      </c>
      <c r="N22" s="3">
        <v>0</v>
      </c>
      <c r="O22" s="3">
        <v>0</v>
      </c>
      <c r="P22" s="6">
        <f>[1]Resumen!$C$44-[1]Resumen!$D$44</f>
        <v>-163556.66</v>
      </c>
    </row>
    <row r="23" spans="1:16" x14ac:dyDescent="0.25">
      <c r="B23" t="s">
        <v>58</v>
      </c>
      <c r="C23">
        <v>2743552.02</v>
      </c>
      <c r="D23">
        <v>13054782.060000001</v>
      </c>
      <c r="E23">
        <v>1635713.39</v>
      </c>
      <c r="F23">
        <v>533338.77</v>
      </c>
      <c r="G23">
        <v>2710075.35</v>
      </c>
      <c r="I23" s="1">
        <v>16779</v>
      </c>
      <c r="J23" s="1" t="s">
        <v>64</v>
      </c>
      <c r="K23" s="3">
        <v>0</v>
      </c>
      <c r="L23" s="3">
        <v>153548.1</v>
      </c>
      <c r="M23" s="3">
        <v>0</v>
      </c>
      <c r="N23" s="3">
        <v>0</v>
      </c>
      <c r="O23" s="3">
        <v>0</v>
      </c>
      <c r="P23" s="6">
        <f>[1]Resumen!$C$45-[1]Resumen!$D$45</f>
        <v>-153548.1</v>
      </c>
    </row>
    <row r="24" spans="1:16" x14ac:dyDescent="0.25">
      <c r="I24" s="1">
        <v>23750</v>
      </c>
      <c r="J24" s="1" t="s">
        <v>32</v>
      </c>
      <c r="K24" s="3">
        <v>0</v>
      </c>
      <c r="L24" s="3">
        <v>142747.99</v>
      </c>
      <c r="M24" s="3">
        <v>4796</v>
      </c>
      <c r="N24" s="3">
        <v>0</v>
      </c>
      <c r="O24" s="3">
        <v>0</v>
      </c>
      <c r="P24" s="6">
        <f>[1]Resumen!$C$46-[1]Resumen!$D$46</f>
        <v>-142747.99</v>
      </c>
    </row>
    <row r="25" spans="1:16" x14ac:dyDescent="0.25">
      <c r="I25" s="1">
        <v>18113</v>
      </c>
      <c r="J25" s="1" t="s">
        <v>24</v>
      </c>
      <c r="K25" s="3">
        <v>0</v>
      </c>
      <c r="L25" s="3">
        <v>138371.98000000001</v>
      </c>
      <c r="M25" s="3">
        <v>0</v>
      </c>
      <c r="N25" s="3">
        <v>0</v>
      </c>
      <c r="O25" s="3">
        <v>0</v>
      </c>
      <c r="P25" s="6">
        <f>[1]Resumen!$C$47-[1]Resumen!$D$47</f>
        <v>-138371.98000000001</v>
      </c>
    </row>
    <row r="26" spans="1:16" x14ac:dyDescent="0.25">
      <c r="I26" s="1">
        <v>21520</v>
      </c>
      <c r="J26" s="1" t="s">
        <v>68</v>
      </c>
      <c r="K26" s="3">
        <v>0</v>
      </c>
      <c r="L26" s="3">
        <v>127797.25</v>
      </c>
      <c r="M26" s="3">
        <v>0</v>
      </c>
      <c r="N26" s="3">
        <v>0</v>
      </c>
      <c r="O26" s="3">
        <v>0</v>
      </c>
      <c r="P26" s="6">
        <f>[1]Resumen!$C$48-[1]Resumen!$D$48</f>
        <v>-127797.25</v>
      </c>
    </row>
    <row r="27" spans="1:16" x14ac:dyDescent="0.25">
      <c r="I27" s="1">
        <v>19899</v>
      </c>
      <c r="J27" s="1" t="s">
        <v>66</v>
      </c>
      <c r="K27" s="3">
        <v>12359.12</v>
      </c>
      <c r="L27" s="3">
        <v>126563.28</v>
      </c>
      <c r="M27" s="3">
        <v>12059.64</v>
      </c>
      <c r="N27" s="3">
        <v>0</v>
      </c>
      <c r="O27" s="3">
        <v>0</v>
      </c>
      <c r="P27" s="6">
        <f>[1]Resumen!$C$49-[1]Resumen!$D$49</f>
        <v>-114204.16</v>
      </c>
    </row>
    <row r="28" spans="1:16" x14ac:dyDescent="0.25">
      <c r="I28" s="1">
        <v>20076</v>
      </c>
      <c r="J28" s="1" t="s">
        <v>67</v>
      </c>
      <c r="K28" s="3">
        <v>6098.21</v>
      </c>
      <c r="L28" s="3">
        <v>115503.25</v>
      </c>
      <c r="M28" s="3">
        <v>0</v>
      </c>
      <c r="N28" s="3">
        <v>13877.92</v>
      </c>
      <c r="O28" s="3">
        <v>83680</v>
      </c>
      <c r="P28" s="6">
        <f>[1]Resumen!$C$50-[1]Resumen!$D$50</f>
        <v>-109405.04</v>
      </c>
    </row>
    <row r="29" spans="1:16" x14ac:dyDescent="0.25">
      <c r="I29" s="1">
        <v>18870</v>
      </c>
      <c r="J29" s="1" t="s">
        <v>65</v>
      </c>
      <c r="K29" s="3">
        <v>3568.24</v>
      </c>
      <c r="L29" s="3">
        <v>109767.41</v>
      </c>
      <c r="M29" s="3">
        <v>0</v>
      </c>
      <c r="N29" s="3">
        <v>0</v>
      </c>
      <c r="O29" s="3">
        <v>0</v>
      </c>
      <c r="P29" s="6">
        <f>[1]Resumen!$C$51-[1]Resumen!$D$51</f>
        <v>-106199.17</v>
      </c>
    </row>
    <row r="30" spans="1:16" x14ac:dyDescent="0.25">
      <c r="I30" s="1">
        <v>1725</v>
      </c>
      <c r="J30" s="1" t="s">
        <v>59</v>
      </c>
      <c r="K30" s="3">
        <v>0</v>
      </c>
      <c r="L30" s="3">
        <v>105340.24</v>
      </c>
      <c r="M30" s="3">
        <v>0</v>
      </c>
      <c r="N30" s="3">
        <v>0</v>
      </c>
      <c r="O30" s="3">
        <v>82636.490000000005</v>
      </c>
      <c r="P30" s="6">
        <f>[1]Resumen!$C$52-[1]Resumen!$D$52</f>
        <v>-105340.24</v>
      </c>
    </row>
    <row r="31" spans="1:16" x14ac:dyDescent="0.25">
      <c r="I31" s="1">
        <v>20610</v>
      </c>
      <c r="J31" s="1" t="s">
        <v>37</v>
      </c>
      <c r="K31" s="3">
        <v>10001.6</v>
      </c>
      <c r="L31" s="3">
        <v>115063.52</v>
      </c>
      <c r="M31" s="3">
        <v>0</v>
      </c>
      <c r="N31" s="3">
        <v>0</v>
      </c>
      <c r="O31" s="3">
        <v>-25000</v>
      </c>
      <c r="P31" s="6">
        <f>[1]Resumen!$C$53-[1]Resumen!$D$53</f>
        <v>-105061.92</v>
      </c>
    </row>
    <row r="32" spans="1:16" x14ac:dyDescent="0.25">
      <c r="I32" s="1">
        <v>23386</v>
      </c>
      <c r="J32" s="1" t="s">
        <v>70</v>
      </c>
      <c r="K32" s="3">
        <v>0</v>
      </c>
      <c r="L32" s="3">
        <v>104584.48</v>
      </c>
      <c r="M32" s="3">
        <v>427095.83</v>
      </c>
      <c r="N32" s="3">
        <v>11060.01</v>
      </c>
      <c r="O32" s="3">
        <v>0</v>
      </c>
      <c r="P32" s="6">
        <f>[1]Resumen!$C$54-[1]Resumen!$D$54</f>
        <v>-104584.48</v>
      </c>
    </row>
    <row r="33" spans="9:16" x14ac:dyDescent="0.25">
      <c r="I33" s="1"/>
      <c r="J33" s="1" t="s">
        <v>58</v>
      </c>
      <c r="K33" s="3">
        <f>SUM([1]Resumen!$C$26:'[1]Resumen'!$C$54)</f>
        <v>9957143.6600000001</v>
      </c>
      <c r="L33" s="3">
        <f>SUM([1]Resumen!$D$26:'[1]Resumen'!$D$54)</f>
        <v>21710925.240000002</v>
      </c>
      <c r="M33" s="3">
        <f>SUM([1]Resumen!$E$26:'[1]Resumen'!$E$54)</f>
        <v>4055307.0300000003</v>
      </c>
      <c r="N33" s="3">
        <f>SUM([1]Resumen!$F$26:'[1]Resumen'!$F$54)</f>
        <v>654416.38000000012</v>
      </c>
      <c r="O33" s="3">
        <f>SUM([1]Resumen!$G$26:'[1]Resumen'!$G$54)</f>
        <v>4284194.84</v>
      </c>
      <c r="P33" s="6">
        <f>SUM([1]Resumen!$H$26:'[1]Resumen'!$H$54)</f>
        <v>-11753781.579999998</v>
      </c>
    </row>
  </sheetData>
  <mergeCells count="2">
    <mergeCell ref="A1:G1"/>
    <mergeCell ref="I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P_DAT_RESUMEN_CLIENTES_BIM</vt:lpstr>
      <vt:lpstr>P_DAT_RESUMEN_CLIENTES_MES</vt:lpstr>
      <vt:lpstr>P_DAT_RESUMEN_CLIENTES_MAS_FIN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2024-08-14T18:15:15Z</dcterms:created>
  <dcterms:modified xsi:type="dcterms:W3CDTF">2024-08-14T20:00:54Z</dcterms:modified>
</cp:coreProperties>
</file>