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KODIGO\Recursos para proyecto Integrador\"/>
    </mc:Choice>
  </mc:AlternateContent>
  <xr:revisionPtr revIDLastSave="0" documentId="13_ncr:1_{70CAAAF0-CD6E-454C-B376-83E1F76EA558}" xr6:coauthVersionLast="36" xr6:coauthVersionMax="36" xr10:uidLastSave="{00000000-0000-0000-0000-000000000000}"/>
  <bookViews>
    <workbookView xWindow="0" yWindow="0" windowWidth="20490" windowHeight="7695" xr2:uid="{1A855A68-E1F8-428C-8AA5-003DC7F234B3}"/>
  </bookViews>
  <sheets>
    <sheet name="REPORTES" sheetId="1" r:id="rId1"/>
    <sheet name="TABLA DINAMICA" sheetId="2" r:id="rId2"/>
    <sheet name="GRAFICOS" sheetId="3" r:id="rId3"/>
    <sheet name="EJERCICIO" sheetId="4" r:id="rId4"/>
  </sheets>
  <definedNames>
    <definedName name="SegmentaciónDeDatos_Mon_Yr">#N/A</definedName>
    <definedName name="SegmentaciónDeDatos_Shopping_Mall">#N/A</definedName>
    <definedName name="SegmentaciónDeDatos_Shopping_Mall1">#N/A</definedName>
    <definedName name="SegmentaciónDeDatos_Year">#N/A</definedName>
    <definedName name="SegmentaciónDeDatos_Year1">#N/A</definedName>
  </definedNames>
  <calcPr calcId="179021"/>
  <pivotCaches>
    <pivotCache cacheId="84" r:id="rId5"/>
    <pivotCache cacheId="87" r:id="rId6"/>
  </pivotCaches>
  <extLst>
    <ext xmlns:x14="http://schemas.microsoft.com/office/spreadsheetml/2009/9/main" uri="{876F7934-8845-4945-9796-88D515C7AA90}">
      <x14:pivotCaches>
        <pivotCache cacheId="60" r:id="rId7"/>
        <pivotCache cacheId="67" r:id="rId8"/>
        <pivotCache cacheId="74" r:id="rId9"/>
      </x14:pivotCaches>
    </ex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841E416B-1EF1-43b6-AB56-02D37102CBD5}">
      <x15:pivotCaches>
        <pivotCache cacheId="64" r:id="rId15"/>
        <pivotCache cacheId="68" r:id="rId16"/>
        <pivotCache cacheId="71" r:id="rId17"/>
        <pivotCache cacheId="75" r:id="rId18"/>
        <pivotCache cacheId="78" r:id="rId19"/>
        <pivotCache cacheId="81" r:id="rId20"/>
        <pivotCache cacheId="142" r:id="rId21"/>
      </x15:pivotCaches>
    </ext>
    <ext xmlns:x15="http://schemas.microsoft.com/office/spreadsheetml/2010/11/main" uri="{983426D0-5260-488c-9760-48F4B6AC55F4}">
      <x15:pivotTableReferences>
        <x15:pivotTableReference r:id="rId22"/>
        <x15:pivotTableReference r:id="rId23"/>
        <x15:pivotTableReference r:id="rId24"/>
        <x15:pivotTableReference r:id="rId25"/>
        <x15:pivotTableReference r:id="rId26"/>
        <x15:pivotTableReference r:id="rId27"/>
        <x15:pivotTableReference r:id="rId28"/>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 Shopping_1e7e7eec-d357-4b16-8f63-bc1b6bf61ea7" name="Customer Shopping" connection="Consulta - Customer Shopping"/>
          <x15:modelTable id="calendario_dc498a1b-7fc8-42c9-940c-57f67a4db6e0" name="calendario" connection="Consulta - calendario"/>
        </x15:modelTables>
        <x15:modelRelationships>
          <x15:modelRelationship fromTable="Customer Shopping" fromColumn="Invoice Date" toTable="calendario" toColumn="Date"/>
        </x15:modelRelationships>
      </x15:dataModel>
    </ext>
  </extLst>
</workbook>
</file>

<file path=xl/calcChain.xml><?xml version="1.0" encoding="utf-8"?>
<calcChain xmlns="http://schemas.openxmlformats.org/spreadsheetml/2006/main">
  <c r="F7" i="4" l="1"/>
  <c r="F6" i="4"/>
  <c r="D8" i="4"/>
  <c r="E8" i="4"/>
  <c r="D11" i="4" l="1"/>
  <c r="D14" i="4" s="1"/>
  <c r="D13" i="4"/>
  <c r="D12" i="4"/>
  <c r="F8" i="4"/>
  <c r="G8" i="4" s="1"/>
  <c r="G7" i="4"/>
  <c r="G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86EBF7-15FC-417A-BEB8-8B9DD770D26A}" name="Consulta - calendario" description="Conexión a la consulta 'calendario' en el libro." type="100" refreshedVersion="6" minRefreshableVersion="5">
    <extLst>
      <ext xmlns:x15="http://schemas.microsoft.com/office/spreadsheetml/2010/11/main" uri="{DE250136-89BD-433C-8126-D09CA5730AF9}">
        <x15:connection id="d3cd9a2c-6c78-4dc9-ad5b-ad8d189ff235"/>
      </ext>
    </extLst>
  </connection>
  <connection id="2" xr16:uid="{871A1DF3-14A4-4F7E-814C-449B20CF103F}" name="Consulta - Customer Shopping" description="Conexión a la consulta 'Customer Shopping' en el libro." type="100" refreshedVersion="6" minRefreshableVersion="5">
    <extLst>
      <ext xmlns:x15="http://schemas.microsoft.com/office/spreadsheetml/2010/11/main" uri="{DE250136-89BD-433C-8126-D09CA5730AF9}">
        <x15:connection id="d911dfab-9ede-4972-88d6-e47864e264c9"/>
      </ext>
    </extLst>
  </connection>
  <connection id="3" xr16:uid="{BFDDDD6D-E3EA-44D0-9B87-2098BB79DFA1}" keepAlive="1" name="ThisWorkbookDataModel" description="Modelo de datos"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Customer Shopping].[Shopping Mall].&amp;[Kanyon]}"/>
    <s v="{[calendario].[Year].&amp;[2023]}"/>
    <s v="{[Customer Shopping].[Category].&amp;[Books]}"/>
    <s v="{[Customer Shopping].[Shopping Mall].&amp;[Forum Istanbul]}"/>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<sst xmlns="http://schemas.openxmlformats.org/spreadsheetml/2006/main" count="72" uniqueCount="45">
  <si>
    <t>Total general</t>
  </si>
  <si>
    <t>Year</t>
  </si>
  <si>
    <t>Sales</t>
  </si>
  <si>
    <t>Shopping Mall</t>
  </si>
  <si>
    <t>Books</t>
  </si>
  <si>
    <t>Clothing</t>
  </si>
  <si>
    <t>Cosmetics</t>
  </si>
  <si>
    <t>Food &amp; Beverage</t>
  </si>
  <si>
    <t>Shoes</t>
  </si>
  <si>
    <t>Souvenir</t>
  </si>
  <si>
    <t>Technology</t>
  </si>
  <si>
    <t>Toys</t>
  </si>
  <si>
    <t>Cash</t>
  </si>
  <si>
    <t>Credit Card</t>
  </si>
  <si>
    <t>Debit Card</t>
  </si>
  <si>
    <t>ene</t>
  </si>
  <si>
    <t>feb</t>
  </si>
  <si>
    <t>mar</t>
  </si>
  <si>
    <t>Kanyon</t>
  </si>
  <si>
    <t>2023</t>
  </si>
  <si>
    <t>Total Books</t>
  </si>
  <si>
    <t>Total Clothing</t>
  </si>
  <si>
    <t>Total Cosmetics</t>
  </si>
  <si>
    <t>Total Food &amp; Beverage</t>
  </si>
  <si>
    <t>Total Shoes</t>
  </si>
  <si>
    <t>Total Souvenir</t>
  </si>
  <si>
    <t>Total Technology</t>
  </si>
  <si>
    <t>Total Toys</t>
  </si>
  <si>
    <t>Category</t>
  </si>
  <si>
    <t>Payment Method</t>
  </si>
  <si>
    <t>Mon</t>
  </si>
  <si>
    <t>Variación</t>
  </si>
  <si>
    <t>Variación %</t>
  </si>
  <si>
    <t>Precio Promedio</t>
  </si>
  <si>
    <t>Análisis de Impactos</t>
  </si>
  <si>
    <t>Impacto por Volumen</t>
  </si>
  <si>
    <t>(Precio de la referencia por variación en volumen)</t>
  </si>
  <si>
    <t>Impacto por Precio</t>
  </si>
  <si>
    <t>(Volumen de la referencia por variación en precio)</t>
  </si>
  <si>
    <t>Impacto combinado</t>
  </si>
  <si>
    <t>(Variación en precio por variación en volumen)</t>
  </si>
  <si>
    <t>Variación en Ventas</t>
  </si>
  <si>
    <t>Forum Istanbul</t>
  </si>
  <si>
    <t>Quantity_</t>
  </si>
  <si>
    <t>Valores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</si>
</sst>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quot;$&quot;* #,##0_);_(&quot;$&quot;* \(#,##0\);_(&quot;$&quot;* &quot;-&quot;??_);_(@_)"/>
    <numFmt numFmtId="165"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2">
    <xf numFmtId="0" fontId="0" fillId="0" borderId="0" xfId="0"/>
    <xf numFmtId="0" fontId="0" fillId="0" borderId="0" xfId="0" pivotButton="1"/>
    <xf numFmtId="3" fontId="0" fillId="0" borderId="0" xfId="0" applyNumberFormat="1"/>
    <xf numFmtId="0" fontId="0" fillId="0" borderId="0" xfId="0" applyAlignment="1">
      <alignment wrapText="1"/>
    </xf>
    <xf numFmtId="0" fontId="0" fillId="0" borderId="0" xfId="0" applyAlignment="1">
      <alignment vertical="center"/>
    </xf>
    <xf numFmtId="165" fontId="0" fillId="0" borderId="0" xfId="2" applyNumberFormat="1" applyFont="1" applyAlignment="1">
      <alignment horizontal="center"/>
    </xf>
    <xf numFmtId="0" fontId="0" fillId="0" borderId="0" xfId="0" applyAlignment="1">
      <alignment horizontal="center"/>
    </xf>
    <xf numFmtId="164" fontId="0" fillId="0" borderId="0" xfId="0" applyNumberFormat="1" applyAlignment="1">
      <alignment vertical="center"/>
    </xf>
    <xf numFmtId="164" fontId="2" fillId="0" borderId="0" xfId="0" applyNumberFormat="1" applyFont="1" applyAlignment="1">
      <alignment vertical="center"/>
    </xf>
    <xf numFmtId="0" fontId="0" fillId="0" borderId="1" xfId="0" applyBorder="1"/>
    <xf numFmtId="0" fontId="0" fillId="0" borderId="0" xfId="0" applyFont="1" applyAlignment="1">
      <alignment horizontal="left" vertical="center"/>
    </xf>
    <xf numFmtId="165" fontId="0" fillId="0" borderId="1" xfId="2" applyNumberFormat="1" applyFont="1" applyBorder="1" applyAlignment="1">
      <alignment horizontal="center"/>
    </xf>
    <xf numFmtId="165" fontId="0" fillId="0" borderId="2" xfId="2" applyNumberFormat="1" applyFont="1" applyBorder="1" applyAlignment="1">
      <alignment horizontal="center"/>
    </xf>
    <xf numFmtId="0" fontId="0" fillId="0" borderId="6" xfId="0" applyBorder="1"/>
    <xf numFmtId="0" fontId="0" fillId="0" borderId="1" xfId="0" pivotButton="1" applyBorder="1"/>
    <xf numFmtId="0" fontId="0" fillId="0" borderId="5" xfId="0" applyBorder="1" applyAlignment="1">
      <alignment horizontal="center"/>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2" fillId="0" borderId="0" xfId="0" applyFont="1" applyAlignment="1">
      <alignment horizontal="left" vertical="center"/>
    </xf>
    <xf numFmtId="0" fontId="0" fillId="0" borderId="0" xfId="0" applyAlignment="1">
      <alignment horizontal="left" vertical="center"/>
    </xf>
    <xf numFmtId="0" fontId="0" fillId="0" borderId="7" xfId="0" applyBorder="1"/>
    <xf numFmtId="0" fontId="0" fillId="0" borderId="0" xfId="0" applyFill="1"/>
    <xf numFmtId="0" fontId="0" fillId="0" borderId="5" xfId="0" pivotButton="1" applyBorder="1"/>
    <xf numFmtId="0" fontId="0" fillId="2" borderId="2" xfId="0" applyFill="1" applyBorder="1" applyAlignment="1">
      <alignment horizontal="center" vertical="center" wrapText="1"/>
    </xf>
    <xf numFmtId="0" fontId="0" fillId="0" borderId="8" xfId="0" applyBorder="1" applyAlignment="1">
      <alignment horizontal="center"/>
    </xf>
    <xf numFmtId="44" fontId="0" fillId="0" borderId="1" xfId="0" applyNumberFormat="1" applyBorder="1" applyAlignment="1">
      <alignment horizontal="right"/>
    </xf>
    <xf numFmtId="44" fontId="0" fillId="0" borderId="1" xfId="1" applyFont="1" applyBorder="1" applyAlignment="1">
      <alignment horizontal="right"/>
    </xf>
    <xf numFmtId="44" fontId="0" fillId="0" borderId="0" xfId="1" applyFont="1" applyAlignment="1">
      <alignment horizontal="right"/>
    </xf>
    <xf numFmtId="44" fontId="0" fillId="0" borderId="0" xfId="0" applyNumberFormat="1" applyAlignment="1">
      <alignment horizontal="right"/>
    </xf>
    <xf numFmtId="1" fontId="0" fillId="0" borderId="1" xfId="0" applyNumberFormat="1" applyBorder="1" applyAlignment="1">
      <alignment horizontal="right"/>
    </xf>
    <xf numFmtId="1" fontId="0" fillId="0" borderId="2" xfId="0" applyNumberFormat="1" applyBorder="1" applyAlignment="1">
      <alignment horizontal="right"/>
    </xf>
  </cellXfs>
  <cellStyles count="3">
    <cellStyle name="Moneda" xfId="1" builtinId="4"/>
    <cellStyle name="Normal" xfId="0" builtinId="0"/>
    <cellStyle name="Porcentaje" xfId="2" builtinId="5"/>
  </cellStyles>
  <dxfs count="145">
    <dxf>
      <alignment horizontal="left"/>
    </dxf>
    <dxf>
      <alignment horizontal="right"/>
    </dxf>
    <dxf>
      <alignment horizontal="center"/>
    </dxf>
    <dxf>
      <numFmt numFmtId="166" formatCode="0.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34" formatCode="_-&quot;$&quot;* #,##0.00_-;\-&quot;$&quot;* #,##0.00_-;_-&quot;$&quot;* &quot;-&quot;??_-;_-@_-"/>
    </dxf>
    <dxf>
      <border>
        <bottom style="thin">
          <color indexed="64"/>
        </bottom>
      </border>
    </dxf>
    <dxf>
      <border>
        <bottom style="thin">
          <color indexed="64"/>
        </bottom>
      </border>
    </dxf>
    <dxf>
      <alignment horizontal="right"/>
    </dxf>
    <dxf>
      <border>
        <bottom style="thin">
          <color indexed="64"/>
        </bottom>
      </border>
    </dxf>
    <dxf>
      <border>
        <bottom style="thin">
          <color indexed="64"/>
        </bottom>
      </border>
    </dxf>
    <dxf>
      <border>
        <top style="thin">
          <color indexed="64"/>
        </top>
      </border>
    </dxf>
    <dxf>
      <border>
        <bottom style="thin">
          <color indexed="64"/>
        </bottom>
      </border>
    </dxf>
    <dxf>
      <alignment horizontal="center"/>
    </dxf>
    <dxf>
      <alignment horizontal="center"/>
    </dxf>
    <dxf>
      <border>
        <left style="thin">
          <color indexed="64"/>
        </left>
      </border>
    </dxf>
    <dxf>
      <border>
        <left/>
        <right/>
        <top/>
        <bottom/>
      </border>
    </dxf>
    <dxf>
      <border>
        <bottom style="thin">
          <color indexed="64"/>
        </bottom>
      </border>
    </dxf>
    <dxf>
      <border>
        <top style="thin">
          <color indexed="64"/>
        </top>
      </border>
    </dxf>
    <dxf>
      <border>
        <right style="thin">
          <color indexed="64"/>
        </right>
      </border>
    </dxf>
    <dxf>
      <alignment horizontal="right"/>
    </dxf>
    <dxf>
      <numFmt numFmtId="166" formatCode="0.0"/>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34" formatCode="_-&quot;$&quot;* #,##0.00_-;\-&quot;$&quot;* #,##0.00_-;_-&quot;$&quot;* &quot;-&quot;??_-;_-@_-"/>
    </dxf>
    <dxf>
      <border>
        <bottom style="thin">
          <color indexed="64"/>
        </bottom>
      </border>
    </dxf>
    <dxf>
      <border>
        <bottom style="thin">
          <color indexed="64"/>
        </bottom>
      </border>
    </dxf>
    <dxf>
      <alignment horizontal="right"/>
    </dxf>
    <dxf>
      <border>
        <bottom style="thin">
          <color indexed="64"/>
        </bottom>
      </border>
    </dxf>
    <dxf>
      <border>
        <bottom style="thin">
          <color indexed="64"/>
        </bottom>
      </border>
    </dxf>
    <dxf>
      <border>
        <top style="thin">
          <color indexed="64"/>
        </top>
      </border>
    </dxf>
    <dxf>
      <border>
        <bottom style="thin">
          <color indexed="64"/>
        </bottom>
      </border>
    </dxf>
    <dxf>
      <alignment horizontal="center"/>
    </dxf>
    <dxf>
      <alignment horizontal="center"/>
    </dxf>
    <dxf>
      <border>
        <left style="thin">
          <color indexed="64"/>
        </left>
      </border>
    </dxf>
    <dxf>
      <border>
        <left/>
        <right/>
        <top/>
        <bottom/>
      </border>
    </dxf>
    <dxf>
      <border>
        <bottom style="thin">
          <color indexed="64"/>
        </bottom>
      </border>
    </dxf>
    <dxf>
      <border>
        <top style="thin">
          <color indexed="64"/>
        </top>
      </border>
    </dxf>
    <dxf>
      <border>
        <right style="thin">
          <color indexed="64"/>
        </right>
      </border>
    </dxf>
    <dxf>
      <alignment horizontal="right"/>
    </dxf>
    <dxf>
      <numFmt numFmtId="2" formatCode="0.00"/>
    </dxf>
    <dxf>
      <numFmt numFmtId="167" formatCode="0.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34" formatCode="_-&quot;$&quot;* #,##0.00_-;\-&quot;$&quot;* #,##0.00_-;_-&quot;$&quot;* &quot;-&quot;??_-;_-@_-"/>
    </dxf>
    <dxf>
      <border>
        <bottom style="thin">
          <color indexed="64"/>
        </bottom>
      </border>
    </dxf>
    <dxf>
      <border>
        <bottom style="thin">
          <color indexed="64"/>
        </bottom>
      </border>
    </dxf>
    <dxf>
      <alignment horizontal="right"/>
    </dxf>
    <dxf>
      <border>
        <bottom style="thin">
          <color indexed="64"/>
        </bottom>
      </border>
    </dxf>
    <dxf>
      <border>
        <bottom style="thin">
          <color indexed="64"/>
        </bottom>
      </border>
    </dxf>
    <dxf>
      <border>
        <top style="thin">
          <color indexed="64"/>
        </top>
      </border>
    </dxf>
    <dxf>
      <border>
        <bottom style="thin">
          <color indexed="64"/>
        </bottom>
      </border>
    </dxf>
    <dxf>
      <alignment horizontal="center"/>
    </dxf>
    <dxf>
      <alignment horizontal="center"/>
    </dxf>
    <dxf>
      <border>
        <left style="thin">
          <color indexed="64"/>
        </left>
      </border>
    </dxf>
    <dxf>
      <border>
        <left/>
        <right/>
        <top/>
        <bottom/>
      </border>
    </dxf>
    <dxf>
      <border>
        <bottom style="thin">
          <color indexed="64"/>
        </bottom>
      </border>
    </dxf>
    <dxf>
      <border>
        <top style="thin">
          <color indexed="64"/>
        </top>
      </border>
    </dxf>
    <dxf>
      <border>
        <right style="thin">
          <color indexed="64"/>
        </right>
      </border>
    </dxf>
    <dxf>
      <alignment horizontal="right"/>
    </dxf>
    <dxf>
      <numFmt numFmtId="167" formatCode="0.000"/>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34" formatCode="_-&quot;$&quot;* #,##0.00_-;\-&quot;$&quot;* #,##0.00_-;_-&quot;$&quot;* &quot;-&quot;??_-;_-@_-"/>
    </dxf>
    <dxf>
      <border>
        <bottom style="thin">
          <color indexed="64"/>
        </bottom>
      </border>
    </dxf>
    <dxf>
      <border>
        <bottom style="thin">
          <color indexed="64"/>
        </bottom>
      </border>
    </dxf>
    <dxf>
      <alignment horizontal="right"/>
    </dxf>
    <dxf>
      <border>
        <bottom style="thin">
          <color indexed="64"/>
        </bottom>
      </border>
    </dxf>
    <dxf>
      <border>
        <bottom style="thin">
          <color indexed="64"/>
        </bottom>
      </border>
    </dxf>
    <dxf>
      <border>
        <top style="thin">
          <color indexed="64"/>
        </top>
      </border>
    </dxf>
    <dxf>
      <border>
        <bottom style="thin">
          <color indexed="64"/>
        </bottom>
      </border>
    </dxf>
    <dxf>
      <alignment horizontal="center"/>
    </dxf>
    <dxf>
      <alignment horizontal="center"/>
    </dxf>
    <dxf>
      <border>
        <left style="thin">
          <color indexed="64"/>
        </left>
      </border>
    </dxf>
    <dxf>
      <border>
        <left/>
        <right/>
        <top/>
        <bottom/>
      </border>
    </dxf>
    <dxf>
      <border>
        <bottom style="thin">
          <color indexed="64"/>
        </bottom>
      </border>
    </dxf>
    <dxf>
      <border>
        <top style="thin">
          <color indexed="64"/>
        </top>
      </border>
    </dxf>
    <dxf>
      <border>
        <right style="thin">
          <color indexed="64"/>
        </right>
      </border>
    </dxf>
    <dxf>
      <numFmt numFmtId="2" formatCode="0.00"/>
    </dxf>
    <dxf>
      <alignment horizontal="right"/>
    </dxf>
    <dxf>
      <alignment horizontal="center"/>
    </dxf>
    <dxf>
      <alignment horizontal="right"/>
    </dxf>
    <dxf>
      <alignment horizontal="left"/>
    </dxf>
    <dxf>
      <alignment horizontal="right"/>
    </dxf>
    <dxf>
      <alignment horizontal="cent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34" formatCode="_-&quot;$&quot;* #,##0.00_-;\-&quot;$&quot;* #,##0.00_-;_-&quot;$&quot;* &quot;-&quot;??_-;_-@_-"/>
    </dxf>
    <dxf>
      <alignment horizontal="center"/>
    </dxf>
    <dxf>
      <border>
        <bottom style="thin">
          <color indexed="64"/>
        </bottom>
      </border>
    </dxf>
    <dxf>
      <border>
        <bottom style="thin">
          <color indexed="64"/>
        </bottom>
      </border>
    </dxf>
    <dxf>
      <alignment horizontal="right"/>
    </dxf>
    <dxf>
      <border>
        <bottom style="thin">
          <color indexed="64"/>
        </bottom>
      </border>
    </dxf>
    <dxf>
      <border>
        <bottom style="thin">
          <color indexed="64"/>
        </bottom>
      </border>
    </dxf>
    <dxf>
      <border>
        <top style="thin">
          <color indexed="64"/>
        </top>
      </border>
    </dxf>
    <dxf>
      <border>
        <bottom style="thin">
          <color indexed="64"/>
        </bottom>
      </border>
    </dxf>
    <dxf>
      <alignment horizontal="center"/>
    </dxf>
    <dxf>
      <alignment horizontal="center"/>
    </dxf>
    <dxf>
      <border>
        <left style="thin">
          <color indexed="64"/>
        </left>
      </border>
    </dxf>
    <dxf>
      <border>
        <left/>
        <right/>
        <top/>
        <bottom/>
      </border>
    </dxf>
    <dxf>
      <border>
        <bottom style="thin">
          <color indexed="64"/>
        </bottom>
      </border>
    </dxf>
    <dxf>
      <border>
        <top style="thin">
          <color indexed="64"/>
        </top>
      </border>
    </dxf>
    <dxf>
      <border>
        <right style="thin">
          <color indexed="64"/>
        </right>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34" formatCode="_-&quot;$&quot;* #,##0.00_-;\-&quot;$&quot;* #,##0.00_-;_-&quot;$&quot;* &quot;-&quot;??_-;_-@_-"/>
    </dxf>
    <dxf>
      <alignment horizontal="center"/>
    </dxf>
    <dxf>
      <border>
        <bottom style="thin">
          <color indexed="64"/>
        </bottom>
      </border>
    </dxf>
    <dxf>
      <border>
        <bottom style="thin">
          <color indexed="64"/>
        </bottom>
      </border>
    </dxf>
    <dxf>
      <alignment horizontal="right"/>
    </dxf>
    <dxf>
      <border>
        <bottom style="thin">
          <color indexed="64"/>
        </bottom>
      </border>
    </dxf>
    <dxf>
      <border>
        <bottom style="thin">
          <color indexed="64"/>
        </bottom>
      </border>
    </dxf>
    <dxf>
      <border>
        <top style="thin">
          <color indexed="64"/>
        </top>
      </border>
    </dxf>
    <dxf>
      <border>
        <bottom style="thin">
          <color indexed="64"/>
        </bottom>
      </border>
    </dxf>
    <dxf>
      <alignment horizontal="center"/>
    </dxf>
    <dxf>
      <alignment horizontal="center"/>
    </dxf>
    <dxf>
      <border>
        <left style="thin">
          <color indexed="64"/>
        </left>
      </border>
    </dxf>
    <dxf>
      <border>
        <left/>
        <right/>
        <top/>
        <bottom/>
      </border>
    </dxf>
    <dxf>
      <border>
        <bottom style="thin">
          <color indexed="64"/>
        </bottom>
      </border>
    </dxf>
    <dxf>
      <border>
        <top style="thin">
          <color indexed="64"/>
        </top>
      </border>
    </dxf>
    <dxf>
      <border>
        <right style="thin">
          <color indexed="64"/>
        </right>
      </border>
    </dxf>
    <dxf>
      <border>
        <right style="thin">
          <color indexed="64"/>
        </right>
      </border>
    </dxf>
    <dxf>
      <border>
        <top style="thin">
          <color indexed="64"/>
        </top>
      </border>
    </dxf>
    <dxf>
      <border>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border>
    </dxf>
    <dxf>
      <alignment horizontal="center"/>
    </dxf>
    <dxf>
      <alignment horizontal="center"/>
    </dxf>
    <dxf>
      <border>
        <bottom style="thin">
          <color indexed="64"/>
        </bottom>
      </border>
    </dxf>
    <dxf>
      <border>
        <top style="thin">
          <color indexed="64"/>
        </top>
      </border>
    </dxf>
    <dxf>
      <border>
        <bottom style="thin">
          <color indexed="64"/>
        </bottom>
      </border>
    </dxf>
    <dxf>
      <border>
        <bottom style="thin">
          <color indexed="64"/>
        </bottom>
      </border>
    </dxf>
    <dxf>
      <alignment horizontal="right"/>
    </dxf>
    <dxf>
      <border>
        <bottom style="thin">
          <color indexed="64"/>
        </bottom>
      </border>
    </dxf>
    <dxf>
      <border>
        <bottom style="thin">
          <color indexed="64"/>
        </bottom>
      </border>
    </dxf>
    <dxf>
      <numFmt numFmtId="34" formatCode="_-&quot;$&quot;* #,##0.00_-;\-&quot;$&quot;* #,##0.00_-;_-&quot;$&quot;*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5C8FA8"/>
      <color rgb="FF596E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pivotCacheDefinition" Target="pivotCache/pivotCacheDefinition9.xml"/><Relationship Id="rId26" Type="http://schemas.openxmlformats.org/officeDocument/2006/relationships/pivotTable" Target="pivotTables/pivotTable5.xml"/><Relationship Id="rId39" Type="http://schemas.openxmlformats.org/officeDocument/2006/relationships/customXml" Target="../customXml/item4.xml"/><Relationship Id="rId21" Type="http://schemas.openxmlformats.org/officeDocument/2006/relationships/pivotCacheDefinition" Target="pivotCache/pivotCacheDefinition12.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55" Type="http://schemas.openxmlformats.org/officeDocument/2006/relationships/customXml" Target="../customXml/item20.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theme" Target="theme/theme1.xml"/><Relationship Id="rId11" Type="http://schemas.microsoft.com/office/2007/relationships/slicerCache" Target="slicerCaches/slicerCache2.xml"/><Relationship Id="rId24" Type="http://schemas.openxmlformats.org/officeDocument/2006/relationships/pivotTable" Target="pivotTables/pivotTable3.xml"/><Relationship Id="rId32" Type="http://schemas.openxmlformats.org/officeDocument/2006/relationships/sharedStrings" Target="sharedString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5"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5.xml"/><Relationship Id="rId22" Type="http://schemas.openxmlformats.org/officeDocument/2006/relationships/pivotTable" Target="pivotTables/pivotTable1.xml"/><Relationship Id="rId27" Type="http://schemas.openxmlformats.org/officeDocument/2006/relationships/pivotTable" Target="pivotTables/pivotTable6.xml"/><Relationship Id="rId30" Type="http://schemas.openxmlformats.org/officeDocument/2006/relationships/connections" Target="connections.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8" Type="http://schemas.openxmlformats.org/officeDocument/2006/relationships/pivotCacheDefinition" Target="pivotCache/pivotCacheDefinition4.xml"/><Relationship Id="rId51" Type="http://schemas.openxmlformats.org/officeDocument/2006/relationships/customXml" Target="../customXml/item16.xml"/><Relationship Id="rId3" Type="http://schemas.openxmlformats.org/officeDocument/2006/relationships/worksheet" Target="worksheets/sheet3.xml"/><Relationship Id="rId12" Type="http://schemas.microsoft.com/office/2007/relationships/slicerCache" Target="slicerCaches/slicerCache3.xml"/><Relationship Id="rId17" Type="http://schemas.openxmlformats.org/officeDocument/2006/relationships/pivotCacheDefinition" Target="pivotCache/pivotCacheDefinition8.xml"/><Relationship Id="rId25" Type="http://schemas.openxmlformats.org/officeDocument/2006/relationships/pivotTable" Target="pivotTables/pivotTable4.xml"/><Relationship Id="rId33" Type="http://schemas.openxmlformats.org/officeDocument/2006/relationships/sheetMetadata" Target="metadata.xml"/><Relationship Id="rId38" Type="http://schemas.openxmlformats.org/officeDocument/2006/relationships/customXml" Target="../customXml/item3.xml"/><Relationship Id="rId46" Type="http://schemas.openxmlformats.org/officeDocument/2006/relationships/customXml" Target="../customXml/item11.xml"/><Relationship Id="rId59" Type="http://schemas.openxmlformats.org/officeDocument/2006/relationships/customXml" Target="../customXml/item24.xml"/><Relationship Id="rId20" Type="http://schemas.openxmlformats.org/officeDocument/2006/relationships/pivotCacheDefinition" Target="pivotCache/pivotCacheDefinition11.xml"/><Relationship Id="rId41" Type="http://schemas.openxmlformats.org/officeDocument/2006/relationships/customXml" Target="../customXml/item6.xml"/><Relationship Id="rId54"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6.xml"/><Relationship Id="rId23" Type="http://schemas.openxmlformats.org/officeDocument/2006/relationships/pivotTable" Target="pivotTables/pivotTable2.xml"/><Relationship Id="rId28" Type="http://schemas.openxmlformats.org/officeDocument/2006/relationships/pivotTable" Target="pivotTables/pivotTable7.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microsoft.com/office/2007/relationships/slicerCache" Target="slicerCaches/slicerCache1.xml"/><Relationship Id="rId31" Type="http://schemas.openxmlformats.org/officeDocument/2006/relationships/styles" Target="styles.xml"/><Relationship Id="rId44" Type="http://schemas.openxmlformats.org/officeDocument/2006/relationships/customXml" Target="../customXml/item9.xml"/><Relationship Id="rId52" Type="http://schemas.openxmlformats.org/officeDocument/2006/relationships/customXml" Target="../customXml/item17.xml"/><Relationship Id="rId60"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dk1"/>
                </a:solidFill>
                <a:latin typeface="+mn-lt"/>
                <a:ea typeface="+mn-ea"/>
                <a:cs typeface="+mn-cs"/>
              </a:defRPr>
            </a:pPr>
            <a:r>
              <a:rPr lang="es-SV" sz="1200" b="1"/>
              <a:t>TOTAL DE VENTAS MENSUALES Y AÑO</a:t>
            </a:r>
          </a:p>
          <a:p>
            <a:pPr>
              <a:defRPr sz="1200" b="1"/>
            </a:pPr>
            <a:r>
              <a:rPr lang="es-SV" sz="1200" b="0" i="0" u="none" strike="noStrike" baseline="0">
                <a:effectLst/>
              </a:rPr>
              <a:t> (Liras Turcas)</a:t>
            </a:r>
            <a:r>
              <a:rPr lang="es-SV" sz="1200" b="1"/>
              <a:t> </a:t>
            </a:r>
          </a:p>
        </c:rich>
      </c:tx>
      <c:layout>
        <c:manualLayout>
          <c:xMode val="edge"/>
          <c:yMode val="edge"/>
          <c:x val="0.24078455818022748"/>
          <c:y val="1.6477107028288134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dk1"/>
              </a:solidFill>
              <a:latin typeface="+mn-lt"/>
              <a:ea typeface="+mn-ea"/>
              <a:cs typeface="+mn-cs"/>
            </a:defRPr>
          </a:pPr>
          <a:endParaRPr lang="es-SV"/>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8.2831146106736656E-2"/>
          <c:y val="0.16967155147273261"/>
          <c:w val="0.84279732537921093"/>
          <c:h val="0.631357174103237"/>
        </c:manualLayout>
      </c:layout>
      <c:barChart>
        <c:barDir val="col"/>
        <c:grouping val="clustered"/>
        <c:varyColors val="0"/>
        <c:ser>
          <c:idx val="0"/>
          <c:order val="0"/>
          <c:tx>
            <c:v>2022</c:v>
          </c:tx>
          <c:spPr>
            <a:solidFill>
              <a:schemeClr val="accent1"/>
            </a:solidFill>
            <a:ln>
              <a:noFill/>
            </a:ln>
            <a:effectLst/>
          </c:spPr>
          <c:invertIfNegative val="0"/>
          <c:cat>
            <c:strLit>
              <c:ptCount val="12"/>
              <c:pt idx="0">
                <c:v>ene</c:v>
              </c:pt>
              <c:pt idx="1">
                <c:v>feb</c:v>
              </c:pt>
              <c:pt idx="2">
                <c:v>mar</c:v>
              </c:pt>
              <c:pt idx="3">
                <c:v>abr</c:v>
              </c:pt>
              <c:pt idx="4">
                <c:v>may</c:v>
              </c:pt>
              <c:pt idx="5">
                <c:v>jun</c:v>
              </c:pt>
              <c:pt idx="6">
                <c:v>jul</c:v>
              </c:pt>
              <c:pt idx="7">
                <c:v>ago</c:v>
              </c:pt>
              <c:pt idx="8">
                <c:v>sep</c:v>
              </c:pt>
              <c:pt idx="9">
                <c:v>oct</c:v>
              </c:pt>
              <c:pt idx="10">
                <c:v>nov</c:v>
              </c:pt>
              <c:pt idx="11">
                <c:v>dic</c:v>
              </c:pt>
            </c:strLit>
          </c:cat>
          <c:val>
            <c:numLit>
              <c:formatCode>#,##0</c:formatCode>
              <c:ptCount val="12"/>
              <c:pt idx="0">
                <c:v>9764311.1400000323</c:v>
              </c:pt>
              <c:pt idx="1">
                <c:v>8344111.9200000623</c:v>
              </c:pt>
              <c:pt idx="2">
                <c:v>9986685.1600000858</c:v>
              </c:pt>
              <c:pt idx="3">
                <c:v>9326144.4400000554</c:v>
              </c:pt>
              <c:pt idx="4">
                <c:v>9947574.1300000641</c:v>
              </c:pt>
              <c:pt idx="5">
                <c:v>9647503.9500000533</c:v>
              </c:pt>
              <c:pt idx="6">
                <c:v>10067602.950000051</c:v>
              </c:pt>
              <c:pt idx="7">
                <c:v>9651705.5900000464</c:v>
              </c:pt>
              <c:pt idx="8">
                <c:v>9607629.2900000531</c:v>
              </c:pt>
              <c:pt idx="9">
                <c:v>10282075.370000063</c:v>
              </c:pt>
              <c:pt idx="10">
                <c:v>8941584.6600000709</c:v>
              </c:pt>
              <c:pt idx="11">
                <c:v>9869885.4800000098</c:v>
              </c:pt>
            </c:numLit>
          </c:val>
          <c:extLst>
            <c:ext xmlns:c16="http://schemas.microsoft.com/office/drawing/2014/chart" uri="{C3380CC4-5D6E-409C-BE32-E72D297353CC}">
              <c16:uniqueId val="{00000000-D270-45A4-AB24-6A0BDDE74EFE}"/>
            </c:ext>
          </c:extLst>
        </c:ser>
        <c:ser>
          <c:idx val="1"/>
          <c:order val="1"/>
          <c:tx>
            <c:v>2023</c:v>
          </c:tx>
          <c:spPr>
            <a:solidFill>
              <a:schemeClr val="accent2"/>
            </a:solidFill>
            <a:ln>
              <a:noFill/>
            </a:ln>
            <a:effectLst/>
          </c:spPr>
          <c:invertIfNegative val="0"/>
          <c:cat>
            <c:strLit>
              <c:ptCount val="12"/>
              <c:pt idx="0">
                <c:v>ene</c:v>
              </c:pt>
              <c:pt idx="1">
                <c:v>feb</c:v>
              </c:pt>
              <c:pt idx="2">
                <c:v>mar</c:v>
              </c:pt>
              <c:pt idx="3">
                <c:v>abr</c:v>
              </c:pt>
              <c:pt idx="4">
                <c:v>may</c:v>
              </c:pt>
              <c:pt idx="5">
                <c:v>jun</c:v>
              </c:pt>
              <c:pt idx="6">
                <c:v>jul</c:v>
              </c:pt>
              <c:pt idx="7">
                <c:v>ago</c:v>
              </c:pt>
              <c:pt idx="8">
                <c:v>sep</c:v>
              </c:pt>
              <c:pt idx="9">
                <c:v>oct</c:v>
              </c:pt>
              <c:pt idx="10">
                <c:v>nov</c:v>
              </c:pt>
              <c:pt idx="11">
                <c:v>dic</c:v>
              </c:pt>
            </c:strLit>
          </c:cat>
          <c:val>
            <c:numLit>
              <c:formatCode>#,##0</c:formatCode>
              <c:ptCount val="12"/>
              <c:pt idx="0">
                <c:v>9485599.8300000448</c:v>
              </c:pt>
              <c:pt idx="1">
                <c:v>9508662.9600000437</c:v>
              </c:pt>
              <c:pt idx="2">
                <c:v>2514146.790000001</c:v>
              </c:pt>
            </c:numLit>
          </c:val>
          <c:extLst>
            <c:ext xmlns:c16="http://schemas.microsoft.com/office/drawing/2014/chart" uri="{C3380CC4-5D6E-409C-BE32-E72D297353CC}">
              <c16:uniqueId val="{0000000A-D270-45A4-AB24-6A0BDDE74EFE}"/>
            </c:ext>
          </c:extLst>
        </c:ser>
        <c:dLbls>
          <c:showLegendKey val="0"/>
          <c:showVal val="0"/>
          <c:showCatName val="0"/>
          <c:showSerName val="0"/>
          <c:showPercent val="0"/>
          <c:showBubbleSize val="0"/>
        </c:dLbls>
        <c:gapWidth val="219"/>
        <c:overlap val="-27"/>
        <c:axId val="487931455"/>
        <c:axId val="362151455"/>
      </c:barChart>
      <c:catAx>
        <c:axId val="4879314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SV"/>
          </a:p>
        </c:txPr>
        <c:crossAx val="362151455"/>
        <c:crosses val="autoZero"/>
        <c:auto val="1"/>
        <c:lblAlgn val="ctr"/>
        <c:lblOffset val="100"/>
        <c:noMultiLvlLbl val="0"/>
        <c:extLst>
          <c:ext xmlns:c15="http://schemas.microsoft.com/office/drawing/2012/chart" uri="{F40574EE-89B7-4290-83BB-5DA773EAF853}">
            <c15:numFmt c:formatCode="General" c:sourceLinked="1"/>
          </c:ext>
        </c:extLst>
      </c:catAx>
      <c:valAx>
        <c:axId val="3621514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SV"/>
          </a:p>
        </c:txPr>
        <c:crossAx val="487931455"/>
        <c:crosses val="autoZero"/>
        <c:crossBetween val="between"/>
        <c:dispUnits>
          <c:builtInUnit val="millions"/>
          <c:dispUnitsLbl>
            <c:layout>
              <c:manualLayout>
                <c:xMode val="edge"/>
                <c:yMode val="edge"/>
                <c:x val="6.1703412073490817E-2"/>
                <c:y val="0.11411599591717701"/>
              </c:manualLayout>
            </c:layout>
            <c:spPr>
              <a:noFill/>
              <a:ln>
                <a:noFill/>
              </a:ln>
              <a:effectLst/>
            </c:spPr>
            <c:txPr>
              <a:bodyPr rot="0" spcFirstLastPara="1" vertOverflow="ellipsis" wrap="square" anchor="ctr" anchorCtr="1"/>
              <a:lstStyle/>
              <a:p>
                <a:pPr>
                  <a:defRPr sz="1000" b="0" i="0" u="none" strike="noStrike" kern="1200" baseline="0">
                    <a:solidFill>
                      <a:schemeClr val="dk1"/>
                    </a:solidFill>
                    <a:latin typeface="+mn-lt"/>
                    <a:ea typeface="+mn-ea"/>
                    <a:cs typeface="+mn-cs"/>
                  </a:defRPr>
                </a:pPr>
                <a:endParaRPr lang="es-SV"/>
              </a:p>
            </c:txPr>
          </c:dispUnitsLbl>
        </c:dispUnits>
        <c:extLst>
          <c:ext xmlns:c15="http://schemas.microsoft.com/office/drawing/2012/chart" uri="{F40574EE-89B7-4290-83BB-5DA773EAF853}">
            <c15:numFmt c:formatCode="#,##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s-SV"/>
    </a:p>
  </c:txPr>
  <c:extLst>
    <c:ext xmlns:c15="http://schemas.microsoft.com/office/drawing/2012/chart" uri="{723BEF56-08C2-4564-9609-F4CBC75E7E54}">
      <c15:pivotSource>
        <c15:name>[Proyecto DA4 Data Model Grupo 6.xlsx]PivotChartTable1</c15:name>
        <c15:fmtId val="0"/>
      </c15:pivotSource>
      <c15:pivotOptions>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dk1"/>
                </a:solidFill>
                <a:latin typeface="+mn-lt"/>
                <a:ea typeface="+mn-ea"/>
                <a:cs typeface="+mn-cs"/>
              </a:defRPr>
            </a:pPr>
            <a:r>
              <a:rPr lang="es-SV" sz="1200" b="1"/>
              <a:t>PRECIO PROMEDIO POR CATEGORIA, AÑO  Y CENTRO</a:t>
            </a:r>
            <a:r>
              <a:rPr lang="es-SV" sz="1200" b="1" baseline="0"/>
              <a:t> OMERCIAL</a:t>
            </a:r>
          </a:p>
          <a:p>
            <a:pPr>
              <a:defRPr sz="1200" b="1"/>
            </a:pPr>
            <a:r>
              <a:rPr lang="es-SV" sz="1200" b="0" baseline="0"/>
              <a:t>(</a:t>
            </a:r>
            <a:r>
              <a:rPr lang="es-SV" sz="1200" b="0" i="0" u="none" strike="noStrike" baseline="0">
                <a:effectLst/>
              </a:rPr>
              <a:t>Liras Turcas</a:t>
            </a:r>
            <a:r>
              <a:rPr lang="es-SV" sz="1200" b="0" baseline="0"/>
              <a:t>)</a:t>
            </a:r>
            <a:endParaRPr lang="es-SV" sz="1200" b="0"/>
          </a:p>
        </c:rich>
      </c:tx>
      <c:layout>
        <c:manualLayout>
          <c:xMode val="edge"/>
          <c:yMode val="edge"/>
          <c:x val="9.3649437196031068E-2"/>
          <c:y val="2.325965150294235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dk1"/>
              </a:solidFill>
              <a:latin typeface="+mn-lt"/>
              <a:ea typeface="+mn-ea"/>
              <a:cs typeface="+mn-cs"/>
            </a:defRPr>
          </a:pPr>
          <a:endParaRPr lang="es-SV"/>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manualLayout>
          <c:layoutTarget val="inner"/>
          <c:xMode val="edge"/>
          <c:yMode val="edge"/>
          <c:x val="8.5029969447003279E-2"/>
          <c:y val="0.24393608301717881"/>
          <c:w val="0.71455821116997553"/>
          <c:h val="0.54218322255779594"/>
        </c:manualLayout>
      </c:layout>
      <c:lineChart>
        <c:grouping val="standard"/>
        <c:varyColors val="0"/>
        <c:ser>
          <c:idx val="0"/>
          <c:order val="0"/>
          <c:tx>
            <c:v>Clothing</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12"/>
              <c:pt idx="0">
                <c:v>ene</c:v>
              </c:pt>
              <c:pt idx="1">
                <c:v>feb</c:v>
              </c:pt>
              <c:pt idx="2">
                <c:v>mar</c:v>
              </c:pt>
              <c:pt idx="3">
                <c:v>abr</c:v>
              </c:pt>
              <c:pt idx="4">
                <c:v>may</c:v>
              </c:pt>
              <c:pt idx="5">
                <c:v>jun</c:v>
              </c:pt>
              <c:pt idx="6">
                <c:v>jul</c:v>
              </c:pt>
              <c:pt idx="7">
                <c:v>ago</c:v>
              </c:pt>
              <c:pt idx="8">
                <c:v>sep</c:v>
              </c:pt>
              <c:pt idx="9">
                <c:v>oct</c:v>
              </c:pt>
              <c:pt idx="10">
                <c:v>nov</c:v>
              </c:pt>
              <c:pt idx="11">
                <c:v>dic</c:v>
              </c:pt>
            </c:strLit>
          </c:cat>
          <c:val>
            <c:numLit>
              <c:formatCode>#,##0</c:formatCode>
              <c:ptCount val="12"/>
              <c:pt idx="0">
                <c:v>1124.4284539767655</c:v>
              </c:pt>
              <c:pt idx="1">
                <c:v>1115.6383333333335</c:v>
              </c:pt>
              <c:pt idx="2">
                <c:v>1092.7155555555553</c:v>
              </c:pt>
              <c:pt idx="3">
                <c:v>1092.8719999999998</c:v>
              </c:pt>
              <c:pt idx="4">
                <c:v>1142.24</c:v>
              </c:pt>
              <c:pt idx="5">
                <c:v>1112.4773280943027</c:v>
              </c:pt>
              <c:pt idx="6">
                <c:v>1122.4044912280701</c:v>
              </c:pt>
              <c:pt idx="7">
                <c:v>1133.0942857142861</c:v>
              </c:pt>
              <c:pt idx="8">
                <c:v>1035.0415625000001</c:v>
              </c:pt>
              <c:pt idx="9">
                <c:v>1119.6022784810129</c:v>
              </c:pt>
              <c:pt idx="10">
                <c:v>1084.0058053097348</c:v>
              </c:pt>
              <c:pt idx="11">
                <c:v>1094.8344141252005</c:v>
              </c:pt>
            </c:numLit>
          </c:val>
          <c:smooth val="0"/>
          <c:extLst>
            <c:ext xmlns:c16="http://schemas.microsoft.com/office/drawing/2014/chart" uri="{C3380CC4-5D6E-409C-BE32-E72D297353CC}">
              <c16:uniqueId val="{00000000-0F12-4212-B2B2-87CEB71783CE}"/>
            </c:ext>
          </c:extLst>
        </c:ser>
        <c:ser>
          <c:idx val="1"/>
          <c:order val="1"/>
          <c:tx>
            <c:v>Shoes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12"/>
              <c:pt idx="0">
                <c:v>ene</c:v>
              </c:pt>
              <c:pt idx="1">
                <c:v>feb</c:v>
              </c:pt>
              <c:pt idx="2">
                <c:v>mar</c:v>
              </c:pt>
              <c:pt idx="3">
                <c:v>abr</c:v>
              </c:pt>
              <c:pt idx="4">
                <c:v>may</c:v>
              </c:pt>
              <c:pt idx="5">
                <c:v>jun</c:v>
              </c:pt>
              <c:pt idx="6">
                <c:v>jul</c:v>
              </c:pt>
              <c:pt idx="7">
                <c:v>ago</c:v>
              </c:pt>
              <c:pt idx="8">
                <c:v>sep</c:v>
              </c:pt>
              <c:pt idx="9">
                <c:v>oct</c:v>
              </c:pt>
              <c:pt idx="10">
                <c:v>nov</c:v>
              </c:pt>
              <c:pt idx="11">
                <c:v>dic</c:v>
              </c:pt>
            </c:strLit>
          </c:cat>
          <c:val>
            <c:numLit>
              <c:formatCode>#,##0</c:formatCode>
              <c:ptCount val="12"/>
              <c:pt idx="0">
                <c:v>2111.1862352941193</c:v>
              </c:pt>
              <c:pt idx="1">
                <c:v>2094.9330188679241</c:v>
              </c:pt>
              <c:pt idx="2">
                <c:v>2253.3655454545456</c:v>
              </c:pt>
              <c:pt idx="3">
                <c:v>2219.2332558139524</c:v>
              </c:pt>
              <c:pt idx="4">
                <c:v>2413.8705494505484</c:v>
              </c:pt>
              <c:pt idx="5">
                <c:v>2151.9907734806625</c:v>
              </c:pt>
              <c:pt idx="6">
                <c:v>2382.8531683168317</c:v>
              </c:pt>
              <c:pt idx="7">
                <c:v>2134.6955681818181</c:v>
              </c:pt>
              <c:pt idx="8">
                <c:v>2338.3672677595628</c:v>
              </c:pt>
              <c:pt idx="9">
                <c:v>2400.6799999999998</c:v>
              </c:pt>
              <c:pt idx="10">
                <c:v>2256.1135036496344</c:v>
              </c:pt>
              <c:pt idx="11">
                <c:v>2007.125901639344</c:v>
              </c:pt>
            </c:numLit>
          </c:val>
          <c:smooth val="0"/>
          <c:extLst>
            <c:ext xmlns:c16="http://schemas.microsoft.com/office/drawing/2014/chart" uri="{C3380CC4-5D6E-409C-BE32-E72D297353CC}">
              <c16:uniqueId val="{00000001-0F12-4212-B2B2-87CEB71783CE}"/>
            </c:ext>
          </c:extLst>
        </c:ser>
        <c:ser>
          <c:idx val="2"/>
          <c:order val="2"/>
          <c:tx>
            <c:v>Technology</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12"/>
              <c:pt idx="0">
                <c:v>ene</c:v>
              </c:pt>
              <c:pt idx="1">
                <c:v>feb</c:v>
              </c:pt>
              <c:pt idx="2">
                <c:v>mar</c:v>
              </c:pt>
              <c:pt idx="3">
                <c:v>abr</c:v>
              </c:pt>
              <c:pt idx="4">
                <c:v>may</c:v>
              </c:pt>
              <c:pt idx="5">
                <c:v>jun</c:v>
              </c:pt>
              <c:pt idx="6">
                <c:v>jul</c:v>
              </c:pt>
              <c:pt idx="7">
                <c:v>ago</c:v>
              </c:pt>
              <c:pt idx="8">
                <c:v>sep</c:v>
              </c:pt>
              <c:pt idx="9">
                <c:v>oct</c:v>
              </c:pt>
              <c:pt idx="10">
                <c:v>nov</c:v>
              </c:pt>
              <c:pt idx="11">
                <c:v>dic</c:v>
              </c:pt>
            </c:strLit>
          </c:cat>
          <c:val>
            <c:numLit>
              <c:formatCode>#,##0</c:formatCode>
              <c:ptCount val="12"/>
              <c:pt idx="0">
                <c:v>3909.3220338983051</c:v>
              </c:pt>
              <c:pt idx="1">
                <c:v>4117.4157303370785</c:v>
              </c:pt>
              <c:pt idx="2">
                <c:v>3910.344827586207</c:v>
              </c:pt>
              <c:pt idx="3">
                <c:v>3790.2439024390242</c:v>
              </c:pt>
              <c:pt idx="4">
                <c:v>3589.090909090909</c:v>
              </c:pt>
              <c:pt idx="5">
                <c:v>3975</c:v>
              </c:pt>
              <c:pt idx="6">
                <c:v>3512.962962962963</c:v>
              </c:pt>
              <c:pt idx="7">
                <c:v>3662.1951219512193</c:v>
              </c:pt>
              <c:pt idx="8">
                <c:v>4036.2385321100919</c:v>
              </c:pt>
              <c:pt idx="9">
                <c:v>3836.5384615384614</c:v>
              </c:pt>
              <c:pt idx="10">
                <c:v>3445.3125</c:v>
              </c:pt>
              <c:pt idx="11">
                <c:v>4148.3606557377052</c:v>
              </c:pt>
            </c:numLit>
          </c:val>
          <c:smooth val="0"/>
          <c:extLst>
            <c:ext xmlns:c16="http://schemas.microsoft.com/office/drawing/2014/chart" uri="{C3380CC4-5D6E-409C-BE32-E72D297353CC}">
              <c16:uniqueId val="{00000002-0F12-4212-B2B2-87CEB71783CE}"/>
            </c:ext>
          </c:extLst>
        </c:ser>
        <c:dLbls>
          <c:showLegendKey val="0"/>
          <c:showVal val="0"/>
          <c:showCatName val="0"/>
          <c:showSerName val="0"/>
          <c:showPercent val="0"/>
          <c:showBubbleSize val="0"/>
        </c:dLbls>
        <c:marker val="1"/>
        <c:smooth val="0"/>
        <c:axId val="657213279"/>
        <c:axId val="362177247"/>
      </c:lineChart>
      <c:catAx>
        <c:axId val="65721327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SV"/>
          </a:p>
        </c:txPr>
        <c:crossAx val="362177247"/>
        <c:crosses val="autoZero"/>
        <c:auto val="1"/>
        <c:lblAlgn val="ctr"/>
        <c:lblOffset val="100"/>
        <c:noMultiLvlLbl val="0"/>
        <c:extLst>
          <c:ext xmlns:c15="http://schemas.microsoft.com/office/drawing/2012/chart" uri="{F40574EE-89B7-4290-83BB-5DA773EAF853}">
            <c15:numFmt c:formatCode="General" c:sourceLinked="1"/>
          </c:ext>
        </c:extLst>
      </c:catAx>
      <c:valAx>
        <c:axId val="3621772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dk1"/>
                </a:solidFill>
                <a:latin typeface="+mn-lt"/>
                <a:ea typeface="+mn-ea"/>
                <a:cs typeface="+mn-cs"/>
              </a:defRPr>
            </a:pPr>
            <a:endParaRPr lang="es-SV"/>
          </a:p>
        </c:txPr>
        <c:crossAx val="657213279"/>
        <c:crosses val="autoZero"/>
        <c:crossBetween val="between"/>
        <c:dispUnits>
          <c:builtInUnit val="thousands"/>
          <c:dispUnitsLbl>
            <c:layout>
              <c:manualLayout>
                <c:xMode val="edge"/>
                <c:yMode val="edge"/>
                <c:x val="7.3653902236579388E-2"/>
                <c:y val="0.17583148350619521"/>
              </c:manualLayout>
            </c:layout>
            <c:spPr>
              <a:noFill/>
              <a:ln>
                <a:noFill/>
              </a:ln>
              <a:effectLst/>
            </c:spPr>
            <c:txPr>
              <a:bodyPr rot="0" spcFirstLastPara="1" vertOverflow="ellipsis" wrap="square" anchor="ctr" anchorCtr="1"/>
              <a:lstStyle/>
              <a:p>
                <a:pPr>
                  <a:defRPr sz="1000" b="0" i="0" u="none" strike="noStrike" kern="1200" baseline="0">
                    <a:solidFill>
                      <a:schemeClr val="dk1"/>
                    </a:solidFill>
                    <a:latin typeface="+mn-lt"/>
                    <a:ea typeface="+mn-ea"/>
                    <a:cs typeface="+mn-cs"/>
                  </a:defRPr>
                </a:pPr>
                <a:endParaRPr lang="es-SV"/>
              </a:p>
            </c:txPr>
          </c:dispUnitsLbl>
        </c:dispUnits>
        <c:extLst>
          <c:ext xmlns:c15="http://schemas.microsoft.com/office/drawing/2012/chart" uri="{F40574EE-89B7-4290-83BB-5DA773EAF853}">
            <c15:numFmt c:formatCode="#,##0" c:sourceLinked="1"/>
          </c:ext>
        </c:extLst>
      </c:valAx>
      <c:spPr>
        <a:noFill/>
        <a:ln>
          <a:noFill/>
        </a:ln>
        <a:effectLst/>
      </c:spPr>
    </c:plotArea>
    <c:legend>
      <c:legendPos val="r"/>
      <c:layout>
        <c:manualLayout>
          <c:xMode val="edge"/>
          <c:yMode val="edge"/>
          <c:x val="0.80892523050003351"/>
          <c:y val="0.32255665955061674"/>
          <c:w val="0.1884391503515887"/>
          <c:h val="0.385776465441819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S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s-SV"/>
    </a:p>
  </c:txPr>
  <c:extLst>
    <c:ext xmlns:c15="http://schemas.microsoft.com/office/drawing/2012/chart" uri="{723BEF56-08C2-4564-9609-F4CBC75E7E54}">
      <c15:pivotSource>
        <c15:name>[Proyecto DA4 Data Model Grupo 6.xlsx]PivotChartTable2</c15:name>
        <c15:fmtId val="0"/>
      </c15:pivotSource>
      <c15:pivotOptions>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200" b="1" i="0" u="none" strike="noStrike" kern="1200" spc="0" baseline="0">
                <a:solidFill>
                  <a:schemeClr val="dk1"/>
                </a:solidFill>
                <a:latin typeface="+mn-lt"/>
                <a:ea typeface="+mn-ea"/>
                <a:cs typeface="+mn-cs"/>
              </a:defRPr>
            </a:pPr>
            <a:r>
              <a:rPr lang="es-SV" sz="1200" b="1"/>
              <a:t>TOTAL DE VENTAS POR DIA SEGUN METODO DE PAGO</a:t>
            </a:r>
          </a:p>
          <a:p>
            <a:pPr algn="ctr">
              <a:defRPr sz="1200" b="1"/>
            </a:pPr>
            <a:r>
              <a:rPr lang="es-SV" sz="1200" b="0"/>
              <a:t>(</a:t>
            </a:r>
            <a:r>
              <a:rPr lang="es-SV" sz="1200" b="0" i="0" u="none" strike="noStrike" baseline="0">
                <a:effectLst/>
              </a:rPr>
              <a:t>Liras Turcas)</a:t>
            </a:r>
            <a:endParaRPr lang="es-SV" sz="1200" b="0"/>
          </a:p>
        </c:rich>
      </c:tx>
      <c:layout>
        <c:manualLayout>
          <c:xMode val="edge"/>
          <c:yMode val="edge"/>
          <c:x val="0.38575583370739069"/>
          <c:y val="3.7373533436525559E-2"/>
        </c:manualLayout>
      </c:layout>
      <c:overlay val="0"/>
      <c:spPr>
        <a:noFill/>
        <a:ln>
          <a:noFill/>
        </a:ln>
        <a:effectLst/>
      </c:spPr>
      <c:txPr>
        <a:bodyPr rot="0" spcFirstLastPara="1" vertOverflow="ellipsis" vert="horz" wrap="square" anchor="ctr" anchorCtr="1"/>
        <a:lstStyle/>
        <a:p>
          <a:pPr algn="ctr">
            <a:defRPr sz="1200" b="1" i="0" u="none" strike="noStrike" kern="1200" spc="0" baseline="0">
              <a:solidFill>
                <a:schemeClr val="dk1"/>
              </a:solidFill>
              <a:latin typeface="+mn-lt"/>
              <a:ea typeface="+mn-ea"/>
              <a:cs typeface="+mn-cs"/>
            </a:defRPr>
          </a:pPr>
          <a:endParaRPr lang="es-SV"/>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5"/>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manualLayout>
          <c:layoutTarget val="inner"/>
          <c:xMode val="edge"/>
          <c:yMode val="edge"/>
          <c:x val="6.7269307871949083E-2"/>
          <c:y val="0.21073109451062208"/>
          <c:w val="0.79909629000170002"/>
          <c:h val="0.5983556542611661"/>
        </c:manualLayout>
      </c:layout>
      <c:lineChart>
        <c:grouping val="standard"/>
        <c:varyColors val="0"/>
        <c:ser>
          <c:idx val="0"/>
          <c:order val="0"/>
          <c:tx>
            <c:v>Cash</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Lit>
          </c:cat>
          <c:val>
            <c:numLit>
              <c:formatCode>#,##0</c:formatCode>
              <c:ptCount val="31"/>
              <c:pt idx="0">
                <c:v>267066.44999999995</c:v>
              </c:pt>
              <c:pt idx="1">
                <c:v>279905.45</c:v>
              </c:pt>
              <c:pt idx="2">
                <c:v>271842.13</c:v>
              </c:pt>
              <c:pt idx="3">
                <c:v>265846.59999999998</c:v>
              </c:pt>
              <c:pt idx="4">
                <c:v>257233.87999999998</c:v>
              </c:pt>
              <c:pt idx="5">
                <c:v>338432.22000000003</c:v>
              </c:pt>
              <c:pt idx="6">
                <c:v>284772.51999999996</c:v>
              </c:pt>
              <c:pt idx="7">
                <c:v>371383.36999999994</c:v>
              </c:pt>
              <c:pt idx="8">
                <c:v>238101.35</c:v>
              </c:pt>
              <c:pt idx="9">
                <c:v>371636.34999999992</c:v>
              </c:pt>
              <c:pt idx="10">
                <c:v>298472.53999999998</c:v>
              </c:pt>
              <c:pt idx="11">
                <c:v>290438.59999999992</c:v>
              </c:pt>
              <c:pt idx="12">
                <c:v>371114.7300000001</c:v>
              </c:pt>
              <c:pt idx="13">
                <c:v>383213.76999999996</c:v>
              </c:pt>
              <c:pt idx="14">
                <c:v>310273.24999999994</c:v>
              </c:pt>
              <c:pt idx="15">
                <c:v>291266.55</c:v>
              </c:pt>
              <c:pt idx="16">
                <c:v>272356.01999999996</c:v>
              </c:pt>
              <c:pt idx="17">
                <c:v>397283.24000000011</c:v>
              </c:pt>
              <c:pt idx="18">
                <c:v>313438.9599999999</c:v>
              </c:pt>
              <c:pt idx="19">
                <c:v>242808.68999999997</c:v>
              </c:pt>
              <c:pt idx="20">
                <c:v>239798.89999999997</c:v>
              </c:pt>
              <c:pt idx="21">
                <c:v>285351.60999999993</c:v>
              </c:pt>
              <c:pt idx="22">
                <c:v>272875.96999999997</c:v>
              </c:pt>
              <c:pt idx="23">
                <c:v>326931.65000000002</c:v>
              </c:pt>
              <c:pt idx="24">
                <c:v>268192.3</c:v>
              </c:pt>
              <c:pt idx="25">
                <c:v>270430.67999999993</c:v>
              </c:pt>
              <c:pt idx="26">
                <c:v>270906.86</c:v>
              </c:pt>
              <c:pt idx="27">
                <c:v>315572.67999999993</c:v>
              </c:pt>
              <c:pt idx="28">
                <c:v>189018.97999999998</c:v>
              </c:pt>
              <c:pt idx="29">
                <c:v>163212</c:v>
              </c:pt>
              <c:pt idx="30">
                <c:v>120002.75999999998</c:v>
              </c:pt>
            </c:numLit>
          </c:val>
          <c:smooth val="0"/>
          <c:extLst>
            <c:ext xmlns:c16="http://schemas.microsoft.com/office/drawing/2014/chart" uri="{C3380CC4-5D6E-409C-BE32-E72D297353CC}">
              <c16:uniqueId val="{00000000-8760-4092-B929-60CE3A28AF22}"/>
            </c:ext>
          </c:extLst>
        </c:ser>
        <c:ser>
          <c:idx val="1"/>
          <c:order val="1"/>
          <c:tx>
            <c:v>Credit Card</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Lit>
          </c:cat>
          <c:val>
            <c:numLit>
              <c:formatCode>#,##0</c:formatCode>
              <c:ptCount val="31"/>
              <c:pt idx="0">
                <c:v>205176.21000000002</c:v>
              </c:pt>
              <c:pt idx="1">
                <c:v>261633.75999999995</c:v>
              </c:pt>
              <c:pt idx="2">
                <c:v>220912.74</c:v>
              </c:pt>
              <c:pt idx="3">
                <c:v>259606.99000000002</c:v>
              </c:pt>
              <c:pt idx="4">
                <c:v>239820.11000000004</c:v>
              </c:pt>
              <c:pt idx="5">
                <c:v>192416.98000000004</c:v>
              </c:pt>
              <c:pt idx="6">
                <c:v>178906.55000000002</c:v>
              </c:pt>
              <c:pt idx="7">
                <c:v>222112.43000000005</c:v>
              </c:pt>
              <c:pt idx="8">
                <c:v>149172.05000000002</c:v>
              </c:pt>
              <c:pt idx="9">
                <c:v>238143.04999999996</c:v>
              </c:pt>
              <c:pt idx="10">
                <c:v>244726.43</c:v>
              </c:pt>
              <c:pt idx="11">
                <c:v>234570.08</c:v>
              </c:pt>
              <c:pt idx="12">
                <c:v>154917.05000000002</c:v>
              </c:pt>
              <c:pt idx="13">
                <c:v>326109.59000000008</c:v>
              </c:pt>
              <c:pt idx="14">
                <c:v>209205.54</c:v>
              </c:pt>
              <c:pt idx="15">
                <c:v>240745.41</c:v>
              </c:pt>
              <c:pt idx="16">
                <c:v>234567.58000000002</c:v>
              </c:pt>
              <c:pt idx="17">
                <c:v>287543.85000000003</c:v>
              </c:pt>
              <c:pt idx="18">
                <c:v>191933.27000000002</c:v>
              </c:pt>
              <c:pt idx="19">
                <c:v>252330.76</c:v>
              </c:pt>
              <c:pt idx="20">
                <c:v>216154.47</c:v>
              </c:pt>
              <c:pt idx="21">
                <c:v>240800.59999999998</c:v>
              </c:pt>
              <c:pt idx="22">
                <c:v>303802.31000000006</c:v>
              </c:pt>
              <c:pt idx="23">
                <c:v>302408.87</c:v>
              </c:pt>
              <c:pt idx="24">
                <c:v>154145.74000000002</c:v>
              </c:pt>
              <c:pt idx="25">
                <c:v>224066.97000000003</c:v>
              </c:pt>
              <c:pt idx="26">
                <c:v>245369.30000000005</c:v>
              </c:pt>
              <c:pt idx="27">
                <c:v>249732.89999999997</c:v>
              </c:pt>
              <c:pt idx="28">
                <c:v>257514.14999999997</c:v>
              </c:pt>
              <c:pt idx="29">
                <c:v>130178.21999999999</c:v>
              </c:pt>
              <c:pt idx="30">
                <c:v>150993.99000000002</c:v>
              </c:pt>
            </c:numLit>
          </c:val>
          <c:smooth val="0"/>
          <c:extLst>
            <c:ext xmlns:c16="http://schemas.microsoft.com/office/drawing/2014/chart" uri="{C3380CC4-5D6E-409C-BE32-E72D297353CC}">
              <c16:uniqueId val="{0000003F-8760-4092-B929-60CE3A28AF22}"/>
            </c:ext>
          </c:extLst>
        </c:ser>
        <c:ser>
          <c:idx val="2"/>
          <c:order val="2"/>
          <c:tx>
            <c:v>Debit Card</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Lit>
          </c:cat>
          <c:val>
            <c:numLit>
              <c:formatCode>#,##0</c:formatCode>
              <c:ptCount val="31"/>
              <c:pt idx="0">
                <c:v>190807.92000000004</c:v>
              </c:pt>
              <c:pt idx="1">
                <c:v>104488.86000000002</c:v>
              </c:pt>
              <c:pt idx="2">
                <c:v>214463.96000000002</c:v>
              </c:pt>
              <c:pt idx="3">
                <c:v>146036.82</c:v>
              </c:pt>
              <c:pt idx="4">
                <c:v>151359.71</c:v>
              </c:pt>
              <c:pt idx="5">
                <c:v>172607.18000000005</c:v>
              </c:pt>
              <c:pt idx="6">
                <c:v>114915.54000000001</c:v>
              </c:pt>
              <c:pt idx="7">
                <c:v>170930.81</c:v>
              </c:pt>
              <c:pt idx="8">
                <c:v>175616.12</c:v>
              </c:pt>
              <c:pt idx="9">
                <c:v>96063.900000000009</c:v>
              </c:pt>
              <c:pt idx="10">
                <c:v>83686.420000000013</c:v>
              </c:pt>
              <c:pt idx="11">
                <c:v>138883.72000000003</c:v>
              </c:pt>
              <c:pt idx="12">
                <c:v>155166.55000000002</c:v>
              </c:pt>
              <c:pt idx="13">
                <c:v>145515.56</c:v>
              </c:pt>
              <c:pt idx="14">
                <c:v>206614.26</c:v>
              </c:pt>
              <c:pt idx="15">
                <c:v>153447.64000000004</c:v>
              </c:pt>
              <c:pt idx="16">
                <c:v>83721.38</c:v>
              </c:pt>
              <c:pt idx="17">
                <c:v>166775.34</c:v>
              </c:pt>
              <c:pt idx="18">
                <c:v>140767.44999999998</c:v>
              </c:pt>
              <c:pt idx="19">
                <c:v>136864.13999999998</c:v>
              </c:pt>
              <c:pt idx="20">
                <c:v>141184.13</c:v>
              </c:pt>
              <c:pt idx="21">
                <c:v>113399.03</c:v>
              </c:pt>
              <c:pt idx="22">
                <c:v>138178.38999999998</c:v>
              </c:pt>
              <c:pt idx="23">
                <c:v>152987.84</c:v>
              </c:pt>
              <c:pt idx="24">
                <c:v>113556.50000000001</c:v>
              </c:pt>
              <c:pt idx="25">
                <c:v>104466.41</c:v>
              </c:pt>
              <c:pt idx="26">
                <c:v>136181.04999999999</c:v>
              </c:pt>
              <c:pt idx="27">
                <c:v>91318.34</c:v>
              </c:pt>
              <c:pt idx="28">
                <c:v>87716.97</c:v>
              </c:pt>
              <c:pt idx="29">
                <c:v>160613.56000000006</c:v>
              </c:pt>
              <c:pt idx="30">
                <c:v>21922.05</c:v>
              </c:pt>
            </c:numLit>
          </c:val>
          <c:smooth val="0"/>
          <c:extLst>
            <c:ext xmlns:c16="http://schemas.microsoft.com/office/drawing/2014/chart" uri="{C3380CC4-5D6E-409C-BE32-E72D297353CC}">
              <c16:uniqueId val="{00000040-8760-4092-B929-60CE3A28AF22}"/>
            </c:ext>
          </c:extLst>
        </c:ser>
        <c:dLbls>
          <c:showLegendKey val="0"/>
          <c:showVal val="0"/>
          <c:showCatName val="0"/>
          <c:showSerName val="0"/>
          <c:showPercent val="0"/>
          <c:showBubbleSize val="0"/>
        </c:dLbls>
        <c:marker val="1"/>
        <c:smooth val="0"/>
        <c:axId val="540147455"/>
        <c:axId val="653982127"/>
      </c:lineChart>
      <c:catAx>
        <c:axId val="5401474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SV"/>
          </a:p>
        </c:txPr>
        <c:crossAx val="653982127"/>
        <c:crosses val="autoZero"/>
        <c:auto val="1"/>
        <c:lblAlgn val="ctr"/>
        <c:lblOffset val="100"/>
        <c:noMultiLvlLbl val="0"/>
        <c:extLst>
          <c:ext xmlns:c15="http://schemas.microsoft.com/office/drawing/2012/chart" uri="{F40574EE-89B7-4290-83BB-5DA773EAF853}">
            <c15:numFmt c:formatCode="General" c:sourceLinked="1"/>
          </c:ext>
        </c:extLst>
      </c:catAx>
      <c:valAx>
        <c:axId val="6539821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dk1"/>
                </a:solidFill>
                <a:latin typeface="+mn-lt"/>
                <a:ea typeface="+mn-ea"/>
                <a:cs typeface="+mn-cs"/>
              </a:defRPr>
            </a:pPr>
            <a:endParaRPr lang="es-SV"/>
          </a:p>
        </c:txPr>
        <c:crossAx val="540147455"/>
        <c:crosses val="autoZero"/>
        <c:crossBetween val="between"/>
        <c:dispUnits>
          <c:builtInUnit val="thousands"/>
          <c:dispUnitsLbl>
            <c:layout>
              <c:manualLayout>
                <c:xMode val="edge"/>
                <c:yMode val="edge"/>
                <c:x val="5.3476278923163423E-2"/>
                <c:y val="0.15944904322857076"/>
              </c:manualLayout>
            </c:layout>
            <c:spPr>
              <a:noFill/>
              <a:ln>
                <a:noFill/>
              </a:ln>
              <a:effectLst/>
            </c:spPr>
            <c:txPr>
              <a:bodyPr rot="0" spcFirstLastPara="1" vertOverflow="ellipsis" wrap="square" anchor="ctr" anchorCtr="1"/>
              <a:lstStyle/>
              <a:p>
                <a:pPr>
                  <a:defRPr sz="1000" b="0" i="0" u="none" strike="noStrike" kern="1200" baseline="0">
                    <a:solidFill>
                      <a:schemeClr val="dk1"/>
                    </a:solidFill>
                    <a:latin typeface="+mn-lt"/>
                    <a:ea typeface="+mn-ea"/>
                    <a:cs typeface="+mn-cs"/>
                  </a:defRPr>
                </a:pPr>
                <a:endParaRPr lang="es-SV"/>
              </a:p>
            </c:txPr>
          </c:dispUnitsLbl>
        </c:dispUnits>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S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s-SV"/>
    </a:p>
  </c:txPr>
  <c:extLst>
    <c:ext xmlns:c15="http://schemas.microsoft.com/office/drawing/2012/chart" uri="{723BEF56-08C2-4564-9609-F4CBC75E7E54}">
      <c15:pivotSource>
        <c15:name>[Proyecto DA4 Data Model Grupo 6.xlsx]PivotChartTable3</c15:name>
        <c15:fmtId val="0"/>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s-SV" sz="1200"/>
              <a:t>Distribución</a:t>
            </a:r>
            <a:r>
              <a:rPr lang="es-SV" sz="1200" baseline="0"/>
              <a:t> de Ventas por Edad y Género</a:t>
            </a:r>
          </a:p>
          <a:p>
            <a:pPr>
              <a:defRPr sz="1200"/>
            </a:pPr>
            <a:r>
              <a:rPr lang="es-SV" sz="1200" baseline="0"/>
              <a:t>Edades entre 17 y 49 años</a:t>
            </a:r>
          </a:p>
          <a:p>
            <a:pPr>
              <a:defRPr sz="1200"/>
            </a:pPr>
            <a:r>
              <a:rPr lang="es-SV" sz="1200" baseline="0"/>
              <a:t>Miles de Liras turcas</a:t>
            </a:r>
            <a:endParaRPr lang="es-SV" sz="1200"/>
          </a:p>
        </c:rich>
      </c:tx>
      <c:layout>
        <c:manualLayout>
          <c:xMode val="edge"/>
          <c:yMode val="edge"/>
          <c:x val="0.26141910554310793"/>
          <c:y val="4.494981724536902E-2"/>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s-SV"/>
        </a:p>
      </c:txPr>
    </c:title>
    <c:autoTitleDeleted val="0"/>
    <c:pivotFmts>
      <c:pivotFmt>
        <c:idx val="0"/>
        <c:spPr>
          <a:solidFill>
            <a:schemeClr val="accent1"/>
          </a:solidFill>
          <a:ln>
            <a:noFill/>
          </a:ln>
          <a:effectLst/>
        </c:spPr>
        <c:marker>
          <c:symbol val="none"/>
        </c:marker>
      </c:pivotFmt>
      <c:pivotFmt>
        <c:idx val="1"/>
        <c:spPr>
          <a:solidFill>
            <a:schemeClr val="accent2">
              <a:lumMod val="40000"/>
              <a:lumOff val="60000"/>
            </a:schemeClr>
          </a:solidFill>
          <a:ln>
            <a:noFill/>
          </a:ln>
          <a:effectLst/>
        </c:spPr>
        <c:marker>
          <c:symbol val="none"/>
        </c:marker>
      </c:pivotFmt>
      <c:pivotFmt>
        <c:idx val="2"/>
        <c:spPr>
          <a:solidFill>
            <a:schemeClr val="accent3">
              <a:lumMod val="40000"/>
              <a:lumOff val="60000"/>
            </a:schemeClr>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2">
              <a:lumMod val="60000"/>
              <a:lumOff val="40000"/>
            </a:schemeClr>
          </a:solidFill>
          <a:ln>
            <a:noFill/>
          </a:ln>
          <a:effectLst/>
        </c:spPr>
        <c:marker>
          <c:symbol val="none"/>
        </c:marker>
      </c:pivotFmt>
      <c:pivotFmt>
        <c:idx val="5"/>
        <c:spPr>
          <a:solidFill>
            <a:srgbClr val="00B0F0"/>
          </a:solidFill>
          <a:ln>
            <a:noFill/>
          </a:ln>
          <a:effectLst/>
        </c:spPr>
        <c:marker>
          <c:symbol val="none"/>
        </c:marker>
      </c:pivotFmt>
      <c:pivotFmt>
        <c:idx val="6"/>
        <c:spPr>
          <a:solidFill>
            <a:schemeClr val="accent2">
              <a:lumMod val="40000"/>
              <a:lumOff val="60000"/>
            </a:schemeClr>
          </a:solidFill>
          <a:ln>
            <a:noFill/>
          </a:ln>
          <a:effectLst/>
        </c:spPr>
        <c:marker>
          <c:symbol val="none"/>
        </c:marker>
      </c:pivotFmt>
      <c:pivotFmt>
        <c:idx val="7"/>
        <c:spPr>
          <a:solidFill>
            <a:srgbClr val="00B0F0"/>
          </a:solidFill>
          <a:ln>
            <a:noFill/>
          </a:ln>
          <a:effectLst/>
        </c:spPr>
        <c:marker>
          <c:symbol val="none"/>
        </c:marker>
      </c:pivotFmt>
      <c:pivotFmt>
        <c:idx val="8"/>
        <c:spPr>
          <a:solidFill>
            <a:schemeClr val="accent2">
              <a:lumMod val="40000"/>
              <a:lumOff val="60000"/>
            </a:schemeClr>
          </a:solidFill>
          <a:ln>
            <a:noFill/>
          </a:ln>
          <a:effectLst/>
        </c:spPr>
      </c:pivotFmt>
    </c:pivotFmts>
    <c:plotArea>
      <c:layout>
        <c:manualLayout>
          <c:layoutTarget val="inner"/>
          <c:xMode val="edge"/>
          <c:yMode val="edge"/>
          <c:x val="8.0825518869518068E-2"/>
          <c:y val="0.20578259313338371"/>
          <c:w val="0.8544690190671711"/>
          <c:h val="0.65001505587718955"/>
        </c:manualLayout>
      </c:layout>
      <c:barChart>
        <c:barDir val="col"/>
        <c:grouping val="clustered"/>
        <c:varyColors val="0"/>
        <c:ser>
          <c:idx val="0"/>
          <c:order val="0"/>
          <c:tx>
            <c:v>Female</c:v>
          </c:tx>
          <c:spPr>
            <a:solidFill>
              <a:schemeClr val="accent2">
                <a:lumMod val="40000"/>
                <a:lumOff val="60000"/>
              </a:schemeClr>
            </a:solidFill>
            <a:ln>
              <a:noFill/>
            </a:ln>
            <a:effectLst/>
          </c:spPr>
          <c:invertIfNegative val="0"/>
          <c:cat>
            <c:strLit>
              <c:ptCount val="33"/>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strLit>
          </c:cat>
          <c:val>
            <c:numLit>
              <c:formatCode>#,##0</c:formatCode>
              <c:ptCount val="33"/>
              <c:pt idx="0">
                <c:v>91385.1</c:v>
              </c:pt>
              <c:pt idx="1">
                <c:v>140767.36000000004</c:v>
              </c:pt>
              <c:pt idx="2">
                <c:v>170925.66</c:v>
              </c:pt>
              <c:pt idx="3">
                <c:v>112151.22</c:v>
              </c:pt>
              <c:pt idx="4">
                <c:v>195721.40000000002</c:v>
              </c:pt>
              <c:pt idx="5">
                <c:v>208031.62999999995</c:v>
              </c:pt>
              <c:pt idx="6">
                <c:v>224043.38000000006</c:v>
              </c:pt>
              <c:pt idx="7">
                <c:v>250935.87000000008</c:v>
              </c:pt>
              <c:pt idx="8">
                <c:v>281378.05999999982</c:v>
              </c:pt>
              <c:pt idx="9">
                <c:v>215973.19</c:v>
              </c:pt>
              <c:pt idx="10">
                <c:v>258923.17</c:v>
              </c:pt>
              <c:pt idx="11">
                <c:v>288110.99999999971</c:v>
              </c:pt>
              <c:pt idx="12">
                <c:v>244652.86999999994</c:v>
              </c:pt>
              <c:pt idx="13">
                <c:v>246161.15999999997</c:v>
              </c:pt>
              <c:pt idx="14">
                <c:v>211434.78000000006</c:v>
              </c:pt>
              <c:pt idx="15">
                <c:v>161490.46000000002</c:v>
              </c:pt>
              <c:pt idx="16">
                <c:v>276079.42999999982</c:v>
              </c:pt>
              <c:pt idx="17">
                <c:v>224992.54000000004</c:v>
              </c:pt>
              <c:pt idx="18">
                <c:v>231165.62000000002</c:v>
              </c:pt>
              <c:pt idx="19">
                <c:v>258792.02999999997</c:v>
              </c:pt>
              <c:pt idx="20">
                <c:v>348082.32999999996</c:v>
              </c:pt>
              <c:pt idx="21">
                <c:v>162498.63000000006</c:v>
              </c:pt>
              <c:pt idx="22">
                <c:v>261761.47999999989</c:v>
              </c:pt>
              <c:pt idx="23">
                <c:v>199457.06000000006</c:v>
              </c:pt>
              <c:pt idx="24">
                <c:v>297849.15999999992</c:v>
              </c:pt>
              <c:pt idx="25">
                <c:v>252685.84000000005</c:v>
              </c:pt>
              <c:pt idx="26">
                <c:v>170759.46999999997</c:v>
              </c:pt>
              <c:pt idx="27">
                <c:v>140512.44000000009</c:v>
              </c:pt>
              <c:pt idx="28">
                <c:v>144664.38000000006</c:v>
              </c:pt>
              <c:pt idx="29">
                <c:v>190586.46999999994</c:v>
              </c:pt>
              <c:pt idx="30">
                <c:v>81613.48</c:v>
              </c:pt>
              <c:pt idx="31">
                <c:v>107484.97</c:v>
              </c:pt>
              <c:pt idx="32">
                <c:v>136836.41000000003</c:v>
              </c:pt>
            </c:numLit>
          </c:val>
          <c:extLst>
            <c:ext xmlns:c16="http://schemas.microsoft.com/office/drawing/2014/chart" uri="{C3380CC4-5D6E-409C-BE32-E72D297353CC}">
              <c16:uniqueId val="{00000002-4191-40D6-A1DC-6BBC82B62144}"/>
            </c:ext>
          </c:extLst>
        </c:ser>
        <c:ser>
          <c:idx val="1"/>
          <c:order val="1"/>
          <c:tx>
            <c:v>Male</c:v>
          </c:tx>
          <c:spPr>
            <a:solidFill>
              <a:srgbClr val="00B0F0"/>
            </a:solidFill>
            <a:ln>
              <a:noFill/>
            </a:ln>
            <a:effectLst/>
          </c:spPr>
          <c:invertIfNegative val="0"/>
          <c:cat>
            <c:strLit>
              <c:ptCount val="33"/>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strLit>
          </c:cat>
          <c:val>
            <c:numLit>
              <c:formatCode>#,##0</c:formatCode>
              <c:ptCount val="33"/>
              <c:pt idx="0">
                <c:v>70900.08</c:v>
              </c:pt>
              <c:pt idx="1">
                <c:v>94439.860000000015</c:v>
              </c:pt>
              <c:pt idx="2">
                <c:v>79698.05</c:v>
              </c:pt>
              <c:pt idx="3">
                <c:v>54939.24</c:v>
              </c:pt>
              <c:pt idx="4">
                <c:v>124062.75000000003</c:v>
              </c:pt>
              <c:pt idx="5">
                <c:v>178961.66000000003</c:v>
              </c:pt>
              <c:pt idx="6">
                <c:v>130049.25</c:v>
              </c:pt>
              <c:pt idx="7">
                <c:v>116526.74000000002</c:v>
              </c:pt>
              <c:pt idx="8">
                <c:v>131177.13999999998</c:v>
              </c:pt>
              <c:pt idx="9">
                <c:v>101614.6</c:v>
              </c:pt>
              <c:pt idx="10">
                <c:v>174552.79</c:v>
              </c:pt>
              <c:pt idx="11">
                <c:v>205059.36000000002</c:v>
              </c:pt>
              <c:pt idx="12">
                <c:v>162535.23000000004</c:v>
              </c:pt>
              <c:pt idx="13">
                <c:v>204422.92</c:v>
              </c:pt>
              <c:pt idx="14">
                <c:v>104319.84</c:v>
              </c:pt>
              <c:pt idx="15">
                <c:v>225623.37000000002</c:v>
              </c:pt>
              <c:pt idx="16">
                <c:v>191859.83999999985</c:v>
              </c:pt>
              <c:pt idx="17">
                <c:v>134608.6</c:v>
              </c:pt>
              <c:pt idx="18">
                <c:v>210001.51000000007</c:v>
              </c:pt>
              <c:pt idx="19">
                <c:v>170742.21000000005</c:v>
              </c:pt>
              <c:pt idx="20">
                <c:v>120124.09000000003</c:v>
              </c:pt>
              <c:pt idx="21">
                <c:v>124724.87000000004</c:v>
              </c:pt>
              <c:pt idx="22">
                <c:v>184347.19000000006</c:v>
              </c:pt>
              <c:pt idx="23">
                <c:v>138224.40000000005</c:v>
              </c:pt>
              <c:pt idx="24">
                <c:v>152388.93</c:v>
              </c:pt>
              <c:pt idx="25">
                <c:v>106960.07</c:v>
              </c:pt>
              <c:pt idx="26">
                <c:v>175559.9</c:v>
              </c:pt>
              <c:pt idx="27">
                <c:v>171413.42</c:v>
              </c:pt>
              <c:pt idx="28">
                <c:v>90470.260000000009</c:v>
              </c:pt>
              <c:pt idx="29">
                <c:v>53307.079999999994</c:v>
              </c:pt>
              <c:pt idx="30">
                <c:v>80020.110000000015</c:v>
              </c:pt>
              <c:pt idx="31">
                <c:v>39936.92</c:v>
              </c:pt>
              <c:pt idx="32">
                <c:v>87104.21</c:v>
              </c:pt>
            </c:numLit>
          </c:val>
          <c:extLst>
            <c:ext xmlns:c16="http://schemas.microsoft.com/office/drawing/2014/chart" uri="{C3380CC4-5D6E-409C-BE32-E72D297353CC}">
              <c16:uniqueId val="{00000040-5F13-4403-9FEE-0485C8A7EC85}"/>
            </c:ext>
          </c:extLst>
        </c:ser>
        <c:dLbls>
          <c:showLegendKey val="0"/>
          <c:showVal val="0"/>
          <c:showCatName val="0"/>
          <c:showSerName val="0"/>
          <c:showPercent val="0"/>
          <c:showBubbleSize val="0"/>
        </c:dLbls>
        <c:gapWidth val="50"/>
        <c:axId val="647368975"/>
        <c:axId val="362183487"/>
      </c:barChart>
      <c:catAx>
        <c:axId val="64736897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362183487"/>
        <c:crosses val="autoZero"/>
        <c:auto val="1"/>
        <c:lblAlgn val="ctr"/>
        <c:lblOffset val="100"/>
        <c:noMultiLvlLbl val="0"/>
        <c:extLst>
          <c:ext xmlns:c15="http://schemas.microsoft.com/office/drawing/2012/chart" uri="{F40574EE-89B7-4290-83BB-5DA773EAF853}">
            <c15:numFmt c:formatCode="General" c:sourceLinked="1"/>
          </c:ext>
        </c:extLst>
      </c:catAx>
      <c:valAx>
        <c:axId val="362183487"/>
        <c:scaling>
          <c:orientation val="minMax"/>
          <c:max val="400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647368975"/>
        <c:crosses val="autoZero"/>
        <c:crossBetween val="between"/>
        <c:majorUnit val="50000"/>
        <c:dispUnits>
          <c:builtInUnit val="thousands"/>
        </c:dispUnits>
        <c:extLst>
          <c:ext xmlns:c15="http://schemas.microsoft.com/office/drawing/2012/chart" uri="{F40574EE-89B7-4290-83BB-5DA773EAF853}">
            <c15:numFmt c:formatCode="#,##0" c:sourceLinked="1"/>
          </c:ext>
        </c:extLst>
      </c:valAx>
      <c:spPr>
        <a:noFill/>
        <a:ln>
          <a:noFill/>
        </a:ln>
        <a:effectLst/>
      </c:spPr>
    </c:plotArea>
    <c:legend>
      <c:legendPos val="r"/>
      <c:layout>
        <c:manualLayout>
          <c:xMode val="edge"/>
          <c:yMode val="edge"/>
          <c:x val="0.77683075157579251"/>
          <c:y val="0.21054785834953438"/>
          <c:w val="0.14994385147492037"/>
          <c:h val="0.10456297707437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SV"/>
    </a:p>
  </c:txPr>
  <c:extLst>
    <c:ext xmlns:c15="http://schemas.microsoft.com/office/drawing/2012/chart" uri="{723BEF56-08C2-4564-9609-F4CBC75E7E54}">
      <c15:pivotSource>
        <c15:name>[Proyecto DA4 Data Model Grupo 6.xlsx]PivotChartTable8</c15:name>
        <c15:fmtId val="0"/>
      </c15:pivotSource>
      <c15:pivotOptions>
        <c15:dropZoneCatego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Ventas</a:t>
            </a:r>
            <a:r>
              <a:rPr lang="en-US" sz="1200" baseline="0"/>
              <a:t> por Centro Comercial</a:t>
            </a:r>
          </a:p>
          <a:p>
            <a:pPr>
              <a:defRPr sz="1200" b="0" i="0" u="none" strike="noStrike" kern="1200" spc="0" baseline="0">
                <a:solidFill>
                  <a:schemeClr val="tx1">
                    <a:lumMod val="65000"/>
                    <a:lumOff val="35000"/>
                  </a:schemeClr>
                </a:solidFill>
                <a:latin typeface="+mn-lt"/>
                <a:ea typeface="+mn-ea"/>
                <a:cs typeface="+mn-cs"/>
              </a:defRPr>
            </a:pPr>
            <a:r>
              <a:rPr lang="en-US" sz="1200"/>
              <a:t>Millones de Liras Turcas</a:t>
            </a:r>
          </a:p>
        </c:rich>
      </c:tx>
      <c:layout>
        <c:manualLayout>
          <c:xMode val="edge"/>
          <c:yMode val="edge"/>
          <c:x val="0.27930218900426312"/>
          <c:y val="2.7977897649781026E-2"/>
        </c:manualLayout>
      </c:layout>
      <c:overlay val="0"/>
      <c:spPr>
        <a:noFill/>
        <a:ln>
          <a:noFill/>
        </a:ln>
        <a:effectLst/>
      </c:sp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numCol="1" anchor="ctr" anchorCtr="1">
              <a:spAutoFit/>
            </a:bodyPr>
            <a:lstStyle/>
            <a:p>
              <a:pPr>
                <a:defRPr sz="900" b="0" i="0" u="none" strike="noStrike" kern="300" spc="0" baseline="0">
                  <a:solidFill>
                    <a:schemeClr val="tx1">
                      <a:lumMod val="75000"/>
                      <a:lumOff val="25000"/>
                    </a:schemeClr>
                  </a:solidFill>
                  <a:latin typeface="+mn-lt"/>
                  <a:ea typeface="+mn-ea"/>
                  <a:cs typeface="+mn-cs"/>
                </a:defRPr>
              </a:pPr>
              <a:endParaRPr lang="es-SV"/>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
      </c:pivotFmt>
      <c:pivotFmt>
        <c:idx val="2"/>
        <c:spPr>
          <a:solidFill>
            <a:srgbClr val="0070C0"/>
          </a:solidFill>
        </c:spPr>
        <c:marker>
          <c:symbol val="none"/>
        </c:marker>
        <c:dLbl>
          <c:idx val="0"/>
          <c:spPr>
            <a:noFill/>
            <a:ln>
              <a:noFill/>
            </a:ln>
            <a:effectLst/>
          </c:spPr>
          <c:txPr>
            <a:bodyPr wrap="square" lIns="38100" tIns="19050" rIns="38100" bIns="19050" anchor="ctr">
              <a:spAutoFit/>
            </a:bodyPr>
            <a:lstStyle/>
            <a:p>
              <a:pPr>
                <a:defRPr/>
              </a:pPr>
              <a:endParaRPr lang="es-SV"/>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87837355130275"/>
          <c:y val="0.19656483415223083"/>
          <c:w val="0.74642764297179454"/>
          <c:h val="0.77567168094272421"/>
        </c:manualLayout>
      </c:layout>
      <c:barChart>
        <c:barDir val="bar"/>
        <c:grouping val="clustered"/>
        <c:varyColors val="0"/>
        <c:ser>
          <c:idx val="0"/>
          <c:order val="0"/>
          <c:tx>
            <c:v>Total</c:v>
          </c:tx>
          <c:spPr>
            <a:solidFill>
              <a:srgbClr val="0070C0"/>
            </a:solidFill>
          </c:spPr>
          <c:invertIfNegative val="0"/>
          <c:dLbls>
            <c:spPr>
              <a:noFill/>
              <a:ln>
                <a:noFill/>
              </a:ln>
              <a:effectLst/>
            </c:spPr>
            <c:txPr>
              <a:bodyPr wrap="square" lIns="38100" tIns="19050" rIns="38100" bIns="19050" anchor="ctr">
                <a:spAutoFit/>
              </a:bodyPr>
              <a:lstStyle/>
              <a:p>
                <a:pPr>
                  <a:defRPr/>
                </a:pPr>
                <a:endParaRPr lang="es-SV"/>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10"/>
              <c:pt idx="0">
                <c:v>Emaar Square Mall</c:v>
              </c:pt>
              <c:pt idx="1">
                <c:v>Forum Istanbul</c:v>
              </c:pt>
              <c:pt idx="2">
                <c:v>Cevahir AVM</c:v>
              </c:pt>
              <c:pt idx="3">
                <c:v>Viaport Outlet</c:v>
              </c:pt>
              <c:pt idx="4">
                <c:v>Zorlu Center</c:v>
              </c:pt>
              <c:pt idx="5">
                <c:v>Metropol AVM</c:v>
              </c:pt>
              <c:pt idx="6">
                <c:v>Istinye Park</c:v>
              </c:pt>
              <c:pt idx="7">
                <c:v>Metrocity</c:v>
              </c:pt>
              <c:pt idx="8">
                <c:v>Kanyon</c:v>
              </c:pt>
              <c:pt idx="9">
                <c:v>Mall of Istanbul</c:v>
              </c:pt>
            </c:strLit>
          </c:cat>
          <c:val>
            <c:numLit>
              <c:formatCode>0.0</c:formatCode>
              <c:ptCount val="10"/>
              <c:pt idx="0">
                <c:v>5.4239125100000036</c:v>
              </c:pt>
              <c:pt idx="1">
                <c:v>5.8002672199999949</c:v>
              </c:pt>
              <c:pt idx="2">
                <c:v>5.8317953499999975</c:v>
              </c:pt>
              <c:pt idx="3">
                <c:v>5.9205003299999932</c:v>
              </c:pt>
              <c:pt idx="4">
                <c:v>6.0377894399999974</c:v>
              </c:pt>
              <c:pt idx="5">
                <c:v>11.375841000000001</c:v>
              </c:pt>
              <c:pt idx="6">
                <c:v>11.469526739999994</c:v>
              </c:pt>
              <c:pt idx="7">
                <c:v>17.244618859999999</c:v>
              </c:pt>
              <c:pt idx="8">
                <c:v>22.922200329999999</c:v>
              </c:pt>
              <c:pt idx="9">
                <c:v>23.410362299999992</c:v>
              </c:pt>
            </c:numLit>
          </c:val>
          <c:extLst>
            <c:ext xmlns:c16="http://schemas.microsoft.com/office/drawing/2014/chart" uri="{C3380CC4-5D6E-409C-BE32-E72D297353CC}">
              <c16:uniqueId val="{00000000-0F92-4434-AD03-A38ADA37137F}"/>
            </c:ext>
          </c:extLst>
        </c:ser>
        <c:dLbls>
          <c:showLegendKey val="0"/>
          <c:showVal val="0"/>
          <c:showCatName val="0"/>
          <c:showSerName val="0"/>
          <c:showPercent val="0"/>
          <c:showBubbleSize val="0"/>
        </c:dLbls>
        <c:gapWidth val="70"/>
        <c:overlap val="50"/>
        <c:axId val="980763887"/>
        <c:axId val="654000847"/>
      </c:barChart>
      <c:catAx>
        <c:axId val="980763887"/>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654000847"/>
        <c:crosses val="autoZero"/>
        <c:auto val="1"/>
        <c:lblAlgn val="ctr"/>
        <c:lblOffset val="100"/>
        <c:noMultiLvlLbl val="0"/>
        <c:extLst>
          <c:ext xmlns:c15="http://schemas.microsoft.com/office/drawing/2012/chart" uri="{F40574EE-89B7-4290-83BB-5DA773EAF853}">
            <c15:numFmt c:formatCode="General" c:sourceLinked="1"/>
          </c:ext>
        </c:extLst>
      </c:catAx>
      <c:valAx>
        <c:axId val="654000847"/>
        <c:scaling>
          <c:orientation val="minMax"/>
        </c:scaling>
        <c:delete val="1"/>
        <c:axPos val="b"/>
        <c:numFmt formatCode="0.0" sourceLinked="0"/>
        <c:majorTickMark val="none"/>
        <c:minorTickMark val="none"/>
        <c:tickLblPos val="nextTo"/>
        <c:crossAx val="980763887"/>
        <c:crosses val="autoZero"/>
        <c:crossBetween val="between"/>
        <c:extLst>
          <c:ext xmlns:c15="http://schemas.microsoft.com/office/drawing/2012/chart" uri="{F40574EE-89B7-4290-83BB-5DA773EAF853}">
            <c15:numFmt c:formatCode="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s-SV"/>
    </a:p>
  </c:txPr>
  <c:extLst>
    <c:ext xmlns:c15="http://schemas.microsoft.com/office/drawing/2012/chart" uri="{723BEF56-08C2-4564-9609-F4CBC75E7E54}">
      <c15:pivotSource>
        <c15:name>[Proyecto DA4 Data Model Grupo 6.xlsx]PivotChartTable4</c15:name>
        <c15:fmtId val="0"/>
      </c15:pivotSource>
      <c15:pivotOptions>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s-SV" sz="1200" b="0" i="0" baseline="0">
                <a:effectLst/>
              </a:rPr>
              <a:t>Volumen Vendido vs Precio Promedio</a:t>
            </a:r>
            <a:endParaRPr lang="es-SV" sz="1200">
              <a:effectLst/>
            </a:endParaRPr>
          </a:p>
          <a:p>
            <a:pPr>
              <a:defRPr sz="1200"/>
            </a:pPr>
            <a:r>
              <a:rPr lang="es-SV" sz="1200" b="0" i="0" baseline="0">
                <a:effectLst/>
              </a:rPr>
              <a:t>Precio en Liras Turcas</a:t>
            </a:r>
            <a:endParaRPr lang="es-SV" sz="1200">
              <a:effectLst/>
            </a:endParaRPr>
          </a:p>
        </c:rich>
      </c:tx>
      <c:layout>
        <c:manualLayout>
          <c:xMode val="edge"/>
          <c:yMode val="edge"/>
          <c:x val="0.36549105914506724"/>
          <c:y val="1.8294208644203499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s-SV"/>
        </a:p>
      </c:txPr>
    </c:title>
    <c:autoTitleDeleted val="0"/>
    <c:pivotFmts>
      <c:pivotFmt>
        <c:idx val="0"/>
        <c:spPr>
          <a:solidFill>
            <a:schemeClr val="accent3">
              <a:lumMod val="20000"/>
              <a:lumOff val="80000"/>
            </a:schemeClr>
          </a:solidFill>
          <a:ln>
            <a:noFill/>
          </a:ln>
          <a:effectLst/>
        </c:spPr>
        <c:marker>
          <c:symbol val="none"/>
        </c:marker>
      </c:pivotFmt>
      <c:pivotFmt>
        <c:idx val="1"/>
        <c:spPr>
          <a:solidFill>
            <a:schemeClr val="accent1"/>
          </a:solidFill>
          <a:ln w="28575" cap="rnd">
            <a:solidFill>
              <a:srgbClr val="FF0000"/>
            </a:solidFill>
            <a:round/>
          </a:ln>
          <a:effectLst/>
        </c:spPr>
        <c:marker>
          <c:symbol val="circle"/>
          <c:size val="4"/>
          <c:spPr>
            <a:solidFill>
              <a:srgbClr val="FF0000"/>
            </a:solidFill>
            <a:ln w="9525">
              <a:solidFill>
                <a:srgbClr val="FF0000"/>
              </a:solidFill>
            </a:ln>
            <a:effectLst/>
          </c:spPr>
        </c:marker>
      </c:pivotFmt>
      <c:pivotFmt>
        <c:idx val="2"/>
        <c:spPr>
          <a:solidFill>
            <a:schemeClr val="accent1"/>
          </a:solidFill>
          <a:ln w="28575" cap="rnd">
            <a:solidFill>
              <a:schemeClr val="accent1"/>
            </a:solidFill>
            <a:round/>
          </a:ln>
          <a:effectLst/>
        </c:spPr>
        <c:marker>
          <c:symbol val="none"/>
        </c:marker>
      </c:pivotFmt>
      <c:pivotFmt>
        <c:idx val="3"/>
        <c:spPr>
          <a:ln w="28575" cap="rnd">
            <a:solidFill>
              <a:srgbClr val="C00000"/>
            </a:solidFill>
            <a:round/>
          </a:ln>
          <a:effectLst/>
        </c:spPr>
        <c:marker>
          <c:symbol val="circle"/>
          <c:size val="4"/>
          <c:spPr>
            <a:solidFill>
              <a:schemeClr val="accent1"/>
            </a:solidFill>
            <a:ln w="9525">
              <a:solidFill>
                <a:srgbClr val="C00000"/>
              </a:solidFill>
            </a:ln>
            <a:effectLst/>
          </c:spPr>
        </c:marker>
      </c:pivotFmt>
      <c:pivotFmt>
        <c:idx val="4"/>
        <c:spPr>
          <a:ln w="28575" cap="rnd">
            <a:solidFill>
              <a:srgbClr val="C00000"/>
            </a:solidFill>
            <a:round/>
          </a:ln>
          <a:effectLst/>
        </c:spPr>
        <c:marker>
          <c:symbol val="circle"/>
          <c:size val="4"/>
          <c:spPr>
            <a:solidFill>
              <a:schemeClr val="accent1"/>
            </a:solidFill>
            <a:ln w="9525">
              <a:solidFill>
                <a:srgbClr val="C00000"/>
              </a:solidFill>
            </a:ln>
            <a:effectLst/>
          </c:spPr>
        </c:marker>
      </c:pivotFmt>
    </c:pivotFmts>
    <c:plotArea>
      <c:layout>
        <c:manualLayout>
          <c:layoutTarget val="inner"/>
          <c:xMode val="edge"/>
          <c:yMode val="edge"/>
          <c:x val="5.5811387697412812E-2"/>
          <c:y val="0.22684445558003682"/>
          <c:w val="0.87922922147825677"/>
          <c:h val="0.61011658943015357"/>
        </c:manualLayout>
      </c:layout>
      <c:barChart>
        <c:barDir val="col"/>
        <c:grouping val="clustered"/>
        <c:varyColors val="0"/>
        <c:ser>
          <c:idx val="0"/>
          <c:order val="0"/>
          <c:tx>
            <c:v>Quantity</c:v>
          </c:tx>
          <c:spPr>
            <a:solidFill>
              <a:schemeClr val="accent3">
                <a:lumMod val="20000"/>
                <a:lumOff val="80000"/>
              </a:schemeClr>
            </a:solidFill>
            <a:ln>
              <a:noFill/>
            </a:ln>
            <a:effectLst/>
          </c:spPr>
          <c:invertIfNegative val="0"/>
          <c:cat>
            <c:strLit>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Lit>
          </c:cat>
          <c:val>
            <c:numLit>
              <c:formatCode>#,##0</c:formatCode>
              <c:ptCount val="53"/>
              <c:pt idx="0">
                <c:v>665</c:v>
              </c:pt>
              <c:pt idx="1">
                <c:v>2605</c:v>
              </c:pt>
              <c:pt idx="2">
                <c:v>2663</c:v>
              </c:pt>
              <c:pt idx="3">
                <c:v>2666</c:v>
              </c:pt>
              <c:pt idx="4">
                <c:v>2666</c:v>
              </c:pt>
              <c:pt idx="5">
                <c:v>2556</c:v>
              </c:pt>
              <c:pt idx="6">
                <c:v>2661</c:v>
              </c:pt>
              <c:pt idx="7">
                <c:v>2560</c:v>
              </c:pt>
              <c:pt idx="8">
                <c:v>2519</c:v>
              </c:pt>
              <c:pt idx="9">
                <c:v>2626</c:v>
              </c:pt>
              <c:pt idx="10">
                <c:v>2705</c:v>
              </c:pt>
              <c:pt idx="11">
                <c:v>2589</c:v>
              </c:pt>
              <c:pt idx="12">
                <c:v>2914</c:v>
              </c:pt>
              <c:pt idx="13">
                <c:v>2486</c:v>
              </c:pt>
              <c:pt idx="14">
                <c:v>2518</c:v>
              </c:pt>
              <c:pt idx="15">
                <c:v>2685</c:v>
              </c:pt>
              <c:pt idx="16">
                <c:v>2767</c:v>
              </c:pt>
              <c:pt idx="17">
                <c:v>2636</c:v>
              </c:pt>
              <c:pt idx="18">
                <c:v>2593</c:v>
              </c:pt>
              <c:pt idx="19">
                <c:v>2567</c:v>
              </c:pt>
              <c:pt idx="20">
                <c:v>2691</c:v>
              </c:pt>
              <c:pt idx="21">
                <c:v>2552</c:v>
              </c:pt>
              <c:pt idx="22">
                <c:v>2680</c:v>
              </c:pt>
              <c:pt idx="23">
                <c:v>2730</c:v>
              </c:pt>
              <c:pt idx="24">
                <c:v>2467</c:v>
              </c:pt>
              <c:pt idx="25">
                <c:v>2670</c:v>
              </c:pt>
              <c:pt idx="26">
                <c:v>2682</c:v>
              </c:pt>
              <c:pt idx="27">
                <c:v>2613</c:v>
              </c:pt>
              <c:pt idx="28">
                <c:v>2749</c:v>
              </c:pt>
              <c:pt idx="29">
                <c:v>2485</c:v>
              </c:pt>
              <c:pt idx="30">
                <c:v>2770</c:v>
              </c:pt>
              <c:pt idx="31">
                <c:v>2669</c:v>
              </c:pt>
              <c:pt idx="32">
                <c:v>2785</c:v>
              </c:pt>
              <c:pt idx="33">
                <c:v>2535</c:v>
              </c:pt>
              <c:pt idx="34">
                <c:v>2635</c:v>
              </c:pt>
              <c:pt idx="35">
                <c:v>2447</c:v>
              </c:pt>
              <c:pt idx="36">
                <c:v>2578</c:v>
              </c:pt>
              <c:pt idx="37">
                <c:v>2686</c:v>
              </c:pt>
              <c:pt idx="38">
                <c:v>2719</c:v>
              </c:pt>
              <c:pt idx="39">
                <c:v>2686</c:v>
              </c:pt>
              <c:pt idx="40">
                <c:v>2613</c:v>
              </c:pt>
              <c:pt idx="41">
                <c:v>2789</c:v>
              </c:pt>
              <c:pt idx="42">
                <c:v>2669</c:v>
              </c:pt>
              <c:pt idx="43">
                <c:v>2498</c:v>
              </c:pt>
              <c:pt idx="44">
                <c:v>2648</c:v>
              </c:pt>
              <c:pt idx="45">
                <c:v>2709</c:v>
              </c:pt>
              <c:pt idx="46">
                <c:v>2534</c:v>
              </c:pt>
              <c:pt idx="47">
                <c:v>2541</c:v>
              </c:pt>
              <c:pt idx="48">
                <c:v>2750</c:v>
              </c:pt>
              <c:pt idx="49">
                <c:v>2659</c:v>
              </c:pt>
              <c:pt idx="50">
                <c:v>2461</c:v>
              </c:pt>
              <c:pt idx="51">
                <c:v>2681</c:v>
              </c:pt>
              <c:pt idx="52">
                <c:v>2119</c:v>
              </c:pt>
            </c:numLit>
          </c:val>
          <c:extLst>
            <c:ext xmlns:c16="http://schemas.microsoft.com/office/drawing/2014/chart" uri="{C3380CC4-5D6E-409C-BE32-E72D297353CC}">
              <c16:uniqueId val="{00000000-EE60-45DA-87C0-AB4223B832D6}"/>
            </c:ext>
          </c:extLst>
        </c:ser>
        <c:dLbls>
          <c:showLegendKey val="0"/>
          <c:showVal val="0"/>
          <c:showCatName val="0"/>
          <c:showSerName val="0"/>
          <c:showPercent val="0"/>
          <c:showBubbleSize val="0"/>
        </c:dLbls>
        <c:gapWidth val="59"/>
        <c:axId val="537404543"/>
        <c:axId val="362139391"/>
      </c:barChart>
      <c:lineChart>
        <c:grouping val="standard"/>
        <c:varyColors val="0"/>
        <c:ser>
          <c:idx val="1"/>
          <c:order val="1"/>
          <c:tx>
            <c:v>Average Price</c:v>
          </c:tx>
          <c:spPr>
            <a:ln w="28575" cap="rnd">
              <a:solidFill>
                <a:srgbClr val="C00000"/>
              </a:solidFill>
              <a:round/>
            </a:ln>
            <a:effectLst/>
          </c:spPr>
          <c:marker>
            <c:symbol val="circle"/>
            <c:size val="4"/>
            <c:spPr>
              <a:solidFill>
                <a:schemeClr val="accent1"/>
              </a:solidFill>
              <a:ln w="9525">
                <a:solidFill>
                  <a:srgbClr val="C00000"/>
                </a:solidFill>
              </a:ln>
              <a:effectLst/>
            </c:spPr>
          </c:marker>
          <c:cat>
            <c:strLit>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Lit>
          </c:cat>
          <c:val>
            <c:numLit>
              <c:formatCode>#,##0</c:formatCode>
              <c:ptCount val="53"/>
              <c:pt idx="0">
                <c:v>761.02616541353382</c:v>
              </c:pt>
              <c:pt idx="1">
                <c:v>840.98488675623707</c:v>
              </c:pt>
              <c:pt idx="2">
                <c:v>808.80748028539233</c:v>
              </c:pt>
              <c:pt idx="3">
                <c:v>950.59212678169399</c:v>
              </c:pt>
              <c:pt idx="4">
                <c:v>792.74178544636163</c:v>
              </c:pt>
              <c:pt idx="5">
                <c:v>802.37621283255112</c:v>
              </c:pt>
              <c:pt idx="6">
                <c:v>787.45773769259665</c:v>
              </c:pt>
              <c:pt idx="7">
                <c:v>866.94844531249964</c:v>
              </c:pt>
              <c:pt idx="8">
                <c:v>800.66411274315215</c:v>
              </c:pt>
              <c:pt idx="9">
                <c:v>803.38761995430332</c:v>
              </c:pt>
              <c:pt idx="10">
                <c:v>839.18954158964812</c:v>
              </c:pt>
              <c:pt idx="11">
                <c:v>887.43200463499272</c:v>
              </c:pt>
              <c:pt idx="12">
                <c:v>840.71288949896996</c:v>
              </c:pt>
              <c:pt idx="13">
                <c:v>799.40321399839104</c:v>
              </c:pt>
              <c:pt idx="14">
                <c:v>736.92173153296312</c:v>
              </c:pt>
              <c:pt idx="15">
                <c:v>878.40172439478636</c:v>
              </c:pt>
              <c:pt idx="16">
                <c:v>849.90135164437868</c:v>
              </c:pt>
              <c:pt idx="17">
                <c:v>834.16027693474882</c:v>
              </c:pt>
              <c:pt idx="18">
                <c:v>862.26652911685198</c:v>
              </c:pt>
              <c:pt idx="19">
                <c:v>869.80391118036709</c:v>
              </c:pt>
              <c:pt idx="20">
                <c:v>893.17026012634619</c:v>
              </c:pt>
              <c:pt idx="21">
                <c:v>847.27353448275812</c:v>
              </c:pt>
              <c:pt idx="22">
                <c:v>771.29139552238792</c:v>
              </c:pt>
              <c:pt idx="23">
                <c:v>839.64377655677561</c:v>
              </c:pt>
              <c:pt idx="24">
                <c:v>836.57143494122363</c:v>
              </c:pt>
              <c:pt idx="25">
                <c:v>853.24634456928766</c:v>
              </c:pt>
              <c:pt idx="26">
                <c:v>947.49579045488304</c:v>
              </c:pt>
              <c:pt idx="27">
                <c:v>882.39834290087936</c:v>
              </c:pt>
              <c:pt idx="28">
                <c:v>865.23236449618048</c:v>
              </c:pt>
              <c:pt idx="29">
                <c:v>798.10526358148911</c:v>
              </c:pt>
              <c:pt idx="30">
                <c:v>859.03712996389856</c:v>
              </c:pt>
              <c:pt idx="31">
                <c:v>814.77105657549646</c:v>
              </c:pt>
              <c:pt idx="32">
                <c:v>845.88962657091542</c:v>
              </c:pt>
              <c:pt idx="33">
                <c:v>821.19755029585781</c:v>
              </c:pt>
              <c:pt idx="34">
                <c:v>779.47530929791287</c:v>
              </c:pt>
              <c:pt idx="35">
                <c:v>912.59033919084538</c:v>
              </c:pt>
              <c:pt idx="36">
                <c:v>851.42021334367598</c:v>
              </c:pt>
              <c:pt idx="37">
                <c:v>914.57625465375895</c:v>
              </c:pt>
              <c:pt idx="38">
                <c:v>824.37806546524496</c:v>
              </c:pt>
              <c:pt idx="39">
                <c:v>809.71399106478032</c:v>
              </c:pt>
              <c:pt idx="40">
                <c:v>852.11843474932948</c:v>
              </c:pt>
              <c:pt idx="41">
                <c:v>888.11902115453529</c:v>
              </c:pt>
              <c:pt idx="42">
                <c:v>868.39439865117947</c:v>
              </c:pt>
              <c:pt idx="43">
                <c:v>908.86730184147314</c:v>
              </c:pt>
              <c:pt idx="44">
                <c:v>882.59453549848854</c:v>
              </c:pt>
              <c:pt idx="45">
                <c:v>767.24956072351438</c:v>
              </c:pt>
              <c:pt idx="46">
                <c:v>790.79422257300689</c:v>
              </c:pt>
              <c:pt idx="47">
                <c:v>728.99655647382917</c:v>
              </c:pt>
              <c:pt idx="48">
                <c:v>831.87934181818162</c:v>
              </c:pt>
              <c:pt idx="49">
                <c:v>890.62681835276385</c:v>
              </c:pt>
              <c:pt idx="50">
                <c:v>827.47839902478665</c:v>
              </c:pt>
              <c:pt idx="51">
                <c:v>782.4373964938444</c:v>
              </c:pt>
              <c:pt idx="52">
                <c:v>959.09980179329784</c:v>
              </c:pt>
            </c:numLit>
          </c:val>
          <c:smooth val="0"/>
          <c:extLst>
            <c:ext xmlns:c16="http://schemas.microsoft.com/office/drawing/2014/chart" uri="{C3380CC4-5D6E-409C-BE32-E72D297353CC}">
              <c16:uniqueId val="{00000001-8666-4E9E-9E1D-31BE57274488}"/>
            </c:ext>
          </c:extLst>
        </c:ser>
        <c:dLbls>
          <c:showLegendKey val="0"/>
          <c:showVal val="0"/>
          <c:showCatName val="0"/>
          <c:showSerName val="0"/>
          <c:showPercent val="0"/>
          <c:showBubbleSize val="0"/>
        </c:dLbls>
        <c:marker val="1"/>
        <c:smooth val="0"/>
        <c:axId val="655408943"/>
        <c:axId val="933154799"/>
      </c:lineChart>
      <c:catAx>
        <c:axId val="537404543"/>
        <c:scaling>
          <c:orientation val="minMax"/>
        </c:scaling>
        <c:delete val="0"/>
        <c:axPos val="b"/>
        <c:numFmt formatCode="General"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362139391"/>
        <c:crosses val="autoZero"/>
        <c:auto val="1"/>
        <c:lblAlgn val="ctr"/>
        <c:lblOffset val="100"/>
        <c:noMultiLvlLbl val="0"/>
        <c:extLst>
          <c:ext xmlns:c15="http://schemas.microsoft.com/office/drawing/2012/chart" uri="{F40574EE-89B7-4290-83BB-5DA773EAF853}">
            <c15:numFmt c:formatCode="General" c:sourceLinked="1"/>
          </c:ext>
        </c:extLst>
      </c:catAx>
      <c:valAx>
        <c:axId val="3621393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3"/>
                </a:solidFill>
                <a:latin typeface="+mn-lt"/>
                <a:ea typeface="+mn-ea"/>
                <a:cs typeface="+mn-cs"/>
              </a:defRPr>
            </a:pPr>
            <a:endParaRPr lang="es-SV"/>
          </a:p>
        </c:txPr>
        <c:crossAx val="537404543"/>
        <c:crosses val="autoZero"/>
        <c:crossBetween val="between"/>
        <c:extLst>
          <c:ext xmlns:c15="http://schemas.microsoft.com/office/drawing/2012/chart" uri="{F40574EE-89B7-4290-83BB-5DA773EAF853}">
            <c15:numFmt c:formatCode="#,##0" c:sourceLinked="1"/>
          </c:ext>
        </c:extLst>
      </c:valAx>
      <c:valAx>
        <c:axId val="933154799"/>
        <c:scaling>
          <c:orientation val="minMax"/>
          <c:min val="700"/>
        </c:scaling>
        <c:delete val="0"/>
        <c:axPos val="r"/>
        <c:numFmt formatCode="#,##0" sourceLinked="0"/>
        <c:majorTickMark val="out"/>
        <c:minorTickMark val="out"/>
        <c:tickLblPos val="nextTo"/>
        <c:spPr>
          <a:noFill/>
          <a:ln>
            <a:solidFill>
              <a:srgbClr val="FF0000"/>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655408943"/>
        <c:crosses val="max"/>
        <c:crossBetween val="between"/>
        <c:majorUnit val="100"/>
        <c:minorUnit val="100"/>
        <c:extLst>
          <c:ext xmlns:c15="http://schemas.microsoft.com/office/drawing/2012/chart" uri="{F40574EE-89B7-4290-83BB-5DA773EAF853}">
            <c15:numFmt c:formatCode="#,##0" c:sourceLinked="1"/>
          </c:ext>
        </c:extLst>
      </c:valAx>
      <c:catAx>
        <c:axId val="655408943"/>
        <c:scaling>
          <c:orientation val="minMax"/>
        </c:scaling>
        <c:delete val="1"/>
        <c:axPos val="b"/>
        <c:numFmt formatCode="General" sourceLinked="0"/>
        <c:majorTickMark val="out"/>
        <c:minorTickMark val="none"/>
        <c:tickLblPos val="nextTo"/>
        <c:crossAx val="933154799"/>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r"/>
      <c:layout>
        <c:manualLayout>
          <c:xMode val="edge"/>
          <c:yMode val="edge"/>
          <c:x val="0.36823051401175289"/>
          <c:y val="0.19229657381770418"/>
          <c:w val="0.20711257639245872"/>
          <c:h val="0.14280997418860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s-SV"/>
    </a:p>
  </c:txPr>
  <c:extLst>
    <c:ext xmlns:c15="http://schemas.microsoft.com/office/drawing/2012/chart" uri="{723BEF56-08C2-4564-9609-F4CBC75E7E54}">
      <c15:pivotSource>
        <c15:name>[Proyecto DA4 Data Model Grupo 6.xlsx]PivotChartTable6</c15:name>
        <c15:fmtId val="0"/>
      </c15:pivotSource>
      <c15:pivotOptions>
        <c15:dropZoneFilter val="1"/>
        <c15:dropZoneCatego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s-SV" sz="1200"/>
              <a:t>Ventas Mensuales por Metodo</a:t>
            </a:r>
            <a:r>
              <a:rPr lang="es-SV" sz="1200" baseline="0"/>
              <a:t> de Pago</a:t>
            </a:r>
          </a:p>
          <a:p>
            <a:pPr>
              <a:defRPr sz="1200"/>
            </a:pPr>
            <a:r>
              <a:rPr lang="es-SV" sz="1200" baseline="0"/>
              <a:t>Miles de Liras Turcas</a:t>
            </a:r>
            <a:endParaRPr lang="es-SV" sz="1200"/>
          </a:p>
        </c:rich>
      </c:tx>
      <c:layout>
        <c:manualLayout>
          <c:xMode val="edge"/>
          <c:yMode val="edge"/>
          <c:x val="0.2678673534548191"/>
          <c:y val="9.6048438664563685E-3"/>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s-SV"/>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marker>
          <c:spPr>
            <a:solidFill>
              <a:schemeClr val="accent1"/>
            </a:solidFill>
            <a:ln w="9525">
              <a:solidFill>
                <a:schemeClr val="accent1"/>
              </a:solidFill>
            </a:ln>
            <a:effectLst/>
          </c:spPr>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bg1">
              <a:lumMod val="85000"/>
            </a:schemeClr>
          </a:solidFill>
          <a:ln>
            <a:noFill/>
          </a:ln>
          <a:effectLst/>
        </c:spPr>
        <c:marker>
          <c:symbol val="none"/>
        </c:marker>
      </c:pivotFmt>
      <c:pivotFmt>
        <c:idx val="9"/>
        <c:spPr>
          <a:solidFill>
            <a:schemeClr val="accent1"/>
          </a:solidFill>
          <a:ln>
            <a:noFill/>
          </a:ln>
          <a:effectLst/>
        </c:spPr>
        <c:marker>
          <c:symbol val="none"/>
        </c:marker>
      </c:pivotFmt>
      <c:pivotFmt>
        <c:idx val="10"/>
        <c:spPr>
          <a:solidFill>
            <a:srgbClr val="0070C0"/>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w="25400">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tx2">
              <a:lumMod val="50000"/>
              <a:lumOff val="50000"/>
            </a:schemeClr>
          </a:solidFill>
          <a:ln>
            <a:noFill/>
          </a:ln>
          <a:effectLst/>
        </c:spPr>
        <c:marker>
          <c:symbol val="none"/>
        </c:marker>
      </c:pivotFmt>
      <c:pivotFmt>
        <c:idx val="16"/>
        <c:spPr>
          <a:solidFill>
            <a:schemeClr val="accent1"/>
          </a:solidFill>
          <a:ln>
            <a:noFill/>
          </a:ln>
          <a:effectLst/>
        </c:spPr>
        <c:marker>
          <c:symbol val="none"/>
        </c:marker>
      </c:pivotFmt>
      <c:pivotFmt>
        <c:idx val="17"/>
        <c:spPr>
          <a:solidFill>
            <a:srgbClr val="0070C0"/>
          </a:solidFill>
          <a:ln w="25400">
            <a:noFill/>
          </a:ln>
          <a:effectLst/>
        </c:spPr>
        <c:marker>
          <c:symbol val="none"/>
        </c:marker>
      </c:pivotFmt>
      <c:pivotFmt>
        <c:idx val="18"/>
        <c:spPr>
          <a:solidFill>
            <a:schemeClr val="accent1"/>
          </a:solidFill>
          <a:ln w="25400">
            <a:noFill/>
          </a:ln>
          <a:effectLst/>
        </c:spPr>
        <c:marker>
          <c:symbol val="none"/>
        </c:marker>
      </c:pivotFmt>
      <c:pivotFmt>
        <c:idx val="19"/>
        <c:spPr>
          <a:solidFill>
            <a:srgbClr val="0070C0"/>
          </a:solidFill>
          <a:ln w="25400">
            <a:noFill/>
          </a:ln>
          <a:effectLst/>
        </c:spPr>
        <c:marker>
          <c:symbol val="none"/>
        </c:marker>
      </c:pivotFmt>
      <c:pivotFmt>
        <c:idx val="20"/>
        <c:spPr>
          <a:solidFill>
            <a:schemeClr val="accent1"/>
          </a:solidFill>
          <a:ln w="25400">
            <a:noFill/>
          </a:ln>
          <a:effectLst/>
        </c:spPr>
        <c:marker>
          <c:symbol val="none"/>
        </c:marker>
      </c:pivotFmt>
      <c:pivotFmt>
        <c:idx val="21"/>
        <c:spPr>
          <a:solidFill>
            <a:srgbClr val="0070C0"/>
          </a:solidFill>
          <a:ln w="25400">
            <a:noFill/>
          </a:ln>
          <a:effectLst/>
        </c:spPr>
        <c:marker>
          <c:symbol val="none"/>
        </c:marker>
      </c:pivotFmt>
      <c:pivotFmt>
        <c:idx val="22"/>
        <c:spPr>
          <a:solidFill>
            <a:srgbClr val="0070C0"/>
          </a:solidFill>
          <a:ln w="25400">
            <a:noFill/>
          </a:ln>
          <a:effectLst/>
        </c:spPr>
        <c:marker>
          <c:symbol val="none"/>
        </c:marker>
      </c:pivotFmt>
      <c:pivotFmt>
        <c:idx val="23"/>
        <c:spPr>
          <a:solidFill>
            <a:srgbClr val="0070C0"/>
          </a:solidFill>
          <a:ln>
            <a:noFill/>
          </a:ln>
          <a:effectLst/>
        </c:spPr>
        <c:marker>
          <c:symbol val="none"/>
        </c:marker>
      </c:pivotFmt>
      <c:pivotFmt>
        <c:idx val="24"/>
        <c:spPr>
          <a:solidFill>
            <a:schemeClr val="accent1"/>
          </a:solidFill>
          <a:ln w="25400">
            <a:noFill/>
          </a:ln>
          <a:effectLst/>
        </c:spPr>
        <c:marker>
          <c:symbol val="none"/>
        </c:marker>
      </c:pivotFmt>
      <c:pivotFmt>
        <c:idx val="25"/>
        <c:spPr>
          <a:solidFill>
            <a:schemeClr val="accent1"/>
          </a:solidFill>
          <a:ln w="25400">
            <a:noFill/>
          </a:ln>
          <a:effectLst/>
        </c:spPr>
        <c:marker>
          <c:symbol val="none"/>
        </c:marker>
      </c:pivotFmt>
      <c:pivotFmt>
        <c:idx val="26"/>
        <c:spPr>
          <a:solidFill>
            <a:schemeClr val="accent1"/>
          </a:solidFill>
          <a:ln w="25400">
            <a:noFill/>
          </a:ln>
          <a:effectLst/>
        </c:spPr>
        <c:marker>
          <c:symbol val="none"/>
        </c:marker>
      </c:pivotFmt>
      <c:pivotFmt>
        <c:idx val="27"/>
        <c:spPr>
          <a:solidFill>
            <a:schemeClr val="accent1"/>
          </a:solidFill>
          <a:ln w="25400">
            <a:noFill/>
          </a:ln>
          <a:effectLst/>
        </c:spPr>
        <c:marker>
          <c:symbol val="none"/>
        </c:marker>
      </c:pivotFmt>
      <c:pivotFmt>
        <c:idx val="28"/>
        <c:spPr>
          <a:solidFill>
            <a:schemeClr val="accent1"/>
          </a:solidFill>
          <a:ln w="25400">
            <a:noFill/>
          </a:ln>
          <a:effectLst/>
        </c:spPr>
        <c:marker>
          <c:symbol val="none"/>
        </c:marker>
      </c:pivotFmt>
      <c:pivotFmt>
        <c:idx val="29"/>
        <c:spPr>
          <a:solidFill>
            <a:schemeClr val="accent1"/>
          </a:solidFill>
          <a:ln w="25400">
            <a:noFill/>
          </a:ln>
          <a:effectLst/>
        </c:spPr>
        <c:marker>
          <c:symbol val="none"/>
        </c:marker>
      </c:pivotFmt>
      <c:pivotFmt>
        <c:idx val="30"/>
        <c:spPr>
          <a:solidFill>
            <a:srgbClr val="0070C0"/>
          </a:solidFill>
          <a:ln w="25400">
            <a:noFill/>
          </a:ln>
          <a:effectLst/>
        </c:spPr>
        <c:marker>
          <c:symbol val="none"/>
        </c:marker>
      </c:pivotFmt>
      <c:pivotFmt>
        <c:idx val="31"/>
        <c:spPr>
          <a:solidFill>
            <a:schemeClr val="tx2">
              <a:lumMod val="25000"/>
              <a:lumOff val="75000"/>
            </a:schemeClr>
          </a:solidFill>
          <a:ln>
            <a:noFill/>
          </a:ln>
          <a:effectLst/>
        </c:spPr>
        <c:marker>
          <c:symbol val="none"/>
        </c:marker>
      </c:pivotFmt>
    </c:pivotFmts>
    <c:plotArea>
      <c:layout>
        <c:manualLayout>
          <c:layoutTarget val="inner"/>
          <c:xMode val="edge"/>
          <c:yMode val="edge"/>
          <c:x val="6.1011170957548405E-2"/>
          <c:y val="7.7703186879632027E-2"/>
          <c:w val="0.75926683216124013"/>
          <c:h val="0.78687683375943795"/>
        </c:manualLayout>
      </c:layout>
      <c:areaChart>
        <c:grouping val="stacked"/>
        <c:varyColors val="0"/>
        <c:ser>
          <c:idx val="0"/>
          <c:order val="0"/>
          <c:tx>
            <c:v>Cash</c:v>
          </c:tx>
          <c:spPr>
            <a:solidFill>
              <a:srgbClr val="0070C0"/>
            </a:solidFill>
            <a:ln w="25400">
              <a:noFill/>
            </a:ln>
            <a:effectLst/>
          </c:spPr>
          <c:cat>
            <c:strLit>
              <c:ptCount val="24"/>
              <c:pt idx="0">
                <c:v>mar-21</c:v>
              </c:pt>
              <c:pt idx="1">
                <c:v>abr-21</c:v>
              </c:pt>
              <c:pt idx="2">
                <c:v>may-21</c:v>
              </c:pt>
              <c:pt idx="3">
                <c:v>jun-21</c:v>
              </c:pt>
              <c:pt idx="4">
                <c:v>jul-21</c:v>
              </c:pt>
              <c:pt idx="5">
                <c:v>ago-21</c:v>
              </c:pt>
              <c:pt idx="6">
                <c:v>sep-21</c:v>
              </c:pt>
              <c:pt idx="7">
                <c:v>oct-21</c:v>
              </c:pt>
              <c:pt idx="8">
                <c:v>nov-21</c:v>
              </c:pt>
              <c:pt idx="9">
                <c:v>dic-21</c:v>
              </c:pt>
              <c:pt idx="10">
                <c:v>ene-22</c:v>
              </c:pt>
              <c:pt idx="11">
                <c:v>feb-22</c:v>
              </c:pt>
              <c:pt idx="12">
                <c:v>mar-22</c:v>
              </c:pt>
              <c:pt idx="13">
                <c:v>abr-22</c:v>
              </c:pt>
              <c:pt idx="14">
                <c:v>may-22</c:v>
              </c:pt>
              <c:pt idx="15">
                <c:v>jun-22</c:v>
              </c:pt>
              <c:pt idx="16">
                <c:v>jul-22</c:v>
              </c:pt>
              <c:pt idx="17">
                <c:v>ago-22</c:v>
              </c:pt>
              <c:pt idx="18">
                <c:v>sep-22</c:v>
              </c:pt>
              <c:pt idx="19">
                <c:v>oct-22</c:v>
              </c:pt>
              <c:pt idx="20">
                <c:v>nov-22</c:v>
              </c:pt>
              <c:pt idx="21">
                <c:v>dic-22</c:v>
              </c:pt>
              <c:pt idx="22">
                <c:v>ene-23</c:v>
              </c:pt>
              <c:pt idx="23">
                <c:v>feb-23</c:v>
              </c:pt>
            </c:strLit>
          </c:cat>
          <c:val>
            <c:numLit>
              <c:formatCode>#,##0</c:formatCode>
              <c:ptCount val="24"/>
              <c:pt idx="0">
                <c:v>204015.55999999997</c:v>
              </c:pt>
              <c:pt idx="1">
                <c:v>193927.96000000002</c:v>
              </c:pt>
              <c:pt idx="2">
                <c:v>208766.87</c:v>
              </c:pt>
              <c:pt idx="3">
                <c:v>126110.48</c:v>
              </c:pt>
              <c:pt idx="4">
                <c:v>274302.8</c:v>
              </c:pt>
              <c:pt idx="5">
                <c:v>226803.16999999998</c:v>
              </c:pt>
              <c:pt idx="6">
                <c:v>199060.90999999997</c:v>
              </c:pt>
              <c:pt idx="7">
                <c:v>262396.73</c:v>
              </c:pt>
              <c:pt idx="8">
                <c:v>283529.95999999996</c:v>
              </c:pt>
              <c:pt idx="9">
                <c:v>198768.31999999998</c:v>
              </c:pt>
              <c:pt idx="10">
                <c:v>246816.48</c:v>
              </c:pt>
              <c:pt idx="11">
                <c:v>153700.56</c:v>
              </c:pt>
              <c:pt idx="12">
                <c:v>161675.53</c:v>
              </c:pt>
              <c:pt idx="13">
                <c:v>220712.53</c:v>
              </c:pt>
              <c:pt idx="14">
                <c:v>280420.98</c:v>
              </c:pt>
              <c:pt idx="15">
                <c:v>262241.22999999992</c:v>
              </c:pt>
              <c:pt idx="16">
                <c:v>260257.85</c:v>
              </c:pt>
              <c:pt idx="17">
                <c:v>244729.91999999998</c:v>
              </c:pt>
              <c:pt idx="18">
                <c:v>270921.14999999997</c:v>
              </c:pt>
              <c:pt idx="19">
                <c:v>116373.23999999999</c:v>
              </c:pt>
              <c:pt idx="20">
                <c:v>239419.80000000002</c:v>
              </c:pt>
              <c:pt idx="21">
                <c:v>139757.87</c:v>
              </c:pt>
              <c:pt idx="22">
                <c:v>182794.30999999997</c:v>
              </c:pt>
              <c:pt idx="23">
                <c:v>208689.46</c:v>
              </c:pt>
            </c:numLit>
          </c:val>
          <c:extLst>
            <c:ext xmlns:c16="http://schemas.microsoft.com/office/drawing/2014/chart" uri="{C3380CC4-5D6E-409C-BE32-E72D297353CC}">
              <c16:uniqueId val="{00000000-0273-4B79-9020-8627101CF6FF}"/>
            </c:ext>
          </c:extLst>
        </c:ser>
        <c:ser>
          <c:idx val="1"/>
          <c:order val="1"/>
          <c:tx>
            <c:v>Credit Card</c:v>
          </c:tx>
          <c:spPr>
            <a:solidFill>
              <a:schemeClr val="accent1"/>
            </a:solidFill>
            <a:ln w="25400">
              <a:noFill/>
            </a:ln>
            <a:effectLst/>
          </c:spPr>
          <c:cat>
            <c:strLit>
              <c:ptCount val="24"/>
              <c:pt idx="0">
                <c:v>mar-21</c:v>
              </c:pt>
              <c:pt idx="1">
                <c:v>abr-21</c:v>
              </c:pt>
              <c:pt idx="2">
                <c:v>may-21</c:v>
              </c:pt>
              <c:pt idx="3">
                <c:v>jun-21</c:v>
              </c:pt>
              <c:pt idx="4">
                <c:v>jul-21</c:v>
              </c:pt>
              <c:pt idx="5">
                <c:v>ago-21</c:v>
              </c:pt>
              <c:pt idx="6">
                <c:v>sep-21</c:v>
              </c:pt>
              <c:pt idx="7">
                <c:v>oct-21</c:v>
              </c:pt>
              <c:pt idx="8">
                <c:v>nov-21</c:v>
              </c:pt>
              <c:pt idx="9">
                <c:v>dic-21</c:v>
              </c:pt>
              <c:pt idx="10">
                <c:v>ene-22</c:v>
              </c:pt>
              <c:pt idx="11">
                <c:v>feb-22</c:v>
              </c:pt>
              <c:pt idx="12">
                <c:v>mar-22</c:v>
              </c:pt>
              <c:pt idx="13">
                <c:v>abr-22</c:v>
              </c:pt>
              <c:pt idx="14">
                <c:v>may-22</c:v>
              </c:pt>
              <c:pt idx="15">
                <c:v>jun-22</c:v>
              </c:pt>
              <c:pt idx="16">
                <c:v>jul-22</c:v>
              </c:pt>
              <c:pt idx="17">
                <c:v>ago-22</c:v>
              </c:pt>
              <c:pt idx="18">
                <c:v>sep-22</c:v>
              </c:pt>
              <c:pt idx="19">
                <c:v>oct-22</c:v>
              </c:pt>
              <c:pt idx="20">
                <c:v>nov-22</c:v>
              </c:pt>
              <c:pt idx="21">
                <c:v>dic-22</c:v>
              </c:pt>
              <c:pt idx="22">
                <c:v>ene-23</c:v>
              </c:pt>
              <c:pt idx="23">
                <c:v>feb-23</c:v>
              </c:pt>
            </c:strLit>
          </c:cat>
          <c:val>
            <c:numLit>
              <c:formatCode>#,##0</c:formatCode>
              <c:ptCount val="24"/>
              <c:pt idx="0">
                <c:v>177761.49</c:v>
              </c:pt>
              <c:pt idx="1">
                <c:v>145875.6</c:v>
              </c:pt>
              <c:pt idx="2">
                <c:v>162894.87999999998</c:v>
              </c:pt>
              <c:pt idx="3">
                <c:v>196476.94000000003</c:v>
              </c:pt>
              <c:pt idx="4">
                <c:v>140965.91999999998</c:v>
              </c:pt>
              <c:pt idx="5">
                <c:v>115351.04000000001</c:v>
              </c:pt>
              <c:pt idx="6">
                <c:v>194954.34000000003</c:v>
              </c:pt>
              <c:pt idx="7">
                <c:v>169516.34</c:v>
              </c:pt>
              <c:pt idx="8">
                <c:v>192310.19</c:v>
              </c:pt>
              <c:pt idx="9">
                <c:v>182214.84</c:v>
              </c:pt>
              <c:pt idx="10">
                <c:v>188681.92</c:v>
              </c:pt>
              <c:pt idx="11">
                <c:v>164460.72</c:v>
              </c:pt>
              <c:pt idx="12">
                <c:v>115510.57</c:v>
              </c:pt>
              <c:pt idx="13">
                <c:v>112403.39000000001</c:v>
              </c:pt>
              <c:pt idx="14">
                <c:v>184315.24000000002</c:v>
              </c:pt>
              <c:pt idx="15">
                <c:v>214463.7900000001</c:v>
              </c:pt>
              <c:pt idx="16">
                <c:v>163159.35</c:v>
              </c:pt>
              <c:pt idx="17">
                <c:v>152399.91000000003</c:v>
              </c:pt>
              <c:pt idx="18">
                <c:v>190210.32</c:v>
              </c:pt>
              <c:pt idx="19">
                <c:v>205279.43</c:v>
              </c:pt>
              <c:pt idx="20">
                <c:v>160390.01999999999</c:v>
              </c:pt>
              <c:pt idx="21">
                <c:v>154789.85</c:v>
              </c:pt>
              <c:pt idx="22">
                <c:v>116527.28</c:v>
              </c:pt>
              <c:pt idx="23">
                <c:v>211978.11000000002</c:v>
              </c:pt>
            </c:numLit>
          </c:val>
          <c:extLst>
            <c:ext xmlns:c16="http://schemas.microsoft.com/office/drawing/2014/chart" uri="{C3380CC4-5D6E-409C-BE32-E72D297353CC}">
              <c16:uniqueId val="{0000000E-52A1-4FF7-BBD6-C6CA8F6B07F1}"/>
            </c:ext>
          </c:extLst>
        </c:ser>
        <c:ser>
          <c:idx val="2"/>
          <c:order val="2"/>
          <c:tx>
            <c:v>Debit Card</c:v>
          </c:tx>
          <c:spPr>
            <a:solidFill>
              <a:schemeClr val="tx2">
                <a:lumMod val="25000"/>
                <a:lumOff val="75000"/>
              </a:schemeClr>
            </a:solidFill>
            <a:ln>
              <a:noFill/>
            </a:ln>
            <a:effectLst/>
          </c:spPr>
          <c:cat>
            <c:strLit>
              <c:ptCount val="24"/>
              <c:pt idx="0">
                <c:v>mar-21</c:v>
              </c:pt>
              <c:pt idx="1">
                <c:v>abr-21</c:v>
              </c:pt>
              <c:pt idx="2">
                <c:v>may-21</c:v>
              </c:pt>
              <c:pt idx="3">
                <c:v>jun-21</c:v>
              </c:pt>
              <c:pt idx="4">
                <c:v>jul-21</c:v>
              </c:pt>
              <c:pt idx="5">
                <c:v>ago-21</c:v>
              </c:pt>
              <c:pt idx="6">
                <c:v>sep-21</c:v>
              </c:pt>
              <c:pt idx="7">
                <c:v>oct-21</c:v>
              </c:pt>
              <c:pt idx="8">
                <c:v>nov-21</c:v>
              </c:pt>
              <c:pt idx="9">
                <c:v>dic-21</c:v>
              </c:pt>
              <c:pt idx="10">
                <c:v>ene-22</c:v>
              </c:pt>
              <c:pt idx="11">
                <c:v>feb-22</c:v>
              </c:pt>
              <c:pt idx="12">
                <c:v>mar-22</c:v>
              </c:pt>
              <c:pt idx="13">
                <c:v>abr-22</c:v>
              </c:pt>
              <c:pt idx="14">
                <c:v>may-22</c:v>
              </c:pt>
              <c:pt idx="15">
                <c:v>jun-22</c:v>
              </c:pt>
              <c:pt idx="16">
                <c:v>jul-22</c:v>
              </c:pt>
              <c:pt idx="17">
                <c:v>ago-22</c:v>
              </c:pt>
              <c:pt idx="18">
                <c:v>sep-22</c:v>
              </c:pt>
              <c:pt idx="19">
                <c:v>oct-22</c:v>
              </c:pt>
              <c:pt idx="20">
                <c:v>nov-22</c:v>
              </c:pt>
              <c:pt idx="21">
                <c:v>dic-22</c:v>
              </c:pt>
              <c:pt idx="22">
                <c:v>ene-23</c:v>
              </c:pt>
              <c:pt idx="23">
                <c:v>feb-23</c:v>
              </c:pt>
            </c:strLit>
          </c:cat>
          <c:val>
            <c:numLit>
              <c:formatCode>#,##0</c:formatCode>
              <c:ptCount val="24"/>
              <c:pt idx="0">
                <c:v>131114.07</c:v>
              </c:pt>
              <c:pt idx="1">
                <c:v>92509.28</c:v>
              </c:pt>
              <c:pt idx="2">
                <c:v>117683.24000000002</c:v>
              </c:pt>
              <c:pt idx="3">
                <c:v>77995.77</c:v>
              </c:pt>
              <c:pt idx="4">
                <c:v>132188.99000000002</c:v>
              </c:pt>
              <c:pt idx="5">
                <c:v>81550.940000000017</c:v>
              </c:pt>
              <c:pt idx="6">
                <c:v>94983.93</c:v>
              </c:pt>
              <c:pt idx="7">
                <c:v>105229.84999999999</c:v>
              </c:pt>
              <c:pt idx="8">
                <c:v>110764.65000000002</c:v>
              </c:pt>
              <c:pt idx="9">
                <c:v>145708.98000000004</c:v>
              </c:pt>
              <c:pt idx="10">
                <c:v>68536.399999999994</c:v>
              </c:pt>
              <c:pt idx="11">
                <c:v>188460.68000000008</c:v>
              </c:pt>
              <c:pt idx="12">
                <c:v>105710.86000000002</c:v>
              </c:pt>
              <c:pt idx="13">
                <c:v>73038.260000000009</c:v>
              </c:pt>
              <c:pt idx="14">
                <c:v>97738.580000000031</c:v>
              </c:pt>
              <c:pt idx="15">
                <c:v>56421.39</c:v>
              </c:pt>
              <c:pt idx="16">
                <c:v>71534.44</c:v>
              </c:pt>
              <c:pt idx="17">
                <c:v>124748.33</c:v>
              </c:pt>
              <c:pt idx="18">
                <c:v>147186.59999999998</c:v>
              </c:pt>
              <c:pt idx="19">
                <c:v>150692.13000000003</c:v>
              </c:pt>
              <c:pt idx="20">
                <c:v>57941.219999999994</c:v>
              </c:pt>
              <c:pt idx="21">
                <c:v>86694.809999999983</c:v>
              </c:pt>
              <c:pt idx="22">
                <c:v>93773.750000000015</c:v>
              </c:pt>
              <c:pt idx="23">
                <c:v>65285.19</c:v>
              </c:pt>
            </c:numLit>
          </c:val>
          <c:extLst>
            <c:ext xmlns:c16="http://schemas.microsoft.com/office/drawing/2014/chart" uri="{C3380CC4-5D6E-409C-BE32-E72D297353CC}">
              <c16:uniqueId val="{0000000F-52A1-4FF7-BBD6-C6CA8F6B07F1}"/>
            </c:ext>
          </c:extLst>
        </c:ser>
        <c:dLbls>
          <c:showLegendKey val="0"/>
          <c:showVal val="0"/>
          <c:showCatName val="0"/>
          <c:showSerName val="0"/>
          <c:showPercent val="0"/>
          <c:showBubbleSize val="0"/>
        </c:dLbls>
        <c:axId val="652082111"/>
        <c:axId val="362180991"/>
      </c:areaChart>
      <c:catAx>
        <c:axId val="652082111"/>
        <c:scaling>
          <c:orientation val="minMax"/>
        </c:scaling>
        <c:delete val="0"/>
        <c:axPos val="b"/>
        <c:numFmt formatCode="General" sourceLinked="0"/>
        <c:majorTickMark val="out"/>
        <c:minorTickMark val="none"/>
        <c:tickLblPos val="nextTo"/>
        <c:spPr>
          <a:solidFill>
            <a:schemeClr val="bg1"/>
          </a:solid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SV"/>
          </a:p>
        </c:txPr>
        <c:crossAx val="362180991"/>
        <c:crosses val="autoZero"/>
        <c:auto val="1"/>
        <c:lblAlgn val="ctr"/>
        <c:lblOffset val="100"/>
        <c:tickLblSkip val="3"/>
        <c:noMultiLvlLbl val="0"/>
        <c:extLst>
          <c:ext xmlns:c15="http://schemas.microsoft.com/office/drawing/2012/chart" uri="{F40574EE-89B7-4290-83BB-5DA773EAF853}">
            <c15:numFmt c:formatCode="General" c:sourceLinked="1"/>
          </c:ext>
        </c:extLst>
      </c:catAx>
      <c:valAx>
        <c:axId val="362180991"/>
        <c:scaling>
          <c:orientation val="minMax"/>
          <c:max val="700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652082111"/>
        <c:crosses val="autoZero"/>
        <c:crossBetween val="midCat"/>
        <c:majorUnit val="100000"/>
        <c:dispUnits>
          <c:builtInUnit val="thousands"/>
        </c:dispUnits>
        <c:extLst>
          <c:ext xmlns:c15="http://schemas.microsoft.com/office/drawing/2012/chart" uri="{F40574EE-89B7-4290-83BB-5DA773EAF853}">
            <c15:numFmt c:formatCode="#,##0" c:sourceLinked="1"/>
          </c:ext>
        </c:extLst>
      </c:valAx>
      <c:spPr>
        <a:noFill/>
        <a:ln>
          <a:noFill/>
        </a:ln>
        <a:effectLst/>
      </c:spPr>
    </c:plotArea>
    <c:legend>
      <c:legendPos val="r"/>
      <c:layout>
        <c:manualLayout>
          <c:xMode val="edge"/>
          <c:yMode val="edge"/>
          <c:x val="0.83772731919045984"/>
          <c:y val="0.4472336726162498"/>
          <c:w val="0.14949493892592142"/>
          <c:h val="0.312901233844293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SV"/>
    </a:p>
  </c:txPr>
  <c:extLst>
    <c:ext xmlns:c15="http://schemas.microsoft.com/office/drawing/2012/chart" uri="{723BEF56-08C2-4564-9609-F4CBC75E7E54}">
      <c15:pivotSource>
        <c15:name>[Proyecto DA4 Data Model Grupo 6.xlsx]PivotChartTable7</c15:name>
        <c15:fmtId val="0"/>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161925</xdr:colOff>
      <xdr:row>0</xdr:row>
      <xdr:rowOff>42861</xdr:rowOff>
    </xdr:from>
    <xdr:to>
      <xdr:col>9</xdr:col>
      <xdr:colOff>133350</xdr:colOff>
      <xdr:row>10</xdr:row>
      <xdr:rowOff>180974</xdr:rowOff>
    </xdr:to>
    <xdr:graphicFrame macro="">
      <xdr:nvGraphicFramePr>
        <xdr:cNvPr id="2" name="Gráfico 1">
          <a:extLst>
            <a:ext uri="{FF2B5EF4-FFF2-40B4-BE49-F238E27FC236}">
              <a16:creationId xmlns:a16="http://schemas.microsoft.com/office/drawing/2014/main" id="{6B46B39A-5914-4EDF-BD05-AC93CF0324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200025</xdr:colOff>
      <xdr:row>0</xdr:row>
      <xdr:rowOff>52387</xdr:rowOff>
    </xdr:from>
    <xdr:to>
      <xdr:col>16</xdr:col>
      <xdr:colOff>114300</xdr:colOff>
      <xdr:row>10</xdr:row>
      <xdr:rowOff>171450</xdr:rowOff>
    </xdr:to>
    <xdr:graphicFrame macro="">
      <xdr:nvGraphicFramePr>
        <xdr:cNvPr id="3" name="Gráfico 2">
          <a:extLst>
            <a:ext uri="{FF2B5EF4-FFF2-40B4-BE49-F238E27FC236}">
              <a16:creationId xmlns:a16="http://schemas.microsoft.com/office/drawing/2014/main" id="{F305615C-0DC7-4944-8CF0-00DB750CC8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28575</xdr:colOff>
      <xdr:row>0</xdr:row>
      <xdr:rowOff>57151</xdr:rowOff>
    </xdr:from>
    <xdr:to>
      <xdr:col>2</xdr:col>
      <xdr:colOff>104776</xdr:colOff>
      <xdr:row>6</xdr:row>
      <xdr:rowOff>114300</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5E1AF8E2-5581-46B1-890B-993CA499466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8575" y="57151"/>
              <a:ext cx="1600201" cy="1200149"/>
            </a:xfrm>
            <a:prstGeom prst="rect">
              <a:avLst/>
            </a:prstGeom>
            <a:solidFill>
              <a:prstClr val="white"/>
            </a:solidFill>
            <a:ln w="1">
              <a:solidFill>
                <a:prstClr val="green"/>
              </a:solidFill>
            </a:ln>
          </xdr:spPr>
          <xdr:txBody>
            <a:bodyPr vertOverflow="clip" horzOverflow="clip"/>
            <a:lstStyle/>
            <a:p>
              <a:r>
                <a:rPr lang="es-SV"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0</xdr:col>
      <xdr:colOff>28575</xdr:colOff>
      <xdr:row>6</xdr:row>
      <xdr:rowOff>180975</xdr:rowOff>
    </xdr:from>
    <xdr:to>
      <xdr:col>2</xdr:col>
      <xdr:colOff>114300</xdr:colOff>
      <xdr:row>22</xdr:row>
      <xdr:rowOff>171450</xdr:rowOff>
    </xdr:to>
    <mc:AlternateContent xmlns:mc="http://schemas.openxmlformats.org/markup-compatibility/2006" xmlns:a14="http://schemas.microsoft.com/office/drawing/2010/main">
      <mc:Choice Requires="a14">
        <xdr:graphicFrame macro="">
          <xdr:nvGraphicFramePr>
            <xdr:cNvPr id="5" name="Shopping Mall">
              <a:extLst>
                <a:ext uri="{FF2B5EF4-FFF2-40B4-BE49-F238E27FC236}">
                  <a16:creationId xmlns:a16="http://schemas.microsoft.com/office/drawing/2014/main" id="{4E5CC3AD-CAF8-416C-8FD4-B3C5CEC9AAAC}"/>
                </a:ext>
              </a:extLst>
            </xdr:cNvPr>
            <xdr:cNvGraphicFramePr/>
          </xdr:nvGraphicFramePr>
          <xdr:xfrm>
            <a:off x="0" y="0"/>
            <a:ext cx="0" cy="0"/>
          </xdr:xfrm>
          <a:graphic>
            <a:graphicData uri="http://schemas.microsoft.com/office/drawing/2010/slicer">
              <sle:slicer xmlns:sle="http://schemas.microsoft.com/office/drawing/2010/slicer" name="Shopping Mall"/>
            </a:graphicData>
          </a:graphic>
        </xdr:graphicFrame>
      </mc:Choice>
      <mc:Fallback xmlns="">
        <xdr:sp macro="" textlink="">
          <xdr:nvSpPr>
            <xdr:cNvPr id="0" name=""/>
            <xdr:cNvSpPr>
              <a:spLocks noTextEdit="1"/>
            </xdr:cNvSpPr>
          </xdr:nvSpPr>
          <xdr:spPr>
            <a:xfrm>
              <a:off x="28575" y="1323975"/>
              <a:ext cx="1609725" cy="3038475"/>
            </a:xfrm>
            <a:prstGeom prst="rect">
              <a:avLst/>
            </a:prstGeom>
            <a:solidFill>
              <a:prstClr val="white"/>
            </a:solidFill>
            <a:ln w="1">
              <a:solidFill>
                <a:prstClr val="green"/>
              </a:solidFill>
            </a:ln>
          </xdr:spPr>
          <xdr:txBody>
            <a:bodyPr vertOverflow="clip" horzOverflow="clip"/>
            <a:lstStyle/>
            <a:p>
              <a:r>
                <a:rPr lang="es-SV"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2</xdr:col>
      <xdr:colOff>161923</xdr:colOff>
      <xdr:row>11</xdr:row>
      <xdr:rowOff>57151</xdr:rowOff>
    </xdr:from>
    <xdr:to>
      <xdr:col>16</xdr:col>
      <xdr:colOff>123824</xdr:colOff>
      <xdr:row>23</xdr:row>
      <xdr:rowOff>1</xdr:rowOff>
    </xdr:to>
    <xdr:graphicFrame macro="">
      <xdr:nvGraphicFramePr>
        <xdr:cNvPr id="6" name="Gráfico 5">
          <a:extLst>
            <a:ext uri="{FF2B5EF4-FFF2-40B4-BE49-F238E27FC236}">
              <a16:creationId xmlns:a16="http://schemas.microsoft.com/office/drawing/2014/main" id="{414A008D-FE84-4ECB-8AEC-DD637EE57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59530</xdr:colOff>
      <xdr:row>45</xdr:row>
      <xdr:rowOff>21167</xdr:rowOff>
    </xdr:from>
    <xdr:to>
      <xdr:col>10</xdr:col>
      <xdr:colOff>273844</xdr:colOff>
      <xdr:row>59</xdr:row>
      <xdr:rowOff>179540</xdr:rowOff>
    </xdr:to>
    <xdr:graphicFrame macro="">
      <xdr:nvGraphicFramePr>
        <xdr:cNvPr id="12" name="Gráfico 11">
          <a:extLst>
            <a:ext uri="{FF2B5EF4-FFF2-40B4-BE49-F238E27FC236}">
              <a16:creationId xmlns:a16="http://schemas.microsoft.com/office/drawing/2014/main" id="{CAA30DE0-7FFB-4354-89ED-7960E3CDB5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150934</xdr:colOff>
      <xdr:row>0</xdr:row>
      <xdr:rowOff>122115</xdr:rowOff>
    </xdr:from>
    <xdr:to>
      <xdr:col>8</xdr:col>
      <xdr:colOff>357187</xdr:colOff>
      <xdr:row>13</xdr:row>
      <xdr:rowOff>24423</xdr:rowOff>
    </xdr:to>
    <xdr:graphicFrame macro="">
      <xdr:nvGraphicFramePr>
        <xdr:cNvPr id="2" name="Gráfico 1">
          <a:extLst>
            <a:ext uri="{FF2B5EF4-FFF2-40B4-BE49-F238E27FC236}">
              <a16:creationId xmlns:a16="http://schemas.microsoft.com/office/drawing/2014/main" id="{FF0E5372-9BBD-4FAD-9129-E763224BA4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85480</xdr:colOff>
      <xdr:row>0</xdr:row>
      <xdr:rowOff>183172</xdr:rowOff>
    </xdr:from>
    <xdr:to>
      <xdr:col>14</xdr:col>
      <xdr:colOff>594945</xdr:colOff>
      <xdr:row>7</xdr:row>
      <xdr:rowOff>164121</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78E94CB1-6F4D-47E3-8C20-6783D4DAB27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372355" y="183172"/>
              <a:ext cx="1271465" cy="1314449"/>
            </a:xfrm>
            <a:prstGeom prst="rect">
              <a:avLst/>
            </a:prstGeom>
            <a:solidFill>
              <a:prstClr val="white"/>
            </a:solidFill>
            <a:ln w="1">
              <a:solidFill>
                <a:prstClr val="green"/>
              </a:solidFill>
            </a:ln>
          </xdr:spPr>
          <xdr:txBody>
            <a:bodyPr vertOverflow="clip" horzOverflow="clip"/>
            <a:lstStyle/>
            <a:p>
              <a:r>
                <a:rPr lang="es-SV"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1</xdr:col>
      <xdr:colOff>114299</xdr:colOff>
      <xdr:row>13</xdr:row>
      <xdr:rowOff>134326</xdr:rowOff>
    </xdr:from>
    <xdr:to>
      <xdr:col>14</xdr:col>
      <xdr:colOff>622788</xdr:colOff>
      <xdr:row>29</xdr:row>
      <xdr:rowOff>48845</xdr:rowOff>
    </xdr:to>
    <xdr:graphicFrame macro="">
      <xdr:nvGraphicFramePr>
        <xdr:cNvPr id="5" name="Gráfico 4">
          <a:extLst>
            <a:ext uri="{FF2B5EF4-FFF2-40B4-BE49-F238E27FC236}">
              <a16:creationId xmlns:a16="http://schemas.microsoft.com/office/drawing/2014/main" id="{6CE8443C-DC68-4607-BE52-CA2B19E0FB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142875</xdr:colOff>
      <xdr:row>0</xdr:row>
      <xdr:rowOff>48847</xdr:rowOff>
    </xdr:from>
    <xdr:to>
      <xdr:col>15</xdr:col>
      <xdr:colOff>0</xdr:colOff>
      <xdr:row>29</xdr:row>
      <xdr:rowOff>158751</xdr:rowOff>
    </xdr:to>
    <xdr:sp macro="" textlink="">
      <xdr:nvSpPr>
        <xdr:cNvPr id="6" name="Rectángulo 5">
          <a:extLst>
            <a:ext uri="{FF2B5EF4-FFF2-40B4-BE49-F238E27FC236}">
              <a16:creationId xmlns:a16="http://schemas.microsoft.com/office/drawing/2014/main" id="{6BD661CD-860B-4602-9EEB-068CAD267649}"/>
            </a:ext>
          </a:extLst>
        </xdr:cNvPr>
        <xdr:cNvSpPr/>
      </xdr:nvSpPr>
      <xdr:spPr>
        <a:xfrm>
          <a:off x="142875" y="48847"/>
          <a:ext cx="10603279" cy="5776058"/>
        </a:xfrm>
        <a:prstGeom prst="rect">
          <a:avLst/>
        </a:prstGeom>
        <a:noFill/>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s-SV" sz="1100"/>
        </a:p>
      </xdr:txBody>
    </xdr:sp>
    <xdr:clientData/>
  </xdr:twoCellAnchor>
  <xdr:twoCellAnchor>
    <xdr:from>
      <xdr:col>0</xdr:col>
      <xdr:colOff>138722</xdr:colOff>
      <xdr:row>30</xdr:row>
      <xdr:rowOff>126999</xdr:rowOff>
    </xdr:from>
    <xdr:to>
      <xdr:col>15</xdr:col>
      <xdr:colOff>0</xdr:colOff>
      <xdr:row>60</xdr:row>
      <xdr:rowOff>71436</xdr:rowOff>
    </xdr:to>
    <xdr:sp macro="" textlink="">
      <xdr:nvSpPr>
        <xdr:cNvPr id="7" name="Rectángulo 6">
          <a:extLst>
            <a:ext uri="{FF2B5EF4-FFF2-40B4-BE49-F238E27FC236}">
              <a16:creationId xmlns:a16="http://schemas.microsoft.com/office/drawing/2014/main" id="{FE6D4749-1483-4AB7-8ACF-1B427DA46ABE}"/>
            </a:ext>
          </a:extLst>
        </xdr:cNvPr>
        <xdr:cNvSpPr/>
      </xdr:nvSpPr>
      <xdr:spPr>
        <a:xfrm>
          <a:off x="138722" y="5841999"/>
          <a:ext cx="10672153" cy="5659437"/>
        </a:xfrm>
        <a:prstGeom prst="rect">
          <a:avLst/>
        </a:prstGeom>
        <a:noFill/>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s-SV" sz="1100"/>
        </a:p>
      </xdr:txBody>
    </xdr:sp>
    <xdr:clientData/>
  </xdr:twoCellAnchor>
  <xdr:twoCellAnchor>
    <xdr:from>
      <xdr:col>1</xdr:col>
      <xdr:colOff>59530</xdr:colOff>
      <xdr:row>31</xdr:row>
      <xdr:rowOff>0</xdr:rowOff>
    </xdr:from>
    <xdr:to>
      <xdr:col>10</xdr:col>
      <xdr:colOff>273843</xdr:colOff>
      <xdr:row>44</xdr:row>
      <xdr:rowOff>167999</xdr:rowOff>
    </xdr:to>
    <xdr:graphicFrame macro="">
      <xdr:nvGraphicFramePr>
        <xdr:cNvPr id="8" name="Gráfico 7">
          <a:extLst>
            <a:ext uri="{FF2B5EF4-FFF2-40B4-BE49-F238E27FC236}">
              <a16:creationId xmlns:a16="http://schemas.microsoft.com/office/drawing/2014/main" id="{DB0B2476-6061-4E0B-9647-9D8958FA4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464344</xdr:colOff>
      <xdr:row>31</xdr:row>
      <xdr:rowOff>6512</xdr:rowOff>
    </xdr:from>
    <xdr:to>
      <xdr:col>13</xdr:col>
      <xdr:colOff>16913</xdr:colOff>
      <xdr:row>59</xdr:row>
      <xdr:rowOff>158750</xdr:rowOff>
    </xdr:to>
    <mc:AlternateContent xmlns:mc="http://schemas.openxmlformats.org/markup-compatibility/2006" xmlns:a14="http://schemas.microsoft.com/office/drawing/2010/main">
      <mc:Choice Requires="a14">
        <xdr:graphicFrame macro="">
          <xdr:nvGraphicFramePr>
            <xdr:cNvPr id="9" name="Shopping Mall 1">
              <a:extLst>
                <a:ext uri="{FF2B5EF4-FFF2-40B4-BE49-F238E27FC236}">
                  <a16:creationId xmlns:a16="http://schemas.microsoft.com/office/drawing/2014/main" id="{BCC73EEB-1A5E-46BF-A2B8-2376A74365AF}"/>
                </a:ext>
              </a:extLst>
            </xdr:cNvPr>
            <xdr:cNvGraphicFramePr/>
          </xdr:nvGraphicFramePr>
          <xdr:xfrm>
            <a:off x="0" y="0"/>
            <a:ext cx="0" cy="0"/>
          </xdr:xfrm>
          <a:graphic>
            <a:graphicData uri="http://schemas.microsoft.com/office/drawing/2010/slicer">
              <sle:slicer xmlns:sle="http://schemas.microsoft.com/office/drawing/2010/slicer" name="Shopping Mall 1"/>
            </a:graphicData>
          </a:graphic>
        </xdr:graphicFrame>
      </mc:Choice>
      <mc:Fallback xmlns="">
        <xdr:sp macro="" textlink="">
          <xdr:nvSpPr>
            <xdr:cNvPr id="0" name=""/>
            <xdr:cNvSpPr>
              <a:spLocks noTextEdit="1"/>
            </xdr:cNvSpPr>
          </xdr:nvSpPr>
          <xdr:spPr>
            <a:xfrm>
              <a:off x="7470511" y="5912012"/>
              <a:ext cx="1838569" cy="5486238"/>
            </a:xfrm>
            <a:prstGeom prst="rect">
              <a:avLst/>
            </a:prstGeom>
            <a:solidFill>
              <a:prstClr val="white"/>
            </a:solidFill>
            <a:ln w="1">
              <a:solidFill>
                <a:prstClr val="green"/>
              </a:solidFill>
            </a:ln>
          </xdr:spPr>
          <xdr:txBody>
            <a:bodyPr vertOverflow="clip" horzOverflow="clip"/>
            <a:lstStyle/>
            <a:p>
              <a:r>
                <a:rPr lang="es-SV"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13</xdr:col>
      <xdr:colOff>47625</xdr:colOff>
      <xdr:row>31</xdr:row>
      <xdr:rowOff>7408</xdr:rowOff>
    </xdr:from>
    <xdr:to>
      <xdr:col>14</xdr:col>
      <xdr:colOff>719666</xdr:colOff>
      <xdr:row>59</xdr:row>
      <xdr:rowOff>148167</xdr:rowOff>
    </xdr:to>
    <mc:AlternateContent xmlns:mc="http://schemas.openxmlformats.org/markup-compatibility/2006" xmlns:a14="http://schemas.microsoft.com/office/drawing/2010/main">
      <mc:Choice Requires="a14">
        <xdr:graphicFrame macro="">
          <xdr:nvGraphicFramePr>
            <xdr:cNvPr id="10" name="Mon Yr">
              <a:extLst>
                <a:ext uri="{FF2B5EF4-FFF2-40B4-BE49-F238E27FC236}">
                  <a16:creationId xmlns:a16="http://schemas.microsoft.com/office/drawing/2014/main" id="{5BDC7426-4A41-4884-BDE0-FFCE7D11DF5B}"/>
                </a:ext>
              </a:extLst>
            </xdr:cNvPr>
            <xdr:cNvGraphicFramePr/>
          </xdr:nvGraphicFramePr>
          <xdr:xfrm>
            <a:off x="0" y="0"/>
            <a:ext cx="0" cy="0"/>
          </xdr:xfrm>
          <a:graphic>
            <a:graphicData uri="http://schemas.microsoft.com/office/drawing/2010/slicer">
              <sle:slicer xmlns:sle="http://schemas.microsoft.com/office/drawing/2010/slicer" name="Mon Yr"/>
            </a:graphicData>
          </a:graphic>
        </xdr:graphicFrame>
      </mc:Choice>
      <mc:Fallback xmlns="">
        <xdr:sp macro="" textlink="">
          <xdr:nvSpPr>
            <xdr:cNvPr id="0" name=""/>
            <xdr:cNvSpPr>
              <a:spLocks noTextEdit="1"/>
            </xdr:cNvSpPr>
          </xdr:nvSpPr>
          <xdr:spPr>
            <a:xfrm>
              <a:off x="9339792" y="5912908"/>
              <a:ext cx="1434041" cy="5474759"/>
            </a:xfrm>
            <a:prstGeom prst="rect">
              <a:avLst/>
            </a:prstGeom>
            <a:solidFill>
              <a:prstClr val="white"/>
            </a:solidFill>
            <a:ln w="1">
              <a:solidFill>
                <a:prstClr val="green"/>
              </a:solidFill>
            </a:ln>
          </xdr:spPr>
          <xdr:txBody>
            <a:bodyPr vertOverflow="clip" horzOverflow="clip"/>
            <a:lstStyle/>
            <a:p>
              <a:r>
                <a:rPr lang="es-SV"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438149</xdr:colOff>
      <xdr:row>14</xdr:row>
      <xdr:rowOff>161925</xdr:rowOff>
    </xdr:from>
    <xdr:to>
      <xdr:col>7</xdr:col>
      <xdr:colOff>600074</xdr:colOff>
      <xdr:row>19</xdr:row>
      <xdr:rowOff>0</xdr:rowOff>
    </xdr:to>
    <xdr:sp macro="" textlink="">
      <xdr:nvSpPr>
        <xdr:cNvPr id="4" name="CuadroTexto 3">
          <a:extLst>
            <a:ext uri="{FF2B5EF4-FFF2-40B4-BE49-F238E27FC236}">
              <a16:creationId xmlns:a16="http://schemas.microsoft.com/office/drawing/2014/main" id="{21F0038E-3E12-4E3F-902A-94F08ADADEA2}"/>
            </a:ext>
          </a:extLst>
        </xdr:cNvPr>
        <xdr:cNvSpPr txBox="1"/>
      </xdr:nvSpPr>
      <xdr:spPr>
        <a:xfrm>
          <a:off x="438149" y="4171950"/>
          <a:ext cx="5514975" cy="790575"/>
        </a:xfrm>
        <a:prstGeom prst="rect">
          <a:avLst/>
        </a:prstGeom>
        <a:solidFill>
          <a:schemeClr val="accent1">
            <a:lumMod val="20000"/>
            <a:lumOff val="80000"/>
          </a:schemeClr>
        </a:solidFill>
        <a:ln/>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lstStyle/>
        <a:p>
          <a:r>
            <a:rPr lang="es-SV" sz="1100"/>
            <a:t>Segun</a:t>
          </a:r>
          <a:r>
            <a:rPr lang="es-SV" sz="1100" baseline="0"/>
            <a:t> el analisis realizado, se llega ala conclusion de que el motivo del por qué bajaron las ventas, apesar que se vendieron mas unidades en el año 2022, en la categoria Books con respecto al año 2021, es que el precio promedio fue 4.4% menor que el año anterior.</a:t>
          </a:r>
          <a:endParaRPr lang="es-SV"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uario1" refreshedDate="45295.678198726855" backgroundQuery="1" createdVersion="6" refreshedVersion="6" minRefreshableVersion="3" recordCount="0" supportSubquery="1" supportAdvancedDrill="1" xr:uid="{35344558-6CBF-48CA-BCC2-34AB3684EECA}">
  <cacheSource type="external" connectionId="3"/>
  <cacheFields count="5">
    <cacheField name="[calendario].[Year].[Year]" caption="Year" numFmtId="0" hierarchy="1" level="1">
      <sharedItems containsSemiMixedTypes="0" containsString="0" containsNumber="1" containsInteger="1" minValue="2021" maxValue="2022" count="2">
        <n v="2021"/>
        <n v="2022"/>
      </sharedItems>
      <extLst>
        <ext xmlns:x15="http://schemas.microsoft.com/office/spreadsheetml/2010/11/main" uri="{4F2E5C28-24EA-4eb8-9CBF-B6C8F9C3D259}">
          <x15:cachedUniqueNames>
            <x15:cachedUniqueName index="0" name="[calendario].[Year].&amp;[2021]"/>
            <x15:cachedUniqueName index="1" name="[calendario].[Year].&amp;[2022]"/>
          </x15:cachedUniqueNames>
        </ext>
      </extLst>
    </cacheField>
    <cacheField name="[Customer Shopping].[Category].[Category]" caption="Category" numFmtId="0" hierarchy="24" level="1">
      <sharedItems count="1">
        <s v="Books"/>
      </sharedItems>
    </cacheField>
    <cacheField name="[Customer Shopping].[Shopping Mall].[Shopping Mall]" caption="Shopping Mall" numFmtId="0" hierarchy="19" level="1">
      <sharedItems count="1">
        <s v="Forum Istanbul"/>
      </sharedItems>
    </cacheField>
    <cacheField name="[Measures].[Sales]" caption="Sales" numFmtId="0" hierarchy="36" level="32767"/>
    <cacheField name="[Measures].[Suma de Quantity_]" caption="Suma de Quantity_" numFmtId="0" hierarchy="33" level="32767"/>
  </cacheFields>
  <cacheHierarchies count="42">
    <cacheHierarchy uniqueName="[calendario].[Date]" caption="Date" attribute="1" time="1" defaultMemberUniqueName="[calendario].[Date].[All]" allUniqueName="[calendario].[Date].[All]" dimensionUniqueName="[calendario]" displayFolder="" count="0" memberValueDatatype="7" unbalanced="0"/>
    <cacheHierarchy uniqueName="[calendario].[Year]" caption="Year" attribute="1" defaultMemberUniqueName="[calendario].[Year].[All]" allUniqueName="[calendario].[Year].[All]" dimensionUniqueName="[calendario]" displayFolder="" count="2" memberValueDatatype="20" unbalanced="0">
      <fieldsUsage count="2">
        <fieldUsage x="-1"/>
        <fieldUsage x="0"/>
      </fieldsUsage>
    </cacheHierarchy>
    <cacheHierarchy uniqueName="[calendario].[Month Num]" caption="Month Num" attribute="1" defaultMemberUniqueName="[calendario].[Month Num].[All]" allUniqueName="[calendario].[Month Num].[All]" dimensionUniqueName="[calendario]" displayFolder="" count="0" memberValueDatatype="20" unbalanced="0"/>
    <cacheHierarchy uniqueName="[calendario].[Month]" caption="Month" attribute="1" defaultMemberUniqueName="[calendario].[Month].[All]" allUniqueName="[calendario].[Month].[All]" dimensionUniqueName="[calendario]" displayFolder="" count="0" memberValueDatatype="130" unbalanced="0"/>
    <cacheHierarchy uniqueName="[calendario].[Mon]" caption="Mon" attribute="1" defaultMemberUniqueName="[calendario].[Mon].[All]" allUniqueName="[calendario].[Mon].[All]" dimensionUniqueName="[calendario]" displayFolder="" count="0" memberValueDatatype="130" unbalanced="0"/>
    <cacheHierarchy uniqueName="[calendario].[Day]" caption="Day" attribute="1" defaultMemberUniqueName="[calendario].[Day].[All]" allUniqueName="[calendario].[Day].[All]" dimensionUniqueName="[calendario]" displayFolder="" count="0" memberValueDatatype="20" unbalanced="0"/>
    <cacheHierarchy uniqueName="[calendario].[Month Year]" caption="Month Year" attribute="1" defaultMemberUniqueName="[calendario].[Month Year].[All]" allUniqueName="[calendario].[Month Year].[All]" dimensionUniqueName="[calendario]" displayFolder="" count="0" memberValueDatatype="130" unbalanced="0"/>
    <cacheHierarchy uniqueName="[calendario].[Mon Year]" caption="Mon Year" attribute="1" defaultMemberUniqueName="[calendario].[Mon Year].[All]" allUniqueName="[calendario].[Mon Year].[All]" dimensionUniqueName="[calendario]" displayFolder="" count="0" memberValueDatatype="130" unbalanced="0"/>
    <cacheHierarchy uniqueName="[calendario].[Mon Yr]" caption="Mon Yr" attribute="1" defaultMemberUniqueName="[calendario].[Mon Yr].[All]" allUniqueName="[calendario].[Mon Yr].[All]" dimensionUniqueName="[calendario]" displayFolder="" count="0" memberValueDatatype="130" unbalanced="0"/>
    <cacheHierarchy uniqueName="[calendario].[Month Year Order]" caption="Month Year Order" attribute="1" defaultMemberUniqueName="[calendario].[Month Year Order].[All]" allUniqueName="[calendario].[Month Year Order].[All]" dimensionUniqueName="[calendario]" displayFolder="" count="0" memberValueDatatype="20" unbalanced="0"/>
    <cacheHierarchy uniqueName="[calendario].[Day of Week Num]" caption="Day of Week Num" attribute="1" defaultMemberUniqueName="[calendario].[Day of Week Num].[All]" allUniqueName="[calendario].[Day of Week Num].[All]" dimensionUniqueName="[calendario]" displayFolder="" count="0" memberValueDatatype="20" unbalanced="0"/>
    <cacheHierarchy uniqueName="[calendario].[Day of Week]" caption="Day of Week" attribute="1" defaultMemberUniqueName="[calendario].[Day of Week].[All]" allUniqueName="[calendario].[Day of Week].[All]" dimensionUniqueName="[calendario]" displayFolder="" count="0" memberValueDatatype="130" unbalanced="0"/>
    <cacheHierarchy uniqueName="[calendario].[DOW]" caption="DOW" attribute="1" defaultMemberUniqueName="[calendario].[DOW].[All]" allUniqueName="[calendario].[DOW].[All]" dimensionUniqueName="[calendario]" displayFolder="" count="0" memberValueDatatype="130" unbalanced="0"/>
    <cacheHierarchy uniqueName="[calendario].[Week of Year]" caption="Week of Year" attribute="1" defaultMemberUniqueName="[calendario].[Week of Year].[All]" allUniqueName="[calendario].[Week of Year].[All]" dimensionUniqueName="[calendario]" displayFolder="" count="0" memberValueDatatype="20" unbalanced="0"/>
    <cacheHierarchy uniqueName="[calendario].[Week Starting On]" caption="Week Starting On" attribute="1" time="1" defaultMemberUniqueName="[calendario].[Week Starting On].[All]" allUniqueName="[calendario].[Week Starting On].[All]" dimensionUniqueName="[calendario]" displayFolder="" count="0" memberValueDatatype="7" unbalanced="0"/>
    <cacheHierarchy uniqueName="[calendario].[Quarter Num]" caption="Quarter Num" attribute="1" defaultMemberUniqueName="[calendario].[Quarter Num].[All]" allUniqueName="[calendario].[Quarter Num].[All]" dimensionUniqueName="[calendario]" displayFolder="" count="0" memberValueDatatype="20" unbalanced="0"/>
    <cacheHierarchy uniqueName="[calendario].[Quarter]" caption="Quarter" attribute="1" defaultMemberUniqueName="[calendario].[Quarter].[All]" allUniqueName="[calendario].[Quarter].[All]" dimensionUniqueName="[calendario]"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2"/>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2" memberValueDatatype="130" unbalanced="0">
      <fieldsUsage count="2">
        <fieldUsage x="-1"/>
        <fieldUsage x="1"/>
      </fieldsUsage>
    </cacheHierarchy>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_]" caption="Price_" attribute="1" defaultMemberUniqueName="[Customer Shopping].[Price_].[All]" allUniqueName="[Customer Shopping].[Price_].[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Recuento de Payment Method]" caption="Recuento de Payment Method" measure="1" displayFolder="" measureGroup="Customer Shopping" count="0">
      <extLst>
        <ext xmlns:x15="http://schemas.microsoft.com/office/spreadsheetml/2010/11/main" uri="{B97F6D7D-B522-45F9-BDA1-12C45D357490}">
          <x15:cacheHierarchy aggregatedColumn="25"/>
        </ext>
      </extLst>
    </cacheHierarchy>
    <cacheHierarchy uniqueName="[Measures].[Recuento de Category]" caption="Recuento de Category" measure="1" displayFolder="" measureGroup="Customer Shopping" count="0">
      <extLst>
        <ext xmlns:x15="http://schemas.microsoft.com/office/spreadsheetml/2010/11/main" uri="{B97F6D7D-B522-45F9-BDA1-12C45D357490}">
          <x15:cacheHierarchy aggregatedColumn="24"/>
        </ext>
      </extLst>
    </cacheHierarchy>
    <cacheHierarchy uniqueName="[Measures].[Suma de Sales_]" caption="Suma de Sales_" measure="1" displayFolder="" measureGroup="Customer Shopping" count="0">
      <extLst>
        <ext xmlns:x15="http://schemas.microsoft.com/office/spreadsheetml/2010/11/main" uri="{B97F6D7D-B522-45F9-BDA1-12C45D357490}">
          <x15:cacheHierarchy aggregatedColumn="28"/>
        </ext>
      </extLst>
    </cacheHierarchy>
    <cacheHierarchy uniqueName="[Measures].[Suma de Price_]" caption="Suma de Price_" measure="1" displayFolder="" measureGroup="Customer Shopping" count="0">
      <extLst>
        <ext xmlns:x15="http://schemas.microsoft.com/office/spreadsheetml/2010/11/main" uri="{B97F6D7D-B522-45F9-BDA1-12C45D357490}">
          <x15:cacheHierarchy aggregatedColumn="27"/>
        </ext>
      </extLst>
    </cacheHierarchy>
    <cacheHierarchy uniqueName="[Measures].[Suma de Quantity_]" caption="Suma de Quantity_" measure="1" displayFolder="" measureGroup="Customer Shopping" count="0" oneField="1">
      <fieldsUsage count="1">
        <fieldUsage x="4"/>
      </fieldsUsage>
      <extLst>
        <ext xmlns:x15="http://schemas.microsoft.com/office/spreadsheetml/2010/11/main" uri="{B97F6D7D-B522-45F9-BDA1-12C45D357490}">
          <x15:cacheHierarchy aggregatedColumn="26"/>
        </ext>
      </extLst>
    </cacheHierarchy>
    <cacheHierarchy uniqueName="[Measures].[Suma de Week of Year]" caption="Suma de Week of Year" measure="1" displayFolder="" measureGroup="calendario" count="0">
      <extLst>
        <ext xmlns:x15="http://schemas.microsoft.com/office/spreadsheetml/2010/11/main" uri="{B97F6D7D-B522-45F9-BDA1-12C45D357490}">
          <x15:cacheHierarchy aggregatedColumn="13"/>
        </ext>
      </extLst>
    </cacheHierarchy>
    <cacheHierarchy uniqueName="[Measures].[Quantity]" caption="Quantity" measure="1" displayFolder="" measureGroup="Customer Shopping" count="0"/>
    <cacheHierarchy uniqueName="[Measures].[Sales]" caption="Sales" measure="1" displayFolder="" measureGroup="Customer Shopping" count="0" oneField="1">
      <fieldsUsage count="1">
        <fieldUsage x="3"/>
      </fieldsUsage>
    </cacheHierarchy>
    <cacheHierarchy uniqueName="[Measures].[Average Price]" caption="Average Price" measure="1" displayFolder="" measureGroup="Customer Shopping" count="0"/>
    <cacheHierarchy uniqueName="[Measures].[Sales/1000000]" caption="Sales/1000000" measure="1" displayFolder="" measureGroup="Customer Shopping" count="0"/>
    <cacheHierarchy uniqueName="[Measures].[__XL_Count Customer Shopping]" caption="__XL_Count Customer Shopping" measure="1" displayFolder="" measureGroup="Customer Shopping" count="0" hidden="1"/>
    <cacheHierarchy uniqueName="[Measures].[__XL_Count calendario]" caption="__XL_Count calendario" measure="1" displayFolder="" measureGroup="calendario" count="0" hidden="1"/>
    <cacheHierarchy uniqueName="[Measures].[__No measures defined]" caption="__No measures defined" measure="1" displayFolder="" count="0" hidden="1"/>
  </cacheHierarchies>
  <kpis count="0"/>
  <dimensions count="3">
    <dimension name="calendario" uniqueName="[calendario]" caption="calendario"/>
    <dimension name="Customer Shopping" uniqueName="[Customer Shopping]" caption="Customer Shopping"/>
    <dimension measure="1" name="Measures" uniqueName="[Measures]" caption="Measures"/>
  </dimensions>
  <measureGroups count="2">
    <measureGroup name="calendario" caption="calendario"/>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uario1" refreshedDate="45295.678185185185" backgroundQuery="1" createdVersion="6" refreshedVersion="6" minRefreshableVersion="3" recordCount="0" supportSubquery="1" supportAdvancedDrill="1" xr:uid="{916B5079-4951-4E8B-99B7-38B08C1A3D30}">
  <cacheSource type="external" connectionId="3">
    <extLst>
      <ext xmlns:x14="http://schemas.microsoft.com/office/spreadsheetml/2009/9/main" uri="{F057638F-6D5F-4e77-A914-E7F072B9BCA8}">
        <x14:sourceConnection name="ThisWorkbookDataModel"/>
      </ext>
    </extLst>
  </cacheSource>
  <cacheFields count="5">
    <cacheField name="[calendario].[Year].[Year]" caption="Year" numFmtId="0" hierarchy="1" level="1">
      <sharedItems containsSemiMixedTypes="0" containsNonDate="0" containsString="0"/>
    </cacheField>
    <cacheField name="[Customer Shopping].[Category].[Category]" caption="Category" numFmtId="0" hierarchy="24" level="1">
      <sharedItems count="3">
        <s v="Clothing"/>
        <s v="Shoes"/>
        <s v="Technology"/>
      </sharedItems>
    </cacheField>
    <cacheField name="[Customer Shopping].[Shopping Mall].[Shopping Mall]" caption="Shopping Mall" numFmtId="0" hierarchy="19" level="1">
      <sharedItems containsSemiMixedTypes="0" containsNonDate="0" containsString="0"/>
    </cacheField>
    <cacheField name="[calendario].[Mon].[Mon]" caption="Mon" numFmtId="0" hierarchy="4" level="1">
      <sharedItems count="12">
        <s v="ene"/>
        <s v="feb"/>
        <s v="mar"/>
        <s v="abr"/>
        <s v="may"/>
        <s v="jun"/>
        <s v="jul"/>
        <s v="ago"/>
        <s v="sep"/>
        <s v="oct"/>
        <s v="nov"/>
        <s v="dic"/>
      </sharedItems>
    </cacheField>
    <cacheField name="[Measures].[Average Price]" caption="Average Price" numFmtId="0" hierarchy="37" level="32767"/>
  </cacheFields>
  <cacheHierarchies count="42">
    <cacheHierarchy uniqueName="[calendario].[Date]" caption="Date" attribute="1" time="1" defaultMemberUniqueName="[calendario].[Date].[All]" allUniqueName="[calendario].[Date].[All]" dimensionUniqueName="[calendario]" displayFolder="" count="0" memberValueDatatype="7" unbalanced="0"/>
    <cacheHierarchy uniqueName="[calendario].[Year]" caption="Year" attribute="1" defaultMemberUniqueName="[calendario].[Year].[All]" allUniqueName="[calendario].[Year].[All]" dimensionUniqueName="[calendario]" displayFolder="" count="2" memberValueDatatype="20" unbalanced="0">
      <fieldsUsage count="2">
        <fieldUsage x="-1"/>
        <fieldUsage x="0"/>
      </fieldsUsage>
    </cacheHierarchy>
    <cacheHierarchy uniqueName="[calendario].[Month Num]" caption="Month Num" attribute="1" defaultMemberUniqueName="[calendario].[Month Num].[All]" allUniqueName="[calendario].[Month Num].[All]" dimensionUniqueName="[calendario]" displayFolder="" count="0" memberValueDatatype="20" unbalanced="0"/>
    <cacheHierarchy uniqueName="[calendario].[Month]" caption="Month" attribute="1" defaultMemberUniqueName="[calendario].[Month].[All]" allUniqueName="[calendario].[Month].[All]" dimensionUniqueName="[calendario]" displayFolder="" count="0" memberValueDatatype="130" unbalanced="0"/>
    <cacheHierarchy uniqueName="[calendario].[Mon]" caption="Mon" attribute="1" defaultMemberUniqueName="[calendario].[Mon].[All]" allUniqueName="[calendario].[Mon].[All]" dimensionUniqueName="[calendario]" displayFolder="" count="2" memberValueDatatype="130" unbalanced="0">
      <fieldsUsage count="2">
        <fieldUsage x="-1"/>
        <fieldUsage x="3"/>
      </fieldsUsage>
    </cacheHierarchy>
    <cacheHierarchy uniqueName="[calendario].[Day]" caption="Day" attribute="1" defaultMemberUniqueName="[calendario].[Day].[All]" allUniqueName="[calendario].[Day].[All]" dimensionUniqueName="[calendario]" displayFolder="" count="0" memberValueDatatype="20" unbalanced="0"/>
    <cacheHierarchy uniqueName="[calendario].[Month Year]" caption="Month Year" attribute="1" defaultMemberUniqueName="[calendario].[Month Year].[All]" allUniqueName="[calendario].[Month Year].[All]" dimensionUniqueName="[calendario]" displayFolder="" count="0" memberValueDatatype="130" unbalanced="0"/>
    <cacheHierarchy uniqueName="[calendario].[Mon Year]" caption="Mon Year" attribute="1" defaultMemberUniqueName="[calendario].[Mon Year].[All]" allUniqueName="[calendario].[Mon Year].[All]" dimensionUniqueName="[calendario]" displayFolder="" count="0" memberValueDatatype="130" unbalanced="0"/>
    <cacheHierarchy uniqueName="[calendario].[Mon Yr]" caption="Mon Yr" attribute="1" defaultMemberUniqueName="[calendario].[Mon Yr].[All]" allUniqueName="[calendario].[Mon Yr].[All]" dimensionUniqueName="[calendario]" displayFolder="" count="0" memberValueDatatype="130" unbalanced="0"/>
    <cacheHierarchy uniqueName="[calendario].[Month Year Order]" caption="Month Year Order" attribute="1" defaultMemberUniqueName="[calendario].[Month Year Order].[All]" allUniqueName="[calendario].[Month Year Order].[All]" dimensionUniqueName="[calendario]" displayFolder="" count="0" memberValueDatatype="20" unbalanced="0"/>
    <cacheHierarchy uniqueName="[calendario].[Day of Week Num]" caption="Day of Week Num" attribute="1" defaultMemberUniqueName="[calendario].[Day of Week Num].[All]" allUniqueName="[calendario].[Day of Week Num].[All]" dimensionUniqueName="[calendario]" displayFolder="" count="0" memberValueDatatype="20" unbalanced="0"/>
    <cacheHierarchy uniqueName="[calendario].[Day of Week]" caption="Day of Week" attribute="1" defaultMemberUniqueName="[calendario].[Day of Week].[All]" allUniqueName="[calendario].[Day of Week].[All]" dimensionUniqueName="[calendario]" displayFolder="" count="0" memberValueDatatype="130" unbalanced="0"/>
    <cacheHierarchy uniqueName="[calendario].[DOW]" caption="DOW" attribute="1" defaultMemberUniqueName="[calendario].[DOW].[All]" allUniqueName="[calendario].[DOW].[All]" dimensionUniqueName="[calendario]" displayFolder="" count="0" memberValueDatatype="130" unbalanced="0"/>
    <cacheHierarchy uniqueName="[calendario].[Week of Year]" caption="Week of Year" attribute="1" defaultMemberUniqueName="[calendario].[Week of Year].[All]" allUniqueName="[calendario].[Week of Year].[All]" dimensionUniqueName="[calendario]" displayFolder="" count="0" memberValueDatatype="20" unbalanced="0"/>
    <cacheHierarchy uniqueName="[calendario].[Week Starting On]" caption="Week Starting On" attribute="1" time="1" defaultMemberUniqueName="[calendario].[Week Starting On].[All]" allUniqueName="[calendario].[Week Starting On].[All]" dimensionUniqueName="[calendario]" displayFolder="" count="0" memberValueDatatype="7" unbalanced="0"/>
    <cacheHierarchy uniqueName="[calendario].[Quarter Num]" caption="Quarter Num" attribute="1" defaultMemberUniqueName="[calendario].[Quarter Num].[All]" allUniqueName="[calendario].[Quarter Num].[All]" dimensionUniqueName="[calendario]" displayFolder="" count="0" memberValueDatatype="20" unbalanced="0"/>
    <cacheHierarchy uniqueName="[calendario].[Quarter]" caption="Quarter" attribute="1" defaultMemberUniqueName="[calendario].[Quarter].[All]" allUniqueName="[calendario].[Quarter].[All]" dimensionUniqueName="[calendario]"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2"/>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2" memberValueDatatype="130" unbalanced="0">
      <fieldsUsage count="2">
        <fieldUsage x="-1"/>
        <fieldUsage x="1"/>
      </fieldsUsage>
    </cacheHierarchy>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_]" caption="Price_" attribute="1" defaultMemberUniqueName="[Customer Shopping].[Price_].[All]" allUniqueName="[Customer Shopping].[Price_].[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Recuento de Payment Method]" caption="Recuento de Payment Method" measure="1" displayFolder="" measureGroup="Customer Shopping" count="0">
      <extLst>
        <ext xmlns:x15="http://schemas.microsoft.com/office/spreadsheetml/2010/11/main" uri="{B97F6D7D-B522-45F9-BDA1-12C45D357490}">
          <x15:cacheHierarchy aggregatedColumn="25"/>
        </ext>
      </extLst>
    </cacheHierarchy>
    <cacheHierarchy uniqueName="[Measures].[Recuento de Category]" caption="Recuento de Category" measure="1" displayFolder="" measureGroup="Customer Shopping" count="0">
      <extLst>
        <ext xmlns:x15="http://schemas.microsoft.com/office/spreadsheetml/2010/11/main" uri="{B97F6D7D-B522-45F9-BDA1-12C45D357490}">
          <x15:cacheHierarchy aggregatedColumn="24"/>
        </ext>
      </extLst>
    </cacheHierarchy>
    <cacheHierarchy uniqueName="[Measures].[Suma de Sales_]" caption="Suma de Sales_" measure="1" displayFolder="" measureGroup="Customer Shopping" count="0">
      <extLst>
        <ext xmlns:x15="http://schemas.microsoft.com/office/spreadsheetml/2010/11/main" uri="{B97F6D7D-B522-45F9-BDA1-12C45D357490}">
          <x15:cacheHierarchy aggregatedColumn="28"/>
        </ext>
      </extLst>
    </cacheHierarchy>
    <cacheHierarchy uniqueName="[Measures].[Suma de Price_]" caption="Suma de Price_" measure="1" displayFolder="" measureGroup="Customer Shopping" count="0">
      <extLst>
        <ext xmlns:x15="http://schemas.microsoft.com/office/spreadsheetml/2010/11/main" uri="{B97F6D7D-B522-45F9-BDA1-12C45D357490}">
          <x15:cacheHierarchy aggregatedColumn="27"/>
        </ext>
      </extLst>
    </cacheHierarchy>
    <cacheHierarchy uniqueName="[Measures].[Suma de Quantity_]" caption="Suma de Quantity_" measure="1" displayFolder="" measureGroup="Customer Shopping" count="0">
      <extLst>
        <ext xmlns:x15="http://schemas.microsoft.com/office/spreadsheetml/2010/11/main" uri="{B97F6D7D-B522-45F9-BDA1-12C45D357490}">
          <x15:cacheHierarchy aggregatedColumn="26"/>
        </ext>
      </extLst>
    </cacheHierarchy>
    <cacheHierarchy uniqueName="[Measures].[Suma de Week of Year]" caption="Suma de Week of Year" measure="1" displayFolder="" measureGroup="calendario" count="0">
      <extLst>
        <ext xmlns:x15="http://schemas.microsoft.com/office/spreadsheetml/2010/11/main" uri="{B97F6D7D-B522-45F9-BDA1-12C45D357490}">
          <x15:cacheHierarchy aggregatedColumn="13"/>
        </ext>
      </extLst>
    </cacheHierarchy>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oneField="1">
      <fieldsUsage count="1">
        <fieldUsage x="4"/>
      </fieldsUsage>
    </cacheHierarchy>
    <cacheHierarchy uniqueName="[Measures].[Sales/1000000]" caption="Sales/1000000" measure="1" displayFolder="" measureGroup="Customer Shopping" count="0"/>
    <cacheHierarchy uniqueName="[Measures].[__XL_Count Customer Shopping]" caption="__XL_Count Customer Shopping" measure="1" displayFolder="" measureGroup="Customer Shopping" count="0" hidden="1"/>
    <cacheHierarchy uniqueName="[Measures].[__XL_Count calendario]" caption="__XL_Count calendario" measure="1" displayFolder="" measureGroup="calendario" count="0" hidden="1"/>
    <cacheHierarchy uniqueName="[Measures].[__No measures defined]" caption="__No measures defined" measure="1" displayFolder="" count="0" hidden="1"/>
  </cacheHierarchies>
  <kpis count="0"/>
  <dimensions count="3">
    <dimension name="calendario" uniqueName="[calendario]" caption="calendario"/>
    <dimension name="Customer Shopping" uniqueName="[Customer Shopping]" caption="Customer Shopping"/>
    <dimension measure="1" name="Measures" uniqueName="[Measures]" caption="Measures"/>
  </dimensions>
  <measureGroups count="2">
    <measureGroup name="calendario" caption="calendario"/>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106696956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uario1" refreshedDate="45295.678190625003" backgroundQuery="1" createdVersion="6" refreshedVersion="6" minRefreshableVersion="3" recordCount="0" supportSubquery="1" supportAdvancedDrill="1" xr:uid="{DB635B0F-112B-40F8-9440-05605AF65301}">
  <cacheSource type="external" connectionId="3">
    <extLst>
      <ext xmlns:x14="http://schemas.microsoft.com/office/spreadsheetml/2009/9/main" uri="{F057638F-6D5F-4e77-A914-E7F072B9BCA8}">
        <x14:sourceConnection name="ThisWorkbookDataModel"/>
      </ext>
    </extLst>
  </cacheSource>
  <cacheFields count="4">
    <cacheField name="[Measures].[Sales]" caption="Sales" numFmtId="0" hierarchy="36" level="32767"/>
    <cacheField name="[calendario].[Year].[Year]" caption="Year" numFmtId="0" hierarchy="1" level="1">
      <sharedItems containsSemiMixedTypes="0" containsString="0" containsNumber="1" containsInteger="1" minValue="2022" maxValue="2023" count="2">
        <n v="2022"/>
        <n v="2023"/>
      </sharedItems>
      <extLst>
        <ext xmlns:x15="http://schemas.microsoft.com/office/spreadsheetml/2010/11/main" uri="{4F2E5C28-24EA-4eb8-9CBF-B6C8F9C3D259}">
          <x15:cachedUniqueNames>
            <x15:cachedUniqueName index="0" name="[calendario].[Year].&amp;[2022]"/>
            <x15:cachedUniqueName index="1" name="[calendario].[Year].&amp;[2023]"/>
          </x15:cachedUniqueNames>
        </ext>
      </extLst>
    </cacheField>
    <cacheField name="[calendario].[Mon].[Mon]" caption="Mon" numFmtId="0" hierarchy="4" level="1">
      <sharedItems count="12">
        <s v="ene"/>
        <s v="feb"/>
        <s v="mar"/>
        <s v="abr"/>
        <s v="may"/>
        <s v="jun"/>
        <s v="jul"/>
        <s v="ago"/>
        <s v="sep"/>
        <s v="oct"/>
        <s v="nov"/>
        <s v="dic"/>
      </sharedItems>
    </cacheField>
    <cacheField name="[Customer Shopping].[Shopping Mall].[Shopping Mall]" caption="Shopping Mall" numFmtId="0" hierarchy="19" level="1">
      <sharedItems containsSemiMixedTypes="0" containsNonDate="0" containsString="0"/>
    </cacheField>
  </cacheFields>
  <cacheHierarchies count="42">
    <cacheHierarchy uniqueName="[calendario].[Date]" caption="Date" attribute="1" time="1" defaultMemberUniqueName="[calendario].[Date].[All]" allUniqueName="[calendario].[Date].[All]" dimensionUniqueName="[calendario]" displayFolder="" count="0" memberValueDatatype="7" unbalanced="0"/>
    <cacheHierarchy uniqueName="[calendario].[Year]" caption="Year" attribute="1" defaultMemberUniqueName="[calendario].[Year].[All]" allUniqueName="[calendario].[Year].[All]" dimensionUniqueName="[calendario]" displayFolder="" count="2" memberValueDatatype="20" unbalanced="0">
      <fieldsUsage count="2">
        <fieldUsage x="-1"/>
        <fieldUsage x="1"/>
      </fieldsUsage>
    </cacheHierarchy>
    <cacheHierarchy uniqueName="[calendario].[Month Num]" caption="Month Num" attribute="1" defaultMemberUniqueName="[calendario].[Month Num].[All]" allUniqueName="[calendario].[Month Num].[All]" dimensionUniqueName="[calendario]" displayFolder="" count="0" memberValueDatatype="20" unbalanced="0"/>
    <cacheHierarchy uniqueName="[calendario].[Month]" caption="Month" attribute="1" defaultMemberUniqueName="[calendario].[Month].[All]" allUniqueName="[calendario].[Month].[All]" dimensionUniqueName="[calendario]" displayFolder="" count="0" memberValueDatatype="130" unbalanced="0"/>
    <cacheHierarchy uniqueName="[calendario].[Mon]" caption="Mon" attribute="1" defaultMemberUniqueName="[calendario].[Mon].[All]" allUniqueName="[calendario].[Mon].[All]" dimensionUniqueName="[calendario]" displayFolder="" count="2" memberValueDatatype="130" unbalanced="0">
      <fieldsUsage count="2">
        <fieldUsage x="-1"/>
        <fieldUsage x="2"/>
      </fieldsUsage>
    </cacheHierarchy>
    <cacheHierarchy uniqueName="[calendario].[Day]" caption="Day" attribute="1" defaultMemberUniqueName="[calendario].[Day].[All]" allUniqueName="[calendario].[Day].[All]" dimensionUniqueName="[calendario]" displayFolder="" count="0" memberValueDatatype="20" unbalanced="0"/>
    <cacheHierarchy uniqueName="[calendario].[Month Year]" caption="Month Year" attribute="1" defaultMemberUniqueName="[calendario].[Month Year].[All]" allUniqueName="[calendario].[Month Year].[All]" dimensionUniqueName="[calendario]" displayFolder="" count="0" memberValueDatatype="130" unbalanced="0"/>
    <cacheHierarchy uniqueName="[calendario].[Mon Year]" caption="Mon Year" attribute="1" defaultMemberUniqueName="[calendario].[Mon Year].[All]" allUniqueName="[calendario].[Mon Year].[All]" dimensionUniqueName="[calendario]" displayFolder="" count="0" memberValueDatatype="130" unbalanced="0"/>
    <cacheHierarchy uniqueName="[calendario].[Mon Yr]" caption="Mon Yr" attribute="1" defaultMemberUniqueName="[calendario].[Mon Yr].[All]" allUniqueName="[calendario].[Mon Yr].[All]" dimensionUniqueName="[calendario]" displayFolder="" count="0" memberValueDatatype="130" unbalanced="0"/>
    <cacheHierarchy uniqueName="[calendario].[Month Year Order]" caption="Month Year Order" attribute="1" defaultMemberUniqueName="[calendario].[Month Year Order].[All]" allUniqueName="[calendario].[Month Year Order].[All]" dimensionUniqueName="[calendario]" displayFolder="" count="0" memberValueDatatype="20" unbalanced="0"/>
    <cacheHierarchy uniqueName="[calendario].[Day of Week Num]" caption="Day of Week Num" attribute="1" defaultMemberUniqueName="[calendario].[Day of Week Num].[All]" allUniqueName="[calendario].[Day of Week Num].[All]" dimensionUniqueName="[calendario]" displayFolder="" count="0" memberValueDatatype="20" unbalanced="0"/>
    <cacheHierarchy uniqueName="[calendario].[Day of Week]" caption="Day of Week" attribute="1" defaultMemberUniqueName="[calendario].[Day of Week].[All]" allUniqueName="[calendario].[Day of Week].[All]" dimensionUniqueName="[calendario]" displayFolder="" count="0" memberValueDatatype="130" unbalanced="0"/>
    <cacheHierarchy uniqueName="[calendario].[DOW]" caption="DOW" attribute="1" defaultMemberUniqueName="[calendario].[DOW].[All]" allUniqueName="[calendario].[DOW].[All]" dimensionUniqueName="[calendario]" displayFolder="" count="0" memberValueDatatype="130" unbalanced="0"/>
    <cacheHierarchy uniqueName="[calendario].[Week of Year]" caption="Week of Year" attribute="1" defaultMemberUniqueName="[calendario].[Week of Year].[All]" allUniqueName="[calendario].[Week of Year].[All]" dimensionUniqueName="[calendario]" displayFolder="" count="0" memberValueDatatype="20" unbalanced="0"/>
    <cacheHierarchy uniqueName="[calendario].[Week Starting On]" caption="Week Starting On" attribute="1" time="1" defaultMemberUniqueName="[calendario].[Week Starting On].[All]" allUniqueName="[calendario].[Week Starting On].[All]" dimensionUniqueName="[calendario]" displayFolder="" count="0" memberValueDatatype="7" unbalanced="0"/>
    <cacheHierarchy uniqueName="[calendario].[Quarter Num]" caption="Quarter Num" attribute="1" defaultMemberUniqueName="[calendario].[Quarter Num].[All]" allUniqueName="[calendario].[Quarter Num].[All]" dimensionUniqueName="[calendario]" displayFolder="" count="0" memberValueDatatype="20" unbalanced="0"/>
    <cacheHierarchy uniqueName="[calendario].[Quarter]" caption="Quarter" attribute="1" defaultMemberUniqueName="[calendario].[Quarter].[All]" allUniqueName="[calendario].[Quarter].[All]" dimensionUniqueName="[calendario]"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3"/>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_]" caption="Price_" attribute="1" defaultMemberUniqueName="[Customer Shopping].[Price_].[All]" allUniqueName="[Customer Shopping].[Price_].[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Recuento de Payment Method]" caption="Recuento de Payment Method" measure="1" displayFolder="" measureGroup="Customer Shopping" count="0">
      <extLst>
        <ext xmlns:x15="http://schemas.microsoft.com/office/spreadsheetml/2010/11/main" uri="{B97F6D7D-B522-45F9-BDA1-12C45D357490}">
          <x15:cacheHierarchy aggregatedColumn="25"/>
        </ext>
      </extLst>
    </cacheHierarchy>
    <cacheHierarchy uniqueName="[Measures].[Recuento de Category]" caption="Recuento de Category" measure="1" displayFolder="" measureGroup="Customer Shopping" count="0">
      <extLst>
        <ext xmlns:x15="http://schemas.microsoft.com/office/spreadsheetml/2010/11/main" uri="{B97F6D7D-B522-45F9-BDA1-12C45D357490}">
          <x15:cacheHierarchy aggregatedColumn="24"/>
        </ext>
      </extLst>
    </cacheHierarchy>
    <cacheHierarchy uniqueName="[Measures].[Suma de Sales_]" caption="Suma de Sales_" measure="1" displayFolder="" measureGroup="Customer Shopping" count="0">
      <extLst>
        <ext xmlns:x15="http://schemas.microsoft.com/office/spreadsheetml/2010/11/main" uri="{B97F6D7D-B522-45F9-BDA1-12C45D357490}">
          <x15:cacheHierarchy aggregatedColumn="28"/>
        </ext>
      </extLst>
    </cacheHierarchy>
    <cacheHierarchy uniqueName="[Measures].[Suma de Price_]" caption="Suma de Price_" measure="1" displayFolder="" measureGroup="Customer Shopping" count="0">
      <extLst>
        <ext xmlns:x15="http://schemas.microsoft.com/office/spreadsheetml/2010/11/main" uri="{B97F6D7D-B522-45F9-BDA1-12C45D357490}">
          <x15:cacheHierarchy aggregatedColumn="27"/>
        </ext>
      </extLst>
    </cacheHierarchy>
    <cacheHierarchy uniqueName="[Measures].[Suma de Quantity_]" caption="Suma de Quantity_" measure="1" displayFolder="" measureGroup="Customer Shopping" count="0">
      <extLst>
        <ext xmlns:x15="http://schemas.microsoft.com/office/spreadsheetml/2010/11/main" uri="{B97F6D7D-B522-45F9-BDA1-12C45D357490}">
          <x15:cacheHierarchy aggregatedColumn="26"/>
        </ext>
      </extLst>
    </cacheHierarchy>
    <cacheHierarchy uniqueName="[Measures].[Suma de Week of Year]" caption="Suma de Week of Year" measure="1" displayFolder="" measureGroup="calendario" count="0">
      <extLst>
        <ext xmlns:x15="http://schemas.microsoft.com/office/spreadsheetml/2010/11/main" uri="{B97F6D7D-B522-45F9-BDA1-12C45D357490}">
          <x15:cacheHierarchy aggregatedColumn="13"/>
        </ext>
      </extLst>
    </cacheHierarchy>
    <cacheHierarchy uniqueName="[Measures].[Quantity]" caption="Quantity" measure="1" displayFolder="" measureGroup="Customer Shopping" count="0"/>
    <cacheHierarchy uniqueName="[Measures].[Sales]" caption="Sales" measure="1" displayFolder="" measureGroup="Customer Shopping" count="0" oneField="1">
      <fieldsUsage count="1">
        <fieldUsage x="0"/>
      </fieldsUsage>
    </cacheHierarchy>
    <cacheHierarchy uniqueName="[Measures].[Average Price]" caption="Average Price" measure="1" displayFolder="" measureGroup="Customer Shopping" count="0"/>
    <cacheHierarchy uniqueName="[Measures].[Sales/1000000]" caption="Sales/1000000" measure="1" displayFolder="" measureGroup="Customer Shopping" count="0"/>
    <cacheHierarchy uniqueName="[Measures].[__XL_Count Customer Shopping]" caption="__XL_Count Customer Shopping" measure="1" displayFolder="" measureGroup="Customer Shopping" count="0" hidden="1"/>
    <cacheHierarchy uniqueName="[Measures].[__XL_Count calendario]" caption="__XL_Count calendario" measure="1" displayFolder="" measureGroup="calendario" count="0" hidden="1"/>
    <cacheHierarchy uniqueName="[Measures].[__No measures defined]" caption="__No measures defined" measure="1" displayFolder="" count="0" hidden="1"/>
  </cacheHierarchies>
  <kpis count="0"/>
  <dimensions count="3">
    <dimension name="calendario" uniqueName="[calendario]" caption="calendario"/>
    <dimension name="Customer Shopping" uniqueName="[Customer Shopping]" caption="Customer Shopping"/>
    <dimension measure="1" name="Measures" uniqueName="[Measures]" caption="Measures"/>
  </dimensions>
  <measureGroups count="2">
    <measureGroup name="calendario" caption="calendario"/>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17790925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uario1" refreshedDate="45295.690164583335" backgroundQuery="1" createdVersion="6" refreshedVersion="6" minRefreshableVersion="3" recordCount="0" supportSubquery="1" supportAdvancedDrill="1" xr:uid="{E0B2D87F-32BD-48B3-975A-CFA42FBBBDBB}">
  <cacheSource type="external" connectionId="3">
    <extLst>
      <ext xmlns:x14="http://schemas.microsoft.com/office/spreadsheetml/2009/9/main" uri="{F057638F-6D5F-4e77-A914-E7F072B9BCA8}">
        <x14:sourceConnection name="ThisWorkbookDataModel"/>
      </ext>
    </extLst>
  </cacheSource>
  <cacheFields count="6">
    <cacheField name="[calendario].[Mon Yr].[Mon Yr]" caption="Mon Yr" numFmtId="0" hierarchy="8" level="1">
      <sharedItems containsSemiMixedTypes="0" containsNonDate="0" containsString="0"/>
    </cacheField>
    <cacheField name="[Measures].[Sales]" caption="Sales" numFmtId="0" hierarchy="36" level="32767"/>
    <cacheField name="[Customer Shopping].[Age].[Age]" caption="Age" numFmtId="0" hierarchy="23" level="1">
      <sharedItems containsSemiMixedTypes="0" containsString="0" containsNumber="1" containsInteger="1" minValue="17" maxValue="49" count="33">
        <n v="17"/>
        <n v="18"/>
        <n v="19"/>
        <n v="20"/>
        <n v="21"/>
        <n v="22"/>
        <n v="23"/>
        <n v="24"/>
        <n v="25"/>
        <n v="26"/>
        <n v="27"/>
        <n v="28"/>
        <n v="29"/>
        <n v="30"/>
        <n v="31"/>
        <n v="32"/>
        <n v="33"/>
        <n v="34"/>
        <n v="35"/>
        <n v="36"/>
        <n v="37"/>
        <n v="38"/>
        <n v="39"/>
        <n v="40"/>
        <n v="41"/>
        <n v="42"/>
        <n v="43"/>
        <n v="44"/>
        <n v="45"/>
        <n v="46"/>
        <n v="47"/>
        <n v="48"/>
        <n v="49"/>
      </sharedItems>
      <extLst>
        <ext xmlns:x15="http://schemas.microsoft.com/office/spreadsheetml/2010/11/main" uri="{4F2E5C28-24EA-4eb8-9CBF-B6C8F9C3D259}">
          <x15:cachedUniqueNames>
            <x15:cachedUniqueName index="0" name="[Customer Shopping].[Age].&amp;[17]"/>
            <x15:cachedUniqueName index="1" name="[Customer Shopping].[Age].&amp;[18]"/>
            <x15:cachedUniqueName index="2" name="[Customer Shopping].[Age].&amp;[19]"/>
            <x15:cachedUniqueName index="3" name="[Customer Shopping].[Age].&amp;[20]"/>
            <x15:cachedUniqueName index="4" name="[Customer Shopping].[Age].&amp;[21]"/>
            <x15:cachedUniqueName index="5" name="[Customer Shopping].[Age].&amp;[22]"/>
            <x15:cachedUniqueName index="6" name="[Customer Shopping].[Age].&amp;[23]"/>
            <x15:cachedUniqueName index="7" name="[Customer Shopping].[Age].&amp;[24]"/>
            <x15:cachedUniqueName index="8" name="[Customer Shopping].[Age].&amp;[25]"/>
            <x15:cachedUniqueName index="9" name="[Customer Shopping].[Age].&amp;[26]"/>
            <x15:cachedUniqueName index="10" name="[Customer Shopping].[Age].&amp;[27]"/>
            <x15:cachedUniqueName index="11" name="[Customer Shopping].[Age].&amp;[28]"/>
            <x15:cachedUniqueName index="12" name="[Customer Shopping].[Age].&amp;[29]"/>
            <x15:cachedUniqueName index="13" name="[Customer Shopping].[Age].&amp;[30]"/>
            <x15:cachedUniqueName index="14" name="[Customer Shopping].[Age].&amp;[31]"/>
            <x15:cachedUniqueName index="15" name="[Customer Shopping].[Age].&amp;[32]"/>
            <x15:cachedUniqueName index="16" name="[Customer Shopping].[Age].&amp;[33]"/>
            <x15:cachedUniqueName index="17" name="[Customer Shopping].[Age].&amp;[34]"/>
            <x15:cachedUniqueName index="18" name="[Customer Shopping].[Age].&amp;[35]"/>
            <x15:cachedUniqueName index="19" name="[Customer Shopping].[Age].&amp;[36]"/>
            <x15:cachedUniqueName index="20" name="[Customer Shopping].[Age].&amp;[37]"/>
            <x15:cachedUniqueName index="21" name="[Customer Shopping].[Age].&amp;[38]"/>
            <x15:cachedUniqueName index="22" name="[Customer Shopping].[Age].&amp;[39]"/>
            <x15:cachedUniqueName index="23" name="[Customer Shopping].[Age].&amp;[40]"/>
            <x15:cachedUniqueName index="24" name="[Customer Shopping].[Age].&amp;[41]"/>
            <x15:cachedUniqueName index="25" name="[Customer Shopping].[Age].&amp;[42]"/>
            <x15:cachedUniqueName index="26" name="[Customer Shopping].[Age].&amp;[43]"/>
            <x15:cachedUniqueName index="27" name="[Customer Shopping].[Age].&amp;[44]"/>
            <x15:cachedUniqueName index="28" name="[Customer Shopping].[Age].&amp;[45]"/>
            <x15:cachedUniqueName index="29" name="[Customer Shopping].[Age].&amp;[46]"/>
            <x15:cachedUniqueName index="30" name="[Customer Shopping].[Age].&amp;[47]"/>
            <x15:cachedUniqueName index="31" name="[Customer Shopping].[Age].&amp;[48]"/>
            <x15:cachedUniqueName index="32" name="[Customer Shopping].[Age].&amp;[49]"/>
          </x15:cachedUniqueNames>
        </ext>
      </extLst>
    </cacheField>
    <cacheField name="[calendario].[Week of Year].[Week of Year]" caption="Week of Year" numFmtId="0" hierarchy="13" level="1">
      <sharedItems containsSemiMixedTypes="0" containsNonDate="0" containsString="0"/>
    </cacheField>
    <cacheField name="[Customer Shopping].[Shopping Mall].[Shopping Mall]" caption="Shopping Mall" numFmtId="0" hierarchy="19" level="1">
      <sharedItems containsSemiMixedTypes="0" containsNonDate="0" containsString="0"/>
    </cacheField>
    <cacheField name="[Customer Shopping].[Gender].[Gender]" caption="Gender" numFmtId="0" hierarchy="22" level="1">
      <sharedItems count="2">
        <s v="Female"/>
        <s v="Male"/>
      </sharedItems>
    </cacheField>
  </cacheFields>
  <cacheHierarchies count="42">
    <cacheHierarchy uniqueName="[calendario].[Date]" caption="Date" attribute="1" time="1" defaultMemberUniqueName="[calendario].[Date].[All]" allUniqueName="[calendario].[Date].[All]" dimensionUniqueName="[calendario]" displayFolder="" count="0" memberValueDatatype="7" unbalanced="0"/>
    <cacheHierarchy uniqueName="[calendario].[Year]" caption="Year" attribute="1" defaultMemberUniqueName="[calendario].[Year].[All]" allUniqueName="[calendario].[Year].[All]" dimensionUniqueName="[calendario]" displayFolder="" count="0" memberValueDatatype="20" unbalanced="0"/>
    <cacheHierarchy uniqueName="[calendario].[Month Num]" caption="Month Num" attribute="1" defaultMemberUniqueName="[calendario].[Month Num].[All]" allUniqueName="[calendario].[Month Num].[All]" dimensionUniqueName="[calendario]" displayFolder="" count="0" memberValueDatatype="20" unbalanced="0"/>
    <cacheHierarchy uniqueName="[calendario].[Month]" caption="Month" attribute="1" defaultMemberUniqueName="[calendario].[Month].[All]" allUniqueName="[calendario].[Month].[All]" dimensionUniqueName="[calendario]" displayFolder="" count="0" memberValueDatatype="130" unbalanced="0"/>
    <cacheHierarchy uniqueName="[calendario].[Mon]" caption="Mon" attribute="1" defaultMemberUniqueName="[calendario].[Mon].[All]" allUniqueName="[calendario].[Mon].[All]" dimensionUniqueName="[calendario]" displayFolder="" count="0" memberValueDatatype="130" unbalanced="0"/>
    <cacheHierarchy uniqueName="[calendario].[Day]" caption="Day" attribute="1" defaultMemberUniqueName="[calendario].[Day].[All]" allUniqueName="[calendario].[Day].[All]" dimensionUniqueName="[calendario]" displayFolder="" count="0" memberValueDatatype="20" unbalanced="0"/>
    <cacheHierarchy uniqueName="[calendario].[Month Year]" caption="Month Year" attribute="1" defaultMemberUniqueName="[calendario].[Month Year].[All]" allUniqueName="[calendario].[Month Year].[All]" dimensionUniqueName="[calendario]" displayFolder="" count="0" memberValueDatatype="130" unbalanced="0"/>
    <cacheHierarchy uniqueName="[calendario].[Mon Year]" caption="Mon Year" attribute="1" defaultMemberUniqueName="[calendario].[Mon Year].[All]" allUniqueName="[calendario].[Mon Year].[All]" dimensionUniqueName="[calendario]" displayFolder="" count="0" memberValueDatatype="130" unbalanced="0"/>
    <cacheHierarchy uniqueName="[calendario].[Mon Yr]" caption="Mon Yr" attribute="1" defaultMemberUniqueName="[calendario].[Mon Yr].[All]" allUniqueName="[calendario].[Mon Yr].[All]" dimensionUniqueName="[calendario]" displayFolder="" count="2" memberValueDatatype="130" unbalanced="0">
      <fieldsUsage count="2">
        <fieldUsage x="-1"/>
        <fieldUsage x="0"/>
      </fieldsUsage>
    </cacheHierarchy>
    <cacheHierarchy uniqueName="[calendario].[Month Year Order]" caption="Month Year Order" attribute="1" defaultMemberUniqueName="[calendario].[Month Year Order].[All]" allUniqueName="[calendario].[Month Year Order].[All]" dimensionUniqueName="[calendario]" displayFolder="" count="0" memberValueDatatype="20" unbalanced="0"/>
    <cacheHierarchy uniqueName="[calendario].[Day of Week Num]" caption="Day of Week Num" attribute="1" defaultMemberUniqueName="[calendario].[Day of Week Num].[All]" allUniqueName="[calendario].[Day of Week Num].[All]" dimensionUniqueName="[calendario]" displayFolder="" count="0" memberValueDatatype="20" unbalanced="0"/>
    <cacheHierarchy uniqueName="[calendario].[Day of Week]" caption="Day of Week" attribute="1" defaultMemberUniqueName="[calendario].[Day of Week].[All]" allUniqueName="[calendario].[Day of Week].[All]" dimensionUniqueName="[calendario]" displayFolder="" count="0" memberValueDatatype="130" unbalanced="0"/>
    <cacheHierarchy uniqueName="[calendario].[DOW]" caption="DOW" attribute="1" defaultMemberUniqueName="[calendario].[DOW].[All]" allUniqueName="[calendario].[DOW].[All]" dimensionUniqueName="[calendario]" displayFolder="" count="0" memberValueDatatype="130" unbalanced="0"/>
    <cacheHierarchy uniqueName="[calendario].[Week of Year]" caption="Week of Year" attribute="1" defaultMemberUniqueName="[calendario].[Week of Year].[All]" allUniqueName="[calendario].[Week of Year].[All]" dimensionUniqueName="[calendario]" displayFolder="" count="2" memberValueDatatype="20" unbalanced="0">
      <fieldsUsage count="2">
        <fieldUsage x="-1"/>
        <fieldUsage x="3"/>
      </fieldsUsage>
    </cacheHierarchy>
    <cacheHierarchy uniqueName="[calendario].[Week Starting On]" caption="Week Starting On" attribute="1" time="1" defaultMemberUniqueName="[calendario].[Week Starting On].[All]" allUniqueName="[calendario].[Week Starting On].[All]" dimensionUniqueName="[calendario]" displayFolder="" count="0" memberValueDatatype="7" unbalanced="0"/>
    <cacheHierarchy uniqueName="[calendario].[Quarter Num]" caption="Quarter Num" attribute="1" defaultMemberUniqueName="[calendario].[Quarter Num].[All]" allUniqueName="[calendario].[Quarter Num].[All]" dimensionUniqueName="[calendario]" displayFolder="" count="0" memberValueDatatype="20" unbalanced="0"/>
    <cacheHierarchy uniqueName="[calendario].[Quarter]" caption="Quarter" attribute="1" defaultMemberUniqueName="[calendario].[Quarter].[All]" allUniqueName="[calendario].[Quarter].[All]" dimensionUniqueName="[calendario]"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4"/>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2" memberValueDatatype="130" unbalanced="0">
      <fieldsUsage count="2">
        <fieldUsage x="-1"/>
        <fieldUsage x="5"/>
      </fieldsUsage>
    </cacheHierarchy>
    <cacheHierarchy uniqueName="[Customer Shopping].[Age]" caption="Age" attribute="1" defaultMemberUniqueName="[Customer Shopping].[Age].[All]" allUniqueName="[Customer Shopping].[Age].[All]" dimensionUniqueName="[Customer Shopping]" displayFolder="" count="2" memberValueDatatype="20" unbalanced="0">
      <fieldsUsage count="2">
        <fieldUsage x="-1"/>
        <fieldUsage x="2"/>
      </fieldsUsage>
    </cacheHierarchy>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_]" caption="Price_" attribute="1" defaultMemberUniqueName="[Customer Shopping].[Price_].[All]" allUniqueName="[Customer Shopping].[Price_].[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Recuento de Payment Method]" caption="Recuento de Payment Method" measure="1" displayFolder="" measureGroup="Customer Shopping" count="0">
      <extLst>
        <ext xmlns:x15="http://schemas.microsoft.com/office/spreadsheetml/2010/11/main" uri="{B97F6D7D-B522-45F9-BDA1-12C45D357490}">
          <x15:cacheHierarchy aggregatedColumn="25"/>
        </ext>
      </extLst>
    </cacheHierarchy>
    <cacheHierarchy uniqueName="[Measures].[Recuento de Category]" caption="Recuento de Category" measure="1" displayFolder="" measureGroup="Customer Shopping" count="0">
      <extLst>
        <ext xmlns:x15="http://schemas.microsoft.com/office/spreadsheetml/2010/11/main" uri="{B97F6D7D-B522-45F9-BDA1-12C45D357490}">
          <x15:cacheHierarchy aggregatedColumn="24"/>
        </ext>
      </extLst>
    </cacheHierarchy>
    <cacheHierarchy uniqueName="[Measures].[Suma de Sales_]" caption="Suma de Sales_" measure="1" displayFolder="" measureGroup="Customer Shopping" count="0">
      <extLst>
        <ext xmlns:x15="http://schemas.microsoft.com/office/spreadsheetml/2010/11/main" uri="{B97F6D7D-B522-45F9-BDA1-12C45D357490}">
          <x15:cacheHierarchy aggregatedColumn="28"/>
        </ext>
      </extLst>
    </cacheHierarchy>
    <cacheHierarchy uniqueName="[Measures].[Suma de Price_]" caption="Suma de Price_" measure="1" displayFolder="" measureGroup="Customer Shopping" count="0">
      <extLst>
        <ext xmlns:x15="http://schemas.microsoft.com/office/spreadsheetml/2010/11/main" uri="{B97F6D7D-B522-45F9-BDA1-12C45D357490}">
          <x15:cacheHierarchy aggregatedColumn="27"/>
        </ext>
      </extLst>
    </cacheHierarchy>
    <cacheHierarchy uniqueName="[Measures].[Suma de Quantity_]" caption="Suma de Quantity_" measure="1" displayFolder="" measureGroup="Customer Shopping" count="0">
      <extLst>
        <ext xmlns:x15="http://schemas.microsoft.com/office/spreadsheetml/2010/11/main" uri="{B97F6D7D-B522-45F9-BDA1-12C45D357490}">
          <x15:cacheHierarchy aggregatedColumn="26"/>
        </ext>
      </extLst>
    </cacheHierarchy>
    <cacheHierarchy uniqueName="[Measures].[Suma de Week of Year]" caption="Suma de Week of Year" measure="1" displayFolder="" measureGroup="calendario" count="0">
      <extLst>
        <ext xmlns:x15="http://schemas.microsoft.com/office/spreadsheetml/2010/11/main" uri="{B97F6D7D-B522-45F9-BDA1-12C45D357490}">
          <x15:cacheHierarchy aggregatedColumn="13"/>
        </ext>
      </extLst>
    </cacheHierarchy>
    <cacheHierarchy uniqueName="[Measures].[Quantity]" caption="Quantity" measure="1" displayFolder="" measureGroup="Customer Shopping" count="0"/>
    <cacheHierarchy uniqueName="[Measures].[Sales]" caption="Sales" measure="1" displayFolder="" measureGroup="Customer Shopping" count="0" oneField="1">
      <fieldsUsage count="1">
        <fieldUsage x="1"/>
      </fieldsUsage>
    </cacheHierarchy>
    <cacheHierarchy uniqueName="[Measures].[Average Price]" caption="Average Price" measure="1" displayFolder="" measureGroup="Customer Shopping" count="0"/>
    <cacheHierarchy uniqueName="[Measures].[Sales/1000000]" caption="Sales/1000000" measure="1" displayFolder="" measureGroup="Customer Shopping" count="0"/>
    <cacheHierarchy uniqueName="[Measures].[__XL_Count Customer Shopping]" caption="__XL_Count Customer Shopping" measure="1" displayFolder="" measureGroup="Customer Shopping" count="0" hidden="1"/>
    <cacheHierarchy uniqueName="[Measures].[__XL_Count calendario]" caption="__XL_Count calendario" measure="1" displayFolder="" measureGroup="calendario" count="0" hidden="1"/>
    <cacheHierarchy uniqueName="[Measures].[__No measures defined]" caption="__No measures defined" measure="1" displayFolder="" count="0" hidden="1"/>
  </cacheHierarchies>
  <kpis count="0"/>
  <dimensions count="3">
    <dimension name="calendario" uniqueName="[calendario]" caption="calendario"/>
    <dimension name="Customer Shopping" uniqueName="[Customer Shopping]" caption="Customer Shopping"/>
    <dimension measure="1" name="Measures" uniqueName="[Measures]" caption="Measures"/>
  </dimensions>
  <measureGroups count="2">
    <measureGroup name="calendario" caption="calendario"/>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10654003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uario1" refreshedDate="45295.678204976852" backgroundQuery="1" createdVersion="6" refreshedVersion="6" minRefreshableVersion="3" recordCount="0" supportSubquery="1" supportAdvancedDrill="1" xr:uid="{1CD2373B-232B-4CEB-9ABA-47373529251B}">
  <cacheSource type="external" connectionId="3"/>
  <cacheFields count="6">
    <cacheField name="[calendario].[Year].[Year]" caption="Year" numFmtId="0" hierarchy="1" level="1">
      <sharedItems containsSemiMixedTypes="0" containsNonDate="0" containsString="0"/>
    </cacheField>
    <cacheField name="[Customer Shopping].[Shopping Mall].[Shopping Mall]" caption="Shopping Mall" numFmtId="0" hierarchy="19" level="1">
      <sharedItems containsSemiMixedTypes="0" containsNonDate="0" containsString="0"/>
    </cacheField>
    <cacheField name="[Measures].[Sales]" caption="Sales" numFmtId="0" hierarchy="36" level="32767"/>
    <cacheField name="[calendario].[Mon].[Mon]" caption="Mon" numFmtId="0" hierarchy="4" level="1">
      <sharedItems count="3">
        <s v="ene"/>
        <s v="feb"/>
        <s v="mar"/>
      </sharedItems>
    </cacheField>
    <cacheField name="[Customer Shopping].[Payment Method].[Payment Method]" caption="Payment Method" numFmtId="0" hierarchy="25" level="1">
      <sharedItems count="3">
        <s v="Cash"/>
        <s v="Credit Card"/>
        <s v="Debit Card"/>
      </sharedItems>
    </cacheField>
    <cacheField name="[Customer Shopping].[Category].[Category]" caption="Category" numFmtId="0" hierarchy="24" level="1">
      <sharedItems count="8">
        <s v="Books"/>
        <s v="Clothing"/>
        <s v="Cosmetics"/>
        <s v="Food &amp; Beverage"/>
        <s v="Shoes"/>
        <s v="Souvenir"/>
        <s v="Technology"/>
        <s v="Toys"/>
      </sharedItems>
    </cacheField>
  </cacheFields>
  <cacheHierarchies count="42">
    <cacheHierarchy uniqueName="[calendario].[Date]" caption="Date" attribute="1" time="1" defaultMemberUniqueName="[calendario].[Date].[All]" allUniqueName="[calendario].[Date].[All]" dimensionUniqueName="[calendario]" displayFolder="" count="0" memberValueDatatype="7" unbalanced="0"/>
    <cacheHierarchy uniqueName="[calendario].[Year]" caption="Year" attribute="1" defaultMemberUniqueName="[calendario].[Year].[All]" allUniqueName="[calendario].[Year].[All]" dimensionUniqueName="[calendario]" displayFolder="" count="2" memberValueDatatype="20" unbalanced="0">
      <fieldsUsage count="2">
        <fieldUsage x="-1"/>
        <fieldUsage x="0"/>
      </fieldsUsage>
    </cacheHierarchy>
    <cacheHierarchy uniqueName="[calendario].[Month Num]" caption="Month Num" attribute="1" defaultMemberUniqueName="[calendario].[Month Num].[All]" allUniqueName="[calendario].[Month Num].[All]" dimensionUniqueName="[calendario]" displayFolder="" count="0" memberValueDatatype="20" unbalanced="0"/>
    <cacheHierarchy uniqueName="[calendario].[Month]" caption="Month" attribute="1" defaultMemberUniqueName="[calendario].[Month].[All]" allUniqueName="[calendario].[Month].[All]" dimensionUniqueName="[calendario]" displayFolder="" count="0" memberValueDatatype="130" unbalanced="0"/>
    <cacheHierarchy uniqueName="[calendario].[Mon]" caption="Mon" attribute="1" defaultMemberUniqueName="[calendario].[Mon].[All]" allUniqueName="[calendario].[Mon].[All]" dimensionUniqueName="[calendario]" displayFolder="" count="2" memberValueDatatype="130" unbalanced="0">
      <fieldsUsage count="2">
        <fieldUsage x="-1"/>
        <fieldUsage x="3"/>
      </fieldsUsage>
    </cacheHierarchy>
    <cacheHierarchy uniqueName="[calendario].[Day]" caption="Day" attribute="1" defaultMemberUniqueName="[calendario].[Day].[All]" allUniqueName="[calendario].[Day].[All]" dimensionUniqueName="[calendario]" displayFolder="" count="0" memberValueDatatype="20" unbalanced="0"/>
    <cacheHierarchy uniqueName="[calendario].[Month Year]" caption="Month Year" attribute="1" defaultMemberUniqueName="[calendario].[Month Year].[All]" allUniqueName="[calendario].[Month Year].[All]" dimensionUniqueName="[calendario]" displayFolder="" count="0" memberValueDatatype="130" unbalanced="0"/>
    <cacheHierarchy uniqueName="[calendario].[Mon Year]" caption="Mon Year" attribute="1" defaultMemberUniqueName="[calendario].[Mon Year].[All]" allUniqueName="[calendario].[Mon Year].[All]" dimensionUniqueName="[calendario]" displayFolder="" count="0" memberValueDatatype="130" unbalanced="0"/>
    <cacheHierarchy uniqueName="[calendario].[Mon Yr]" caption="Mon Yr" attribute="1" defaultMemberUniqueName="[calendario].[Mon Yr].[All]" allUniqueName="[calendario].[Mon Yr].[All]" dimensionUniqueName="[calendario]" displayFolder="" count="0" memberValueDatatype="130" unbalanced="0"/>
    <cacheHierarchy uniqueName="[calendario].[Month Year Order]" caption="Month Year Order" attribute="1" defaultMemberUniqueName="[calendario].[Month Year Order].[All]" allUniqueName="[calendario].[Month Year Order].[All]" dimensionUniqueName="[calendario]" displayFolder="" count="0" memberValueDatatype="20" unbalanced="0"/>
    <cacheHierarchy uniqueName="[calendario].[Day of Week Num]" caption="Day of Week Num" attribute="1" defaultMemberUniqueName="[calendario].[Day of Week Num].[All]" allUniqueName="[calendario].[Day of Week Num].[All]" dimensionUniqueName="[calendario]" displayFolder="" count="0" memberValueDatatype="20" unbalanced="0"/>
    <cacheHierarchy uniqueName="[calendario].[Day of Week]" caption="Day of Week" attribute="1" defaultMemberUniqueName="[calendario].[Day of Week].[All]" allUniqueName="[calendario].[Day of Week].[All]" dimensionUniqueName="[calendario]" displayFolder="" count="0" memberValueDatatype="130" unbalanced="0"/>
    <cacheHierarchy uniqueName="[calendario].[DOW]" caption="DOW" attribute="1" defaultMemberUniqueName="[calendario].[DOW].[All]" allUniqueName="[calendario].[DOW].[All]" dimensionUniqueName="[calendario]" displayFolder="" count="0" memberValueDatatype="130" unbalanced="0"/>
    <cacheHierarchy uniqueName="[calendario].[Week of Year]" caption="Week of Year" attribute="1" defaultMemberUniqueName="[calendario].[Week of Year].[All]" allUniqueName="[calendario].[Week of Year].[All]" dimensionUniqueName="[calendario]" displayFolder="" count="0" memberValueDatatype="20" unbalanced="0"/>
    <cacheHierarchy uniqueName="[calendario].[Week Starting On]" caption="Week Starting On" attribute="1" time="1" defaultMemberUniqueName="[calendario].[Week Starting On].[All]" allUniqueName="[calendario].[Week Starting On].[All]" dimensionUniqueName="[calendario]" displayFolder="" count="0" memberValueDatatype="7" unbalanced="0"/>
    <cacheHierarchy uniqueName="[calendario].[Quarter Num]" caption="Quarter Num" attribute="1" defaultMemberUniqueName="[calendario].[Quarter Num].[All]" allUniqueName="[calendario].[Quarter Num].[All]" dimensionUniqueName="[calendario]" displayFolder="" count="0" memberValueDatatype="20" unbalanced="0"/>
    <cacheHierarchy uniqueName="[calendario].[Quarter]" caption="Quarter" attribute="1" defaultMemberUniqueName="[calendario].[Quarter].[All]" allUniqueName="[calendario].[Quarter].[All]" dimensionUniqueName="[calendario]"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1"/>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2" memberValueDatatype="130" unbalanced="0">
      <fieldsUsage count="2">
        <fieldUsage x="-1"/>
        <fieldUsage x="5"/>
      </fieldsUsage>
    </cacheHierarchy>
    <cacheHierarchy uniqueName="[Customer Shopping].[Payment Method]" caption="Payment Method" attribute="1" defaultMemberUniqueName="[Customer Shopping].[Payment Method].[All]" allUniqueName="[Customer Shopping].[Payment Method].[All]" dimensionUniqueName="[Customer Shopping]" displayFolder="" count="2" memberValueDatatype="130" unbalanced="0">
      <fieldsUsage count="2">
        <fieldUsage x="-1"/>
        <fieldUsage x="4"/>
      </fieldsUsage>
    </cacheHierarchy>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_]" caption="Price_" attribute="1" defaultMemberUniqueName="[Customer Shopping].[Price_].[All]" allUniqueName="[Customer Shopping].[Price_].[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Recuento de Payment Method]" caption="Recuento de Payment Method" measure="1" displayFolder="" measureGroup="Customer Shopping" count="0">
      <extLst>
        <ext xmlns:x15="http://schemas.microsoft.com/office/spreadsheetml/2010/11/main" uri="{B97F6D7D-B522-45F9-BDA1-12C45D357490}">
          <x15:cacheHierarchy aggregatedColumn="25"/>
        </ext>
      </extLst>
    </cacheHierarchy>
    <cacheHierarchy uniqueName="[Measures].[Recuento de Category]" caption="Recuento de Category" measure="1" displayFolder="" measureGroup="Customer Shopping" count="0">
      <extLst>
        <ext xmlns:x15="http://schemas.microsoft.com/office/spreadsheetml/2010/11/main" uri="{B97F6D7D-B522-45F9-BDA1-12C45D357490}">
          <x15:cacheHierarchy aggregatedColumn="24"/>
        </ext>
      </extLst>
    </cacheHierarchy>
    <cacheHierarchy uniqueName="[Measures].[Suma de Sales_]" caption="Suma de Sales_" measure="1" displayFolder="" measureGroup="Customer Shopping" count="0">
      <extLst>
        <ext xmlns:x15="http://schemas.microsoft.com/office/spreadsheetml/2010/11/main" uri="{B97F6D7D-B522-45F9-BDA1-12C45D357490}">
          <x15:cacheHierarchy aggregatedColumn="28"/>
        </ext>
      </extLst>
    </cacheHierarchy>
    <cacheHierarchy uniqueName="[Measures].[Suma de Price_]" caption="Suma de Price_" measure="1" displayFolder="" measureGroup="Customer Shopping" count="0">
      <extLst>
        <ext xmlns:x15="http://schemas.microsoft.com/office/spreadsheetml/2010/11/main" uri="{B97F6D7D-B522-45F9-BDA1-12C45D357490}">
          <x15:cacheHierarchy aggregatedColumn="27"/>
        </ext>
      </extLst>
    </cacheHierarchy>
    <cacheHierarchy uniqueName="[Measures].[Suma de Quantity_]" caption="Suma de Quantity_" measure="1" displayFolder="" measureGroup="Customer Shopping" count="0">
      <extLst>
        <ext xmlns:x15="http://schemas.microsoft.com/office/spreadsheetml/2010/11/main" uri="{B97F6D7D-B522-45F9-BDA1-12C45D357490}">
          <x15:cacheHierarchy aggregatedColumn="26"/>
        </ext>
      </extLst>
    </cacheHierarchy>
    <cacheHierarchy uniqueName="[Measures].[Suma de Week of Year]" caption="Suma de Week of Year" measure="1" displayFolder="" measureGroup="calendario" count="0">
      <extLst>
        <ext xmlns:x15="http://schemas.microsoft.com/office/spreadsheetml/2010/11/main" uri="{B97F6D7D-B522-45F9-BDA1-12C45D357490}">
          <x15:cacheHierarchy aggregatedColumn="13"/>
        </ext>
      </extLst>
    </cacheHierarchy>
    <cacheHierarchy uniqueName="[Measures].[Quantity]" caption="Quantity" measure="1" displayFolder="" measureGroup="Customer Shopping" count="0"/>
    <cacheHierarchy uniqueName="[Measures].[Sales]" caption="Sales" measure="1" displayFolder="" measureGroup="Customer Shopping" count="0" oneField="1">
      <fieldsUsage count="1">
        <fieldUsage x="2"/>
      </fieldsUsage>
    </cacheHierarchy>
    <cacheHierarchy uniqueName="[Measures].[Average Price]" caption="Average Price" measure="1" displayFolder="" measureGroup="Customer Shopping" count="0"/>
    <cacheHierarchy uniqueName="[Measures].[Sales/1000000]" caption="Sales/1000000" measure="1" displayFolder="" measureGroup="Customer Shopping" count="0"/>
    <cacheHierarchy uniqueName="[Measures].[__XL_Count Customer Shopping]" caption="__XL_Count Customer Shopping" measure="1" displayFolder="" measureGroup="Customer Shopping" count="0" hidden="1"/>
    <cacheHierarchy uniqueName="[Measures].[__XL_Count calendario]" caption="__XL_Count calendario" measure="1" displayFolder="" measureGroup="calendario" count="0" hidden="1"/>
    <cacheHierarchy uniqueName="[Measures].[__No measures defined]" caption="__No measures defined" measure="1" displayFolder="" count="0" hidden="1"/>
  </cacheHierarchies>
  <kpis count="0"/>
  <dimensions count="3">
    <dimension name="calendario" uniqueName="[calendario]" caption="calendario"/>
    <dimension name="Customer Shopping" uniqueName="[Customer Shopping]" caption="Customer Shopping"/>
    <dimension measure="1" name="Measures" uniqueName="[Measures]" caption="Measures"/>
  </dimensions>
  <measureGroups count="2">
    <measureGroup name="calendario" caption="calendario"/>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uario1" refreshedDate="45295.678147800929" backgroundQuery="1" createdVersion="3" refreshedVersion="6" minRefreshableVersion="3" recordCount="0" supportSubquery="1" supportAdvancedDrill="1" xr:uid="{4AE8B9F1-F20E-46C5-B8E8-385FD00AC31A}">
  <cacheSource type="external" connectionId="3">
    <extLst>
      <ext xmlns:x14="http://schemas.microsoft.com/office/spreadsheetml/2009/9/main" uri="{F057638F-6D5F-4e77-A914-E7F072B9BCA8}">
        <x14:sourceConnection name="ThisWorkbookDataModel"/>
      </ext>
    </extLst>
  </cacheSource>
  <cacheFields count="0"/>
  <cacheHierarchies count="42">
    <cacheHierarchy uniqueName="[calendario].[Date]" caption="Date" attribute="1" time="1" defaultMemberUniqueName="[calendario].[Date].[All]" allUniqueName="[calendario].[Date].[All]" dimensionUniqueName="[calendario]" displayFolder="" count="0" memberValueDatatype="7" unbalanced="0"/>
    <cacheHierarchy uniqueName="[calendario].[Year]" caption="Year" attribute="1" defaultMemberUniqueName="[calendario].[Year].[All]" allUniqueName="[calendario].[Year].[All]" dimensionUniqueName="[calendario]" displayFolder="" count="0" memberValueDatatype="20" unbalanced="0"/>
    <cacheHierarchy uniqueName="[calendario].[Month Num]" caption="Month Num" attribute="1" defaultMemberUniqueName="[calendario].[Month Num].[All]" allUniqueName="[calendario].[Month Num].[All]" dimensionUniqueName="[calendario]" displayFolder="" count="0" memberValueDatatype="20" unbalanced="0"/>
    <cacheHierarchy uniqueName="[calendario].[Month]" caption="Month" attribute="1" defaultMemberUniqueName="[calendario].[Month].[All]" allUniqueName="[calendario].[Month].[All]" dimensionUniqueName="[calendario]" displayFolder="" count="0" memberValueDatatype="130" unbalanced="0"/>
    <cacheHierarchy uniqueName="[calendario].[Mon]" caption="Mon" attribute="1" defaultMemberUniqueName="[calendario].[Mon].[All]" allUniqueName="[calendario].[Mon].[All]" dimensionUniqueName="[calendario]" displayFolder="" count="0" memberValueDatatype="130" unbalanced="0"/>
    <cacheHierarchy uniqueName="[calendario].[Day]" caption="Day" attribute="1" defaultMemberUniqueName="[calendario].[Day].[All]" allUniqueName="[calendario].[Day].[All]" dimensionUniqueName="[calendario]" displayFolder="" count="0" memberValueDatatype="20" unbalanced="0"/>
    <cacheHierarchy uniqueName="[calendario].[Month Year]" caption="Month Year" attribute="1" defaultMemberUniqueName="[calendario].[Month Year].[All]" allUniqueName="[calendario].[Month Year].[All]" dimensionUniqueName="[calendario]" displayFolder="" count="0" memberValueDatatype="130" unbalanced="0"/>
    <cacheHierarchy uniqueName="[calendario].[Mon Year]" caption="Mon Year" attribute="1" defaultMemberUniqueName="[calendario].[Mon Year].[All]" allUniqueName="[calendario].[Mon Year].[All]" dimensionUniqueName="[calendario]" displayFolder="" count="0" memberValueDatatype="130" unbalanced="0"/>
    <cacheHierarchy uniqueName="[calendario].[Mon Yr]" caption="Mon Yr" attribute="1" defaultMemberUniqueName="[calendario].[Mon Yr].[All]" allUniqueName="[calendario].[Mon Yr].[All]" dimensionUniqueName="[calendario]" displayFolder="" count="2" memberValueDatatype="130" unbalanced="0"/>
    <cacheHierarchy uniqueName="[calendario].[Month Year Order]" caption="Month Year Order" attribute="1" defaultMemberUniqueName="[calendario].[Month Year Order].[All]" allUniqueName="[calendario].[Month Year Order].[All]" dimensionUniqueName="[calendario]" displayFolder="" count="0" memberValueDatatype="20" unbalanced="0"/>
    <cacheHierarchy uniqueName="[calendario].[Day of Week Num]" caption="Day of Week Num" attribute="1" defaultMemberUniqueName="[calendario].[Day of Week Num].[All]" allUniqueName="[calendario].[Day of Week Num].[All]" dimensionUniqueName="[calendario]" displayFolder="" count="0" memberValueDatatype="20" unbalanced="0"/>
    <cacheHierarchy uniqueName="[calendario].[Day of Week]" caption="Day of Week" attribute="1" defaultMemberUniqueName="[calendario].[Day of Week].[All]" allUniqueName="[calendario].[Day of Week].[All]" dimensionUniqueName="[calendario]" displayFolder="" count="0" memberValueDatatype="130" unbalanced="0"/>
    <cacheHierarchy uniqueName="[calendario].[DOW]" caption="DOW" attribute="1" defaultMemberUniqueName="[calendario].[DOW].[All]" allUniqueName="[calendario].[DOW].[All]" dimensionUniqueName="[calendario]" displayFolder="" count="0" memberValueDatatype="130" unbalanced="0"/>
    <cacheHierarchy uniqueName="[calendario].[Week of Year]" caption="Week of Year" attribute="1" defaultMemberUniqueName="[calendario].[Week of Year].[All]" allUniqueName="[calendario].[Week of Year].[All]" dimensionUniqueName="[calendario]" displayFolder="" count="0" memberValueDatatype="20" unbalanced="0"/>
    <cacheHierarchy uniqueName="[calendario].[Week Starting On]" caption="Week Starting On" attribute="1" time="1" defaultMemberUniqueName="[calendario].[Week Starting On].[All]" allUniqueName="[calendario].[Week Starting On].[All]" dimensionUniqueName="[calendario]" displayFolder="" count="0" memberValueDatatype="7" unbalanced="0"/>
    <cacheHierarchy uniqueName="[calendario].[Quarter Num]" caption="Quarter Num" attribute="1" defaultMemberUniqueName="[calendario].[Quarter Num].[All]" allUniqueName="[calendario].[Quarter Num].[All]" dimensionUniqueName="[calendario]" displayFolder="" count="0" memberValueDatatype="20" unbalanced="0"/>
    <cacheHierarchy uniqueName="[calendario].[Quarter]" caption="Quarter" attribute="1" defaultMemberUniqueName="[calendario].[Quarter].[All]" allUniqueName="[calendario].[Quarter].[All]" dimensionUniqueName="[calendario]"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_]" caption="Price_" attribute="1" defaultMemberUniqueName="[Customer Shopping].[Price_].[All]" allUniqueName="[Customer Shopping].[Price_].[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Recuento de Payment Method]" caption="Recuento de Payment Method" measure="1" displayFolder="" measureGroup="Customer Shopping" count="0">
      <extLst>
        <ext xmlns:x15="http://schemas.microsoft.com/office/spreadsheetml/2010/11/main" uri="{B97F6D7D-B522-45F9-BDA1-12C45D357490}">
          <x15:cacheHierarchy aggregatedColumn="25"/>
        </ext>
      </extLst>
    </cacheHierarchy>
    <cacheHierarchy uniqueName="[Measures].[Recuento de Category]" caption="Recuento de Category" measure="1" displayFolder="" measureGroup="Customer Shopping" count="0">
      <extLst>
        <ext xmlns:x15="http://schemas.microsoft.com/office/spreadsheetml/2010/11/main" uri="{B97F6D7D-B522-45F9-BDA1-12C45D357490}">
          <x15:cacheHierarchy aggregatedColumn="24"/>
        </ext>
      </extLst>
    </cacheHierarchy>
    <cacheHierarchy uniqueName="[Measures].[Suma de Sales_]" caption="Suma de Sales_" measure="1" displayFolder="" measureGroup="Customer Shopping" count="0">
      <extLst>
        <ext xmlns:x15="http://schemas.microsoft.com/office/spreadsheetml/2010/11/main" uri="{B97F6D7D-B522-45F9-BDA1-12C45D357490}">
          <x15:cacheHierarchy aggregatedColumn="28"/>
        </ext>
      </extLst>
    </cacheHierarchy>
    <cacheHierarchy uniqueName="[Measures].[Suma de Price_]" caption="Suma de Price_" measure="1" displayFolder="" measureGroup="Customer Shopping" count="0">
      <extLst>
        <ext xmlns:x15="http://schemas.microsoft.com/office/spreadsheetml/2010/11/main" uri="{B97F6D7D-B522-45F9-BDA1-12C45D357490}">
          <x15:cacheHierarchy aggregatedColumn="27"/>
        </ext>
      </extLst>
    </cacheHierarchy>
    <cacheHierarchy uniqueName="[Measures].[Suma de Quantity_]" caption="Suma de Quantity_" measure="1" displayFolder="" measureGroup="Customer Shopping" count="0">
      <extLst>
        <ext xmlns:x15="http://schemas.microsoft.com/office/spreadsheetml/2010/11/main" uri="{B97F6D7D-B522-45F9-BDA1-12C45D357490}">
          <x15:cacheHierarchy aggregatedColumn="26"/>
        </ext>
      </extLst>
    </cacheHierarchy>
    <cacheHierarchy uniqueName="[Measures].[Suma de Week of Year]" caption="Suma de Week of Year" measure="1" displayFolder="" measureGroup="calendario" count="0">
      <extLst>
        <ext xmlns:x15="http://schemas.microsoft.com/office/spreadsheetml/2010/11/main" uri="{B97F6D7D-B522-45F9-BDA1-12C45D357490}">
          <x15:cacheHierarchy aggregatedColumn="13"/>
        </ext>
      </extLst>
    </cacheHierarchy>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cacheHierarchy uniqueName="[Measures].[Sales/1000000]" caption="Sales/1000000" measure="1" displayFolder="" measureGroup="Customer Shopping" count="0"/>
    <cacheHierarchy uniqueName="[Measures].[__XL_Count Customer Shopping]" caption="__XL_Count Customer Shopping" measure="1" displayFolder="" measureGroup="Customer Shopping" count="0" hidden="1"/>
    <cacheHierarchy uniqueName="[Measures].[__XL_Count calendario]" caption="__XL_Count calendario" measure="1" displayFolder="" measureGroup="calendario"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36279060"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uario1" refreshedDate="45295.678159027775" backgroundQuery="1" createdVersion="3" refreshedVersion="6" minRefreshableVersion="3" recordCount="0" supportSubquery="1" supportAdvancedDrill="1" xr:uid="{F7F5DEE8-3A61-4EDF-8434-082303257E27}">
  <cacheSource type="external" connectionId="3">
    <extLst>
      <ext xmlns:x14="http://schemas.microsoft.com/office/spreadsheetml/2009/9/main" uri="{F057638F-6D5F-4e77-A914-E7F072B9BCA8}">
        <x14:sourceConnection name="ThisWorkbookDataModel"/>
      </ext>
    </extLst>
  </cacheSource>
  <cacheFields count="0"/>
  <cacheHierarchies count="42">
    <cacheHierarchy uniqueName="[calendario].[Date]" caption="Date" attribute="1" time="1" defaultMemberUniqueName="[calendario].[Date].[All]" allUniqueName="[calendario].[Date].[All]" dimensionUniqueName="[calendario]" displayFolder="" count="0" memberValueDatatype="7" unbalanced="0"/>
    <cacheHierarchy uniqueName="[calendario].[Year]" caption="Year" attribute="1" defaultMemberUniqueName="[calendario].[Year].[All]" allUniqueName="[calendario].[Year].[All]" dimensionUniqueName="[calendario]" displayFolder="" count="2" memberValueDatatype="20" unbalanced="0"/>
    <cacheHierarchy uniqueName="[calendario].[Month Num]" caption="Month Num" attribute="1" defaultMemberUniqueName="[calendario].[Month Num].[All]" allUniqueName="[calendario].[Month Num].[All]" dimensionUniqueName="[calendario]" displayFolder="" count="0" memberValueDatatype="20" unbalanced="0"/>
    <cacheHierarchy uniqueName="[calendario].[Month]" caption="Month" attribute="1" defaultMemberUniqueName="[calendario].[Month].[All]" allUniqueName="[calendario].[Month].[All]" dimensionUniqueName="[calendario]" displayFolder="" count="0" memberValueDatatype="130" unbalanced="0"/>
    <cacheHierarchy uniqueName="[calendario].[Mon]" caption="Mon" attribute="1" defaultMemberUniqueName="[calendario].[Mon].[All]" allUniqueName="[calendario].[Mon].[All]" dimensionUniqueName="[calendario]" displayFolder="" count="0" memberValueDatatype="130" unbalanced="0"/>
    <cacheHierarchy uniqueName="[calendario].[Day]" caption="Day" attribute="1" defaultMemberUniqueName="[calendario].[Day].[All]" allUniqueName="[calendario].[Day].[All]" dimensionUniqueName="[calendario]" displayFolder="" count="0" memberValueDatatype="20" unbalanced="0"/>
    <cacheHierarchy uniqueName="[calendario].[Month Year]" caption="Month Year" attribute="1" defaultMemberUniqueName="[calendario].[Month Year].[All]" allUniqueName="[calendario].[Month Year].[All]" dimensionUniqueName="[calendario]" displayFolder="" count="0" memberValueDatatype="130" unbalanced="0"/>
    <cacheHierarchy uniqueName="[calendario].[Mon Year]" caption="Mon Year" attribute="1" defaultMemberUniqueName="[calendario].[Mon Year].[All]" allUniqueName="[calendario].[Mon Year].[All]" dimensionUniqueName="[calendario]" displayFolder="" count="0" memberValueDatatype="130" unbalanced="0"/>
    <cacheHierarchy uniqueName="[calendario].[Mon Yr]" caption="Mon Yr" attribute="1" defaultMemberUniqueName="[calendario].[Mon Yr].[All]" allUniqueName="[calendario].[Mon Yr].[All]" dimensionUniqueName="[calendario]" displayFolder="" count="0" memberValueDatatype="130" unbalanced="0"/>
    <cacheHierarchy uniqueName="[calendario].[Month Year Order]" caption="Month Year Order" attribute="1" defaultMemberUniqueName="[calendario].[Month Year Order].[All]" allUniqueName="[calendario].[Month Year Order].[All]" dimensionUniqueName="[calendario]" displayFolder="" count="0" memberValueDatatype="20" unbalanced="0"/>
    <cacheHierarchy uniqueName="[calendario].[Day of Week Num]" caption="Day of Week Num" attribute="1" defaultMemberUniqueName="[calendario].[Day of Week Num].[All]" allUniqueName="[calendario].[Day of Week Num].[All]" dimensionUniqueName="[calendario]" displayFolder="" count="0" memberValueDatatype="20" unbalanced="0"/>
    <cacheHierarchy uniqueName="[calendario].[Day of Week]" caption="Day of Week" attribute="1" defaultMemberUniqueName="[calendario].[Day of Week].[All]" allUniqueName="[calendario].[Day of Week].[All]" dimensionUniqueName="[calendario]" displayFolder="" count="0" memberValueDatatype="130" unbalanced="0"/>
    <cacheHierarchy uniqueName="[calendario].[DOW]" caption="DOW" attribute="1" defaultMemberUniqueName="[calendario].[DOW].[All]" allUniqueName="[calendario].[DOW].[All]" dimensionUniqueName="[calendario]" displayFolder="" count="0" memberValueDatatype="130" unbalanced="0"/>
    <cacheHierarchy uniqueName="[calendario].[Week of Year]" caption="Week of Year" attribute="1" defaultMemberUniqueName="[calendario].[Week of Year].[All]" allUniqueName="[calendario].[Week of Year].[All]" dimensionUniqueName="[calendario]" displayFolder="" count="0" memberValueDatatype="20" unbalanced="0"/>
    <cacheHierarchy uniqueName="[calendario].[Week Starting On]" caption="Week Starting On" attribute="1" time="1" defaultMemberUniqueName="[calendario].[Week Starting On].[All]" allUniqueName="[calendario].[Week Starting On].[All]" dimensionUniqueName="[calendario]" displayFolder="" count="0" memberValueDatatype="7" unbalanced="0"/>
    <cacheHierarchy uniqueName="[calendario].[Quarter Num]" caption="Quarter Num" attribute="1" defaultMemberUniqueName="[calendario].[Quarter Num].[All]" allUniqueName="[calendario].[Quarter Num].[All]" dimensionUniqueName="[calendario]" displayFolder="" count="0" memberValueDatatype="20" unbalanced="0"/>
    <cacheHierarchy uniqueName="[calendario].[Quarter]" caption="Quarter" attribute="1" defaultMemberUniqueName="[calendario].[Quarter].[All]" allUniqueName="[calendario].[Quarter].[All]" dimensionUniqueName="[calendario]"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0"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_]" caption="Price_" attribute="1" defaultMemberUniqueName="[Customer Shopping].[Price_].[All]" allUniqueName="[Customer Shopping].[Price_].[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Recuento de Payment Method]" caption="Recuento de Payment Method" measure="1" displayFolder="" measureGroup="Customer Shopping" count="0">
      <extLst>
        <ext xmlns:x15="http://schemas.microsoft.com/office/spreadsheetml/2010/11/main" uri="{B97F6D7D-B522-45F9-BDA1-12C45D357490}">
          <x15:cacheHierarchy aggregatedColumn="25"/>
        </ext>
      </extLst>
    </cacheHierarchy>
    <cacheHierarchy uniqueName="[Measures].[Recuento de Category]" caption="Recuento de Category" measure="1" displayFolder="" measureGroup="Customer Shopping" count="0">
      <extLst>
        <ext xmlns:x15="http://schemas.microsoft.com/office/spreadsheetml/2010/11/main" uri="{B97F6D7D-B522-45F9-BDA1-12C45D357490}">
          <x15:cacheHierarchy aggregatedColumn="24"/>
        </ext>
      </extLst>
    </cacheHierarchy>
    <cacheHierarchy uniqueName="[Measures].[Suma de Sales_]" caption="Suma de Sales_" measure="1" displayFolder="" measureGroup="Customer Shopping" count="0">
      <extLst>
        <ext xmlns:x15="http://schemas.microsoft.com/office/spreadsheetml/2010/11/main" uri="{B97F6D7D-B522-45F9-BDA1-12C45D357490}">
          <x15:cacheHierarchy aggregatedColumn="28"/>
        </ext>
      </extLst>
    </cacheHierarchy>
    <cacheHierarchy uniqueName="[Measures].[Suma de Price_]" caption="Suma de Price_" measure="1" displayFolder="" measureGroup="Customer Shopping" count="0">
      <extLst>
        <ext xmlns:x15="http://schemas.microsoft.com/office/spreadsheetml/2010/11/main" uri="{B97F6D7D-B522-45F9-BDA1-12C45D357490}">
          <x15:cacheHierarchy aggregatedColumn="27"/>
        </ext>
      </extLst>
    </cacheHierarchy>
    <cacheHierarchy uniqueName="[Measures].[Suma de Quantity_]" caption="Suma de Quantity_" measure="1" displayFolder="" measureGroup="Customer Shopping" count="0">
      <extLst>
        <ext xmlns:x15="http://schemas.microsoft.com/office/spreadsheetml/2010/11/main" uri="{B97F6D7D-B522-45F9-BDA1-12C45D357490}">
          <x15:cacheHierarchy aggregatedColumn="26"/>
        </ext>
      </extLst>
    </cacheHierarchy>
    <cacheHierarchy uniqueName="[Measures].[Suma de Week of Year]" caption="Suma de Week of Year" measure="1" displayFolder="" measureGroup="calendario" count="0">
      <extLst>
        <ext xmlns:x15="http://schemas.microsoft.com/office/spreadsheetml/2010/11/main" uri="{B97F6D7D-B522-45F9-BDA1-12C45D357490}">
          <x15:cacheHierarchy aggregatedColumn="13"/>
        </ext>
      </extLst>
    </cacheHierarchy>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cacheHierarchy uniqueName="[Measures].[Sales/1000000]" caption="Sales/1000000" measure="1" displayFolder="" measureGroup="Customer Shopping" count="0"/>
    <cacheHierarchy uniqueName="[Measures].[__XL_Count Customer Shopping]" caption="__XL_Count Customer Shopping" measure="1" displayFolder="" measureGroup="Customer Shopping" count="0" hidden="1"/>
    <cacheHierarchy uniqueName="[Measures].[__XL_Count calendario]" caption="__XL_Count calendario" measure="1" displayFolder="" measureGroup="calendario"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31179886"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uario1" refreshedDate="45295.678175231478" backgroundQuery="1" createdVersion="3" refreshedVersion="6" minRefreshableVersion="3" recordCount="0" supportSubquery="1" supportAdvancedDrill="1" xr:uid="{55A2919B-DEE1-4FD2-91BE-D907D63C443B}">
  <cacheSource type="external" connectionId="3">
    <extLst>
      <ext xmlns:x14="http://schemas.microsoft.com/office/spreadsheetml/2009/9/main" uri="{F057638F-6D5F-4e77-A914-E7F072B9BCA8}">
        <x14:sourceConnection name="ThisWorkbookDataModel"/>
      </ext>
    </extLst>
  </cacheSource>
  <cacheFields count="0"/>
  <cacheHierarchies count="42">
    <cacheHierarchy uniqueName="[calendario].[Date]" caption="Date" attribute="1" time="1" defaultMemberUniqueName="[calendario].[Date].[All]" allUniqueName="[calendario].[Date].[All]" dimensionUniqueName="[calendario]" displayFolder="" count="0" memberValueDatatype="7" unbalanced="0"/>
    <cacheHierarchy uniqueName="[calendario].[Year]" caption="Year" attribute="1" defaultMemberUniqueName="[calendario].[Year].[All]" allUniqueName="[calendario].[Year].[All]" dimensionUniqueName="[calendario]" displayFolder="" count="2" memberValueDatatype="20" unbalanced="0"/>
    <cacheHierarchy uniqueName="[calendario].[Month Num]" caption="Month Num" attribute="1" defaultMemberUniqueName="[calendario].[Month Num].[All]" allUniqueName="[calendario].[Month Num].[All]" dimensionUniqueName="[calendario]" displayFolder="" count="0" memberValueDatatype="20" unbalanced="0"/>
    <cacheHierarchy uniqueName="[calendario].[Month]" caption="Month" attribute="1" defaultMemberUniqueName="[calendario].[Month].[All]" allUniqueName="[calendario].[Month].[All]" dimensionUniqueName="[calendario]" displayFolder="" count="0" memberValueDatatype="130" unbalanced="0"/>
    <cacheHierarchy uniqueName="[calendario].[Mon]" caption="Mon" attribute="1" defaultMemberUniqueName="[calendario].[Mon].[All]" allUniqueName="[calendario].[Mon].[All]" dimensionUniqueName="[calendario]" displayFolder="" count="0" memberValueDatatype="130" unbalanced="0"/>
    <cacheHierarchy uniqueName="[calendario].[Day]" caption="Day" attribute="1" defaultMemberUniqueName="[calendario].[Day].[All]" allUniqueName="[calendario].[Day].[All]" dimensionUniqueName="[calendario]" displayFolder="" count="0" memberValueDatatype="20" unbalanced="0"/>
    <cacheHierarchy uniqueName="[calendario].[Month Year]" caption="Month Year" attribute="1" defaultMemberUniqueName="[calendario].[Month Year].[All]" allUniqueName="[calendario].[Month Year].[All]" dimensionUniqueName="[calendario]" displayFolder="" count="0" memberValueDatatype="130" unbalanced="0"/>
    <cacheHierarchy uniqueName="[calendario].[Mon Year]" caption="Mon Year" attribute="1" defaultMemberUniqueName="[calendario].[Mon Year].[All]" allUniqueName="[calendario].[Mon Year].[All]" dimensionUniqueName="[calendario]" displayFolder="" count="0" memberValueDatatype="130" unbalanced="0"/>
    <cacheHierarchy uniqueName="[calendario].[Mon Yr]" caption="Mon Yr" attribute="1" defaultMemberUniqueName="[calendario].[Mon Yr].[All]" allUniqueName="[calendario].[Mon Yr].[All]" dimensionUniqueName="[calendario]" displayFolder="" count="0" memberValueDatatype="130" unbalanced="0"/>
    <cacheHierarchy uniqueName="[calendario].[Month Year Order]" caption="Month Year Order" attribute="1" defaultMemberUniqueName="[calendario].[Month Year Order].[All]" allUniqueName="[calendario].[Month Year Order].[All]" dimensionUniqueName="[calendario]" displayFolder="" count="0" memberValueDatatype="20" unbalanced="0"/>
    <cacheHierarchy uniqueName="[calendario].[Day of Week Num]" caption="Day of Week Num" attribute="1" defaultMemberUniqueName="[calendario].[Day of Week Num].[All]" allUniqueName="[calendario].[Day of Week Num].[All]" dimensionUniqueName="[calendario]" displayFolder="" count="0" memberValueDatatype="20" unbalanced="0"/>
    <cacheHierarchy uniqueName="[calendario].[Day of Week]" caption="Day of Week" attribute="1" defaultMemberUniqueName="[calendario].[Day of Week].[All]" allUniqueName="[calendario].[Day of Week].[All]" dimensionUniqueName="[calendario]" displayFolder="" count="0" memberValueDatatype="130" unbalanced="0"/>
    <cacheHierarchy uniqueName="[calendario].[DOW]" caption="DOW" attribute="1" defaultMemberUniqueName="[calendario].[DOW].[All]" allUniqueName="[calendario].[DOW].[All]" dimensionUniqueName="[calendario]" displayFolder="" count="0" memberValueDatatype="130" unbalanced="0"/>
    <cacheHierarchy uniqueName="[calendario].[Week of Year]" caption="Week of Year" attribute="1" defaultMemberUniqueName="[calendario].[Week of Year].[All]" allUniqueName="[calendario].[Week of Year].[All]" dimensionUniqueName="[calendario]" displayFolder="" count="0" memberValueDatatype="20" unbalanced="0"/>
    <cacheHierarchy uniqueName="[calendario].[Week Starting On]" caption="Week Starting On" attribute="1" time="1" defaultMemberUniqueName="[calendario].[Week Starting On].[All]" allUniqueName="[calendario].[Week Starting On].[All]" dimensionUniqueName="[calendario]" displayFolder="" count="0" memberValueDatatype="7" unbalanced="0"/>
    <cacheHierarchy uniqueName="[calendario].[Quarter Num]" caption="Quarter Num" attribute="1" defaultMemberUniqueName="[calendario].[Quarter Num].[All]" allUniqueName="[calendario].[Quarter Num].[All]" dimensionUniqueName="[calendario]" displayFolder="" count="0" memberValueDatatype="20" unbalanced="0"/>
    <cacheHierarchy uniqueName="[calendario].[Quarter]" caption="Quarter" attribute="1" defaultMemberUniqueName="[calendario].[Quarter].[All]" allUniqueName="[calendario].[Quarter].[All]" dimensionUniqueName="[calendario]"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_]" caption="Price_" attribute="1" defaultMemberUniqueName="[Customer Shopping].[Price_].[All]" allUniqueName="[Customer Shopping].[Price_].[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Recuento de Payment Method]" caption="Recuento de Payment Method" measure="1" displayFolder="" measureGroup="Customer Shopping" count="0">
      <extLst>
        <ext xmlns:x15="http://schemas.microsoft.com/office/spreadsheetml/2010/11/main" uri="{B97F6D7D-B522-45F9-BDA1-12C45D357490}">
          <x15:cacheHierarchy aggregatedColumn="25"/>
        </ext>
      </extLst>
    </cacheHierarchy>
    <cacheHierarchy uniqueName="[Measures].[Recuento de Category]" caption="Recuento de Category" measure="1" displayFolder="" measureGroup="Customer Shopping" count="0">
      <extLst>
        <ext xmlns:x15="http://schemas.microsoft.com/office/spreadsheetml/2010/11/main" uri="{B97F6D7D-B522-45F9-BDA1-12C45D357490}">
          <x15:cacheHierarchy aggregatedColumn="24"/>
        </ext>
      </extLst>
    </cacheHierarchy>
    <cacheHierarchy uniqueName="[Measures].[Suma de Sales_]" caption="Suma de Sales_" measure="1" displayFolder="" measureGroup="Customer Shopping" count="0">
      <extLst>
        <ext xmlns:x15="http://schemas.microsoft.com/office/spreadsheetml/2010/11/main" uri="{B97F6D7D-B522-45F9-BDA1-12C45D357490}">
          <x15:cacheHierarchy aggregatedColumn="28"/>
        </ext>
      </extLst>
    </cacheHierarchy>
    <cacheHierarchy uniqueName="[Measures].[Suma de Price_]" caption="Suma de Price_" measure="1" displayFolder="" measureGroup="Customer Shopping" count="0">
      <extLst>
        <ext xmlns:x15="http://schemas.microsoft.com/office/spreadsheetml/2010/11/main" uri="{B97F6D7D-B522-45F9-BDA1-12C45D357490}">
          <x15:cacheHierarchy aggregatedColumn="27"/>
        </ext>
      </extLst>
    </cacheHierarchy>
    <cacheHierarchy uniqueName="[Measures].[Suma de Quantity_]" caption="Suma de Quantity_" measure="1" displayFolder="" measureGroup="Customer Shopping" count="0">
      <extLst>
        <ext xmlns:x15="http://schemas.microsoft.com/office/spreadsheetml/2010/11/main" uri="{B97F6D7D-B522-45F9-BDA1-12C45D357490}">
          <x15:cacheHierarchy aggregatedColumn="26"/>
        </ext>
      </extLst>
    </cacheHierarchy>
    <cacheHierarchy uniqueName="[Measures].[Suma de Week of Year]" caption="Suma de Week of Year" measure="1" displayFolder="" measureGroup="calendario" count="0">
      <extLst>
        <ext xmlns:x15="http://schemas.microsoft.com/office/spreadsheetml/2010/11/main" uri="{B97F6D7D-B522-45F9-BDA1-12C45D357490}">
          <x15:cacheHierarchy aggregatedColumn="13"/>
        </ext>
      </extLst>
    </cacheHierarchy>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cacheHierarchy uniqueName="[Measures].[Sales/1000000]" caption="Sales/1000000" measure="1" displayFolder="" measureGroup="Customer Shopping" count="0"/>
    <cacheHierarchy uniqueName="[Measures].[__XL_Count Customer Shopping]" caption="__XL_Count Customer Shopping" measure="1" displayFolder="" measureGroup="Customer Shopping" count="0" hidden="1"/>
    <cacheHierarchy uniqueName="[Measures].[__XL_Count calendario]" caption="__XL_Count calendario" measure="1" displayFolder="" measureGroup="calendario"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27608617"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uario1" refreshedDate="45295.678154513887" backgroundQuery="1" createdVersion="6" refreshedVersion="6" minRefreshableVersion="3" recordCount="0" supportSubquery="1" supportAdvancedDrill="1" xr:uid="{E3AD144E-5CD3-4A0D-B141-C0E4C3C26742}">
  <cacheSource type="external" connectionId="3">
    <extLst>
      <ext xmlns:x14="http://schemas.microsoft.com/office/spreadsheetml/2009/9/main" uri="{F057638F-6D5F-4e77-A914-E7F072B9BCA8}">
        <x14:sourceConnection name="ThisWorkbookDataModel"/>
      </ext>
    </extLst>
  </cacheSource>
  <cacheFields count="4">
    <cacheField name="[Customer Shopping].[Payment Method].[Payment Method]" caption="Payment Method" numFmtId="0" hierarchy="25" level="1">
      <sharedItems count="3">
        <s v="Cash"/>
        <s v="Credit Card"/>
        <s v="Debit Card"/>
      </sharedItems>
    </cacheField>
    <cacheField name="[calendario].[Mon Yr].[Mon Yr]" caption="Mon Yr" numFmtId="0" hierarchy="8" level="1">
      <sharedItems count="24">
        <s v="mar-21"/>
        <s v="abr-21"/>
        <s v="may-21"/>
        <s v="jun-21"/>
        <s v="jul-21"/>
        <s v="ago-21"/>
        <s v="sep-21"/>
        <s v="oct-21"/>
        <s v="nov-21"/>
        <s v="dic-21"/>
        <s v="ene-22"/>
        <s v="feb-22"/>
        <s v="mar-22"/>
        <s v="abr-22"/>
        <s v="may-22"/>
        <s v="jun-22"/>
        <s v="jul-22"/>
        <s v="ago-22"/>
        <s v="sep-22"/>
        <s v="oct-22"/>
        <s v="nov-22"/>
        <s v="dic-22"/>
        <s v="ene-23"/>
        <s v="feb-23"/>
      </sharedItems>
    </cacheField>
    <cacheField name="[Customer Shopping].[Shopping Mall].[Shopping Mall]" caption="Shopping Mall" numFmtId="0" hierarchy="19" level="1">
      <sharedItems containsSemiMixedTypes="0" containsNonDate="0" containsString="0"/>
    </cacheField>
    <cacheField name="[Measures].[Sales]" caption="Sales" numFmtId="0" hierarchy="36" level="32767"/>
  </cacheFields>
  <cacheHierarchies count="42">
    <cacheHierarchy uniqueName="[calendario].[Date]" caption="Date" attribute="1" time="1" defaultMemberUniqueName="[calendario].[Date].[All]" allUniqueName="[calendario].[Date].[All]" dimensionUniqueName="[calendario]" displayFolder="" count="0" memberValueDatatype="7" unbalanced="0"/>
    <cacheHierarchy uniqueName="[calendario].[Year]" caption="Year" attribute="1" defaultMemberUniqueName="[calendario].[Year].[All]" allUniqueName="[calendario].[Year].[All]" dimensionUniqueName="[calendario]" displayFolder="" count="0" memberValueDatatype="20" unbalanced="0"/>
    <cacheHierarchy uniqueName="[calendario].[Month Num]" caption="Month Num" attribute="1" defaultMemberUniqueName="[calendario].[Month Num].[All]" allUniqueName="[calendario].[Month Num].[All]" dimensionUniqueName="[calendario]" displayFolder="" count="0" memberValueDatatype="20" unbalanced="0"/>
    <cacheHierarchy uniqueName="[calendario].[Month]" caption="Month" attribute="1" defaultMemberUniqueName="[calendario].[Month].[All]" allUniqueName="[calendario].[Month].[All]" dimensionUniqueName="[calendario]" displayFolder="" count="0" memberValueDatatype="130" unbalanced="0"/>
    <cacheHierarchy uniqueName="[calendario].[Mon]" caption="Mon" attribute="1" defaultMemberUniqueName="[calendario].[Mon].[All]" allUniqueName="[calendario].[Mon].[All]" dimensionUniqueName="[calendario]" displayFolder="" count="0" memberValueDatatype="130" unbalanced="0"/>
    <cacheHierarchy uniqueName="[calendario].[Day]" caption="Day" attribute="1" defaultMemberUniqueName="[calendario].[Day].[All]" allUniqueName="[calendario].[Day].[All]" dimensionUniqueName="[calendario]" displayFolder="" count="0" memberValueDatatype="20" unbalanced="0"/>
    <cacheHierarchy uniqueName="[calendario].[Month Year]" caption="Month Year" attribute="1" defaultMemberUniqueName="[calendario].[Month Year].[All]" allUniqueName="[calendario].[Month Year].[All]" dimensionUniqueName="[calendario]" displayFolder="" count="0" memberValueDatatype="130" unbalanced="0"/>
    <cacheHierarchy uniqueName="[calendario].[Mon Year]" caption="Mon Year" attribute="1" defaultMemberUniqueName="[calendario].[Mon Year].[All]" allUniqueName="[calendario].[Mon Year].[All]" dimensionUniqueName="[calendario]" displayFolder="" count="0" memberValueDatatype="130" unbalanced="0"/>
    <cacheHierarchy uniqueName="[calendario].[Mon Yr]" caption="Mon Yr" attribute="1" defaultMemberUniqueName="[calendario].[Mon Yr].[All]" allUniqueName="[calendario].[Mon Yr].[All]" dimensionUniqueName="[calendario]" displayFolder="" count="2" memberValueDatatype="130" unbalanced="0">
      <fieldsUsage count="2">
        <fieldUsage x="-1"/>
        <fieldUsage x="1"/>
      </fieldsUsage>
    </cacheHierarchy>
    <cacheHierarchy uniqueName="[calendario].[Month Year Order]" caption="Month Year Order" attribute="1" defaultMemberUniqueName="[calendario].[Month Year Order].[All]" allUniqueName="[calendario].[Month Year Order].[All]" dimensionUniqueName="[calendario]" displayFolder="" count="0" memberValueDatatype="20" unbalanced="0"/>
    <cacheHierarchy uniqueName="[calendario].[Day of Week Num]" caption="Day of Week Num" attribute="1" defaultMemberUniqueName="[calendario].[Day of Week Num].[All]" allUniqueName="[calendario].[Day of Week Num].[All]" dimensionUniqueName="[calendario]" displayFolder="" count="0" memberValueDatatype="20" unbalanced="0"/>
    <cacheHierarchy uniqueName="[calendario].[Day of Week]" caption="Day of Week" attribute="1" defaultMemberUniqueName="[calendario].[Day of Week].[All]" allUniqueName="[calendario].[Day of Week].[All]" dimensionUniqueName="[calendario]" displayFolder="" count="0" memberValueDatatype="130" unbalanced="0"/>
    <cacheHierarchy uniqueName="[calendario].[DOW]" caption="DOW" attribute="1" defaultMemberUniqueName="[calendario].[DOW].[All]" allUniqueName="[calendario].[DOW].[All]" dimensionUniqueName="[calendario]" displayFolder="" count="0" memberValueDatatype="130" unbalanced="0"/>
    <cacheHierarchy uniqueName="[calendario].[Week of Year]" caption="Week of Year" attribute="1" defaultMemberUniqueName="[calendario].[Week of Year].[All]" allUniqueName="[calendario].[Week of Year].[All]" dimensionUniqueName="[calendario]" displayFolder="" count="0" memberValueDatatype="20" unbalanced="0"/>
    <cacheHierarchy uniqueName="[calendario].[Week Starting On]" caption="Week Starting On" attribute="1" time="1" defaultMemberUniqueName="[calendario].[Week Starting On].[All]" allUniqueName="[calendario].[Week Starting On].[All]" dimensionUniqueName="[calendario]" displayFolder="" count="0" memberValueDatatype="7" unbalanced="0"/>
    <cacheHierarchy uniqueName="[calendario].[Quarter Num]" caption="Quarter Num" attribute="1" defaultMemberUniqueName="[calendario].[Quarter Num].[All]" allUniqueName="[calendario].[Quarter Num].[All]" dimensionUniqueName="[calendario]" displayFolder="" count="0" memberValueDatatype="20" unbalanced="0"/>
    <cacheHierarchy uniqueName="[calendario].[Quarter]" caption="Quarter" attribute="1" defaultMemberUniqueName="[calendario].[Quarter].[All]" allUniqueName="[calendario].[Quarter].[All]" dimensionUniqueName="[calendario]"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2"/>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2" memberValueDatatype="130" unbalanced="0">
      <fieldsUsage count="2">
        <fieldUsage x="-1"/>
        <fieldUsage x="0"/>
      </fieldsUsage>
    </cacheHierarchy>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_]" caption="Price_" attribute="1" defaultMemberUniqueName="[Customer Shopping].[Price_].[All]" allUniqueName="[Customer Shopping].[Price_].[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Recuento de Payment Method]" caption="Recuento de Payment Method" measure="1" displayFolder="" measureGroup="Customer Shopping" count="0">
      <extLst>
        <ext xmlns:x15="http://schemas.microsoft.com/office/spreadsheetml/2010/11/main" uri="{B97F6D7D-B522-45F9-BDA1-12C45D357490}">
          <x15:cacheHierarchy aggregatedColumn="25"/>
        </ext>
      </extLst>
    </cacheHierarchy>
    <cacheHierarchy uniqueName="[Measures].[Recuento de Category]" caption="Recuento de Category" measure="1" displayFolder="" measureGroup="Customer Shopping" count="0">
      <extLst>
        <ext xmlns:x15="http://schemas.microsoft.com/office/spreadsheetml/2010/11/main" uri="{B97F6D7D-B522-45F9-BDA1-12C45D357490}">
          <x15:cacheHierarchy aggregatedColumn="24"/>
        </ext>
      </extLst>
    </cacheHierarchy>
    <cacheHierarchy uniqueName="[Measures].[Suma de Sales_]" caption="Suma de Sales_" measure="1" displayFolder="" measureGroup="Customer Shopping" count="0">
      <extLst>
        <ext xmlns:x15="http://schemas.microsoft.com/office/spreadsheetml/2010/11/main" uri="{B97F6D7D-B522-45F9-BDA1-12C45D357490}">
          <x15:cacheHierarchy aggregatedColumn="28"/>
        </ext>
      </extLst>
    </cacheHierarchy>
    <cacheHierarchy uniqueName="[Measures].[Suma de Price_]" caption="Suma de Price_" measure="1" displayFolder="" measureGroup="Customer Shopping" count="0">
      <extLst>
        <ext xmlns:x15="http://schemas.microsoft.com/office/spreadsheetml/2010/11/main" uri="{B97F6D7D-B522-45F9-BDA1-12C45D357490}">
          <x15:cacheHierarchy aggregatedColumn="27"/>
        </ext>
      </extLst>
    </cacheHierarchy>
    <cacheHierarchy uniqueName="[Measures].[Suma de Quantity_]" caption="Suma de Quantity_" measure="1" displayFolder="" measureGroup="Customer Shopping" count="0">
      <extLst>
        <ext xmlns:x15="http://schemas.microsoft.com/office/spreadsheetml/2010/11/main" uri="{B97F6D7D-B522-45F9-BDA1-12C45D357490}">
          <x15:cacheHierarchy aggregatedColumn="26"/>
        </ext>
      </extLst>
    </cacheHierarchy>
    <cacheHierarchy uniqueName="[Measures].[Suma de Week of Year]" caption="Suma de Week of Year" measure="1" displayFolder="" measureGroup="calendario" count="0">
      <extLst>
        <ext xmlns:x15="http://schemas.microsoft.com/office/spreadsheetml/2010/11/main" uri="{B97F6D7D-B522-45F9-BDA1-12C45D357490}">
          <x15:cacheHierarchy aggregatedColumn="13"/>
        </ext>
      </extLst>
    </cacheHierarchy>
    <cacheHierarchy uniqueName="[Measures].[Quantity]" caption="Quantity" measure="1" displayFolder="" measureGroup="Customer Shopping" count="0"/>
    <cacheHierarchy uniqueName="[Measures].[Sales]" caption="Sales" measure="1" displayFolder="" measureGroup="Customer Shopping" count="0" oneField="1">
      <fieldsUsage count="1">
        <fieldUsage x="3"/>
      </fieldsUsage>
    </cacheHierarchy>
    <cacheHierarchy uniqueName="[Measures].[Average Price]" caption="Average Price" measure="1" displayFolder="" measureGroup="Customer Shopping" count="0"/>
    <cacheHierarchy uniqueName="[Measures].[Sales/1000000]" caption="Sales/1000000" measure="1" displayFolder="" measureGroup="Customer Shopping" count="0"/>
    <cacheHierarchy uniqueName="[Measures].[__XL_Count Customer Shopping]" caption="__XL_Count Customer Shopping" measure="1" displayFolder="" measureGroup="Customer Shopping" count="0" hidden="1"/>
    <cacheHierarchy uniqueName="[Measures].[__XL_Count calendario]" caption="__XL_Count calendario" measure="1" displayFolder="" measureGroup="calendario" count="0" hidden="1"/>
    <cacheHierarchy uniqueName="[Measures].[__No measures defined]" caption="__No measures defined" measure="1" displayFolder="" count="0" hidden="1"/>
  </cacheHierarchies>
  <kpis count="0"/>
  <dimensions count="3">
    <dimension name="calendario" uniqueName="[calendario]" caption="calendario"/>
    <dimension name="Customer Shopping" uniqueName="[Customer Shopping]" caption="Customer Shopping"/>
    <dimension measure="1" name="Measures" uniqueName="[Measures]" caption="Measures"/>
  </dimensions>
  <measureGroups count="2">
    <measureGroup name="calendario" caption="calendario"/>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122353989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uario1" refreshedDate="45295.678163310185" backgroundQuery="1" createdVersion="6" refreshedVersion="6" minRefreshableVersion="3" recordCount="0" supportSubquery="1" supportAdvancedDrill="1" xr:uid="{2553BC97-ED03-4C74-B795-F5A7FFBF474B}">
  <cacheSource type="external" connectionId="3">
    <extLst>
      <ext xmlns:x14="http://schemas.microsoft.com/office/spreadsheetml/2009/9/main" uri="{F057638F-6D5F-4e77-A914-E7F072B9BCA8}">
        <x14:sourceConnection name="ThisWorkbookDataModel"/>
      </ext>
    </extLst>
  </cacheSource>
  <cacheFields count="4">
    <cacheField name="[Measures].[Quantity]" caption="Quantity" numFmtId="0" hierarchy="35" level="32767"/>
    <cacheField name="[calendario].[Week of Year].[Week of Year]" caption="Week of Year" numFmtId="0" hierarchy="13" level="1">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extLst>
        <ext xmlns:x15="http://schemas.microsoft.com/office/spreadsheetml/2010/11/main" uri="{4F2E5C28-24EA-4eb8-9CBF-B6C8F9C3D259}">
          <x15:cachedUniqueNames>
            <x15:cachedUniqueName index="0" name="[calendario].[Week of Year].&amp;[1]"/>
            <x15:cachedUniqueName index="1" name="[calendario].[Week of Year].&amp;[2]"/>
            <x15:cachedUniqueName index="2" name="[calendario].[Week of Year].&amp;[3]"/>
            <x15:cachedUniqueName index="3" name="[calendario].[Week of Year].&amp;[4]"/>
            <x15:cachedUniqueName index="4" name="[calendario].[Week of Year].&amp;[5]"/>
            <x15:cachedUniqueName index="5" name="[calendario].[Week of Year].&amp;[6]"/>
            <x15:cachedUniqueName index="6" name="[calendario].[Week of Year].&amp;[7]"/>
            <x15:cachedUniqueName index="7" name="[calendario].[Week of Year].&amp;[8]"/>
            <x15:cachedUniqueName index="8" name="[calendario].[Week of Year].&amp;[9]"/>
            <x15:cachedUniqueName index="9" name="[calendario].[Week of Year].&amp;[10]"/>
            <x15:cachedUniqueName index="10" name="[calendario].[Week of Year].&amp;[11]"/>
            <x15:cachedUniqueName index="11" name="[calendario].[Week of Year].&amp;[12]"/>
            <x15:cachedUniqueName index="12" name="[calendario].[Week of Year].&amp;[13]"/>
            <x15:cachedUniqueName index="13" name="[calendario].[Week of Year].&amp;[14]"/>
            <x15:cachedUniqueName index="14" name="[calendario].[Week of Year].&amp;[15]"/>
            <x15:cachedUniqueName index="15" name="[calendario].[Week of Year].&amp;[16]"/>
            <x15:cachedUniqueName index="16" name="[calendario].[Week of Year].&amp;[17]"/>
            <x15:cachedUniqueName index="17" name="[calendario].[Week of Year].&amp;[18]"/>
            <x15:cachedUniqueName index="18" name="[calendario].[Week of Year].&amp;[19]"/>
            <x15:cachedUniqueName index="19" name="[calendario].[Week of Year].&amp;[20]"/>
            <x15:cachedUniqueName index="20" name="[calendario].[Week of Year].&amp;[21]"/>
            <x15:cachedUniqueName index="21" name="[calendario].[Week of Year].&amp;[22]"/>
            <x15:cachedUniqueName index="22" name="[calendario].[Week of Year].&amp;[23]"/>
            <x15:cachedUniqueName index="23" name="[calendario].[Week of Year].&amp;[24]"/>
            <x15:cachedUniqueName index="24" name="[calendario].[Week of Year].&amp;[25]"/>
            <x15:cachedUniqueName index="25" name="[calendario].[Week of Year].&amp;[26]"/>
            <x15:cachedUniqueName index="26" name="[calendario].[Week of Year].&amp;[27]"/>
            <x15:cachedUniqueName index="27" name="[calendario].[Week of Year].&amp;[28]"/>
            <x15:cachedUniqueName index="28" name="[calendario].[Week of Year].&amp;[29]"/>
            <x15:cachedUniqueName index="29" name="[calendario].[Week of Year].&amp;[30]"/>
            <x15:cachedUniqueName index="30" name="[calendario].[Week of Year].&amp;[31]"/>
            <x15:cachedUniqueName index="31" name="[calendario].[Week of Year].&amp;[32]"/>
            <x15:cachedUniqueName index="32" name="[calendario].[Week of Year].&amp;[33]"/>
            <x15:cachedUniqueName index="33" name="[calendario].[Week of Year].&amp;[34]"/>
            <x15:cachedUniqueName index="34" name="[calendario].[Week of Year].&amp;[35]"/>
            <x15:cachedUniqueName index="35" name="[calendario].[Week of Year].&amp;[36]"/>
            <x15:cachedUniqueName index="36" name="[calendario].[Week of Year].&amp;[37]"/>
            <x15:cachedUniqueName index="37" name="[calendario].[Week of Year].&amp;[38]"/>
            <x15:cachedUniqueName index="38" name="[calendario].[Week of Year].&amp;[39]"/>
            <x15:cachedUniqueName index="39" name="[calendario].[Week of Year].&amp;[40]"/>
            <x15:cachedUniqueName index="40" name="[calendario].[Week of Year].&amp;[41]"/>
            <x15:cachedUniqueName index="41" name="[calendario].[Week of Year].&amp;[42]"/>
            <x15:cachedUniqueName index="42" name="[calendario].[Week of Year].&amp;[43]"/>
            <x15:cachedUniqueName index="43" name="[calendario].[Week of Year].&amp;[44]"/>
            <x15:cachedUniqueName index="44" name="[calendario].[Week of Year].&amp;[45]"/>
            <x15:cachedUniqueName index="45" name="[calendario].[Week of Year].&amp;[46]"/>
            <x15:cachedUniqueName index="46" name="[calendario].[Week of Year].&amp;[47]"/>
            <x15:cachedUniqueName index="47" name="[calendario].[Week of Year].&amp;[48]"/>
            <x15:cachedUniqueName index="48" name="[calendario].[Week of Year].&amp;[49]"/>
            <x15:cachedUniqueName index="49" name="[calendario].[Week of Year].&amp;[50]"/>
            <x15:cachedUniqueName index="50" name="[calendario].[Week of Year].&amp;[51]"/>
            <x15:cachedUniqueName index="51" name="[calendario].[Week of Year].&amp;[52]"/>
            <x15:cachedUniqueName index="52" name="[calendario].[Week of Year].&amp;[53]"/>
          </x15:cachedUniqueNames>
        </ext>
      </extLst>
    </cacheField>
    <cacheField name="[calendario].[Year].[Year]" caption="Year" numFmtId="0" hierarchy="1" level="1">
      <sharedItems containsSemiMixedTypes="0" containsNonDate="0" containsString="0"/>
    </cacheField>
    <cacheField name="[Measures].[Average Price]" caption="Average Price" numFmtId="0" hierarchy="37" level="32767"/>
  </cacheFields>
  <cacheHierarchies count="42">
    <cacheHierarchy uniqueName="[calendario].[Date]" caption="Date" attribute="1" time="1" defaultMemberUniqueName="[calendario].[Date].[All]" allUniqueName="[calendario].[Date].[All]" dimensionUniqueName="[calendario]" displayFolder="" count="0" memberValueDatatype="7" unbalanced="0"/>
    <cacheHierarchy uniqueName="[calendario].[Year]" caption="Year" attribute="1" defaultMemberUniqueName="[calendario].[Year].[All]" allUniqueName="[calendario].[Year].[All]" dimensionUniqueName="[calendario]" displayFolder="" count="2" memberValueDatatype="20" unbalanced="0">
      <fieldsUsage count="2">
        <fieldUsage x="-1"/>
        <fieldUsage x="2"/>
      </fieldsUsage>
    </cacheHierarchy>
    <cacheHierarchy uniqueName="[calendario].[Month Num]" caption="Month Num" attribute="1" defaultMemberUniqueName="[calendario].[Month Num].[All]" allUniqueName="[calendario].[Month Num].[All]" dimensionUniqueName="[calendario]" displayFolder="" count="0" memberValueDatatype="20" unbalanced="0"/>
    <cacheHierarchy uniqueName="[calendario].[Month]" caption="Month" attribute="1" defaultMemberUniqueName="[calendario].[Month].[All]" allUniqueName="[calendario].[Month].[All]" dimensionUniqueName="[calendario]" displayFolder="" count="0" memberValueDatatype="130" unbalanced="0"/>
    <cacheHierarchy uniqueName="[calendario].[Mon]" caption="Mon" attribute="1" defaultMemberUniqueName="[calendario].[Mon].[All]" allUniqueName="[calendario].[Mon].[All]" dimensionUniqueName="[calendario]" displayFolder="" count="0" memberValueDatatype="130" unbalanced="0"/>
    <cacheHierarchy uniqueName="[calendario].[Day]" caption="Day" attribute="1" defaultMemberUniqueName="[calendario].[Day].[All]" allUniqueName="[calendario].[Day].[All]" dimensionUniqueName="[calendario]" displayFolder="" count="0" memberValueDatatype="20" unbalanced="0"/>
    <cacheHierarchy uniqueName="[calendario].[Month Year]" caption="Month Year" attribute="1" defaultMemberUniqueName="[calendario].[Month Year].[All]" allUniqueName="[calendario].[Month Year].[All]" dimensionUniqueName="[calendario]" displayFolder="" count="0" memberValueDatatype="130" unbalanced="0"/>
    <cacheHierarchy uniqueName="[calendario].[Mon Year]" caption="Mon Year" attribute="1" defaultMemberUniqueName="[calendario].[Mon Year].[All]" allUniqueName="[calendario].[Mon Year].[All]" dimensionUniqueName="[calendario]" displayFolder="" count="0" memberValueDatatype="130" unbalanced="0"/>
    <cacheHierarchy uniqueName="[calendario].[Mon Yr]" caption="Mon Yr" attribute="1" defaultMemberUniqueName="[calendario].[Mon Yr].[All]" allUniqueName="[calendario].[Mon Yr].[All]" dimensionUniqueName="[calendario]" displayFolder="" count="0" memberValueDatatype="130" unbalanced="0"/>
    <cacheHierarchy uniqueName="[calendario].[Month Year Order]" caption="Month Year Order" attribute="1" defaultMemberUniqueName="[calendario].[Month Year Order].[All]" allUniqueName="[calendario].[Month Year Order].[All]" dimensionUniqueName="[calendario]" displayFolder="" count="0" memberValueDatatype="20" unbalanced="0"/>
    <cacheHierarchy uniqueName="[calendario].[Day of Week Num]" caption="Day of Week Num" attribute="1" defaultMemberUniqueName="[calendario].[Day of Week Num].[All]" allUniqueName="[calendario].[Day of Week Num].[All]" dimensionUniqueName="[calendario]" displayFolder="" count="0" memberValueDatatype="20" unbalanced="0"/>
    <cacheHierarchy uniqueName="[calendario].[Day of Week]" caption="Day of Week" attribute="1" defaultMemberUniqueName="[calendario].[Day of Week].[All]" allUniqueName="[calendario].[Day of Week].[All]" dimensionUniqueName="[calendario]" displayFolder="" count="0" memberValueDatatype="130" unbalanced="0"/>
    <cacheHierarchy uniqueName="[calendario].[DOW]" caption="DOW" attribute="1" defaultMemberUniqueName="[calendario].[DOW].[All]" allUniqueName="[calendario].[DOW].[All]" dimensionUniqueName="[calendario]" displayFolder="" count="0" memberValueDatatype="130" unbalanced="0"/>
    <cacheHierarchy uniqueName="[calendario].[Week of Year]" caption="Week of Year" attribute="1" defaultMemberUniqueName="[calendario].[Week of Year].[All]" allUniqueName="[calendario].[Week of Year].[All]" dimensionUniqueName="[calendario]" displayFolder="" count="2" memberValueDatatype="20" unbalanced="0">
      <fieldsUsage count="2">
        <fieldUsage x="-1"/>
        <fieldUsage x="1"/>
      </fieldsUsage>
    </cacheHierarchy>
    <cacheHierarchy uniqueName="[calendario].[Week Starting On]" caption="Week Starting On" attribute="1" time="1" defaultMemberUniqueName="[calendario].[Week Starting On].[All]" allUniqueName="[calendario].[Week Starting On].[All]" dimensionUniqueName="[calendario]" displayFolder="" count="0" memberValueDatatype="7" unbalanced="0"/>
    <cacheHierarchy uniqueName="[calendario].[Quarter Num]" caption="Quarter Num" attribute="1" defaultMemberUniqueName="[calendario].[Quarter Num].[All]" allUniqueName="[calendario].[Quarter Num].[All]" dimensionUniqueName="[calendario]" displayFolder="" count="0" memberValueDatatype="20" unbalanced="0"/>
    <cacheHierarchy uniqueName="[calendario].[Quarter]" caption="Quarter" attribute="1" defaultMemberUniqueName="[calendario].[Quarter].[All]" allUniqueName="[calendario].[Quarter].[All]" dimensionUniqueName="[calendario]"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0"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_]" caption="Price_" attribute="1" defaultMemberUniqueName="[Customer Shopping].[Price_].[All]" allUniqueName="[Customer Shopping].[Price_].[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Recuento de Payment Method]" caption="Recuento de Payment Method" measure="1" displayFolder="" measureGroup="Customer Shopping" count="0">
      <extLst>
        <ext xmlns:x15="http://schemas.microsoft.com/office/spreadsheetml/2010/11/main" uri="{B97F6D7D-B522-45F9-BDA1-12C45D357490}">
          <x15:cacheHierarchy aggregatedColumn="25"/>
        </ext>
      </extLst>
    </cacheHierarchy>
    <cacheHierarchy uniqueName="[Measures].[Recuento de Category]" caption="Recuento de Category" measure="1" displayFolder="" measureGroup="Customer Shopping" count="0">
      <extLst>
        <ext xmlns:x15="http://schemas.microsoft.com/office/spreadsheetml/2010/11/main" uri="{B97F6D7D-B522-45F9-BDA1-12C45D357490}">
          <x15:cacheHierarchy aggregatedColumn="24"/>
        </ext>
      </extLst>
    </cacheHierarchy>
    <cacheHierarchy uniqueName="[Measures].[Suma de Sales_]" caption="Suma de Sales_" measure="1" displayFolder="" measureGroup="Customer Shopping" count="0">
      <extLst>
        <ext xmlns:x15="http://schemas.microsoft.com/office/spreadsheetml/2010/11/main" uri="{B97F6D7D-B522-45F9-BDA1-12C45D357490}">
          <x15:cacheHierarchy aggregatedColumn="28"/>
        </ext>
      </extLst>
    </cacheHierarchy>
    <cacheHierarchy uniqueName="[Measures].[Suma de Price_]" caption="Suma de Price_" measure="1" displayFolder="" measureGroup="Customer Shopping" count="0">
      <extLst>
        <ext xmlns:x15="http://schemas.microsoft.com/office/spreadsheetml/2010/11/main" uri="{B97F6D7D-B522-45F9-BDA1-12C45D357490}">
          <x15:cacheHierarchy aggregatedColumn="27"/>
        </ext>
      </extLst>
    </cacheHierarchy>
    <cacheHierarchy uniqueName="[Measures].[Suma de Quantity_]" caption="Suma de Quantity_" measure="1" displayFolder="" measureGroup="Customer Shopping" count="0">
      <extLst>
        <ext xmlns:x15="http://schemas.microsoft.com/office/spreadsheetml/2010/11/main" uri="{B97F6D7D-B522-45F9-BDA1-12C45D357490}">
          <x15:cacheHierarchy aggregatedColumn="26"/>
        </ext>
      </extLst>
    </cacheHierarchy>
    <cacheHierarchy uniqueName="[Measures].[Suma de Week of Year]" caption="Suma de Week of Year" measure="1" displayFolder="" measureGroup="calendario" count="0">
      <extLst>
        <ext xmlns:x15="http://schemas.microsoft.com/office/spreadsheetml/2010/11/main" uri="{B97F6D7D-B522-45F9-BDA1-12C45D357490}">
          <x15:cacheHierarchy aggregatedColumn="13"/>
        </ext>
      </extLst>
    </cacheHierarchy>
    <cacheHierarchy uniqueName="[Measures].[Quantity]" caption="Quantity" measure="1" displayFolder="" measureGroup="Customer Shopping" count="0" oneField="1">
      <fieldsUsage count="1">
        <fieldUsage x="0"/>
      </fieldsUsage>
    </cacheHierarchy>
    <cacheHierarchy uniqueName="[Measures].[Sales]" caption="Sales" measure="1" displayFolder="" measureGroup="Customer Shopping" count="0"/>
    <cacheHierarchy uniqueName="[Measures].[Average Price]" caption="Average Price" measure="1" displayFolder="" measureGroup="Customer Shopping" count="0" oneField="1">
      <fieldsUsage count="1">
        <fieldUsage x="3"/>
      </fieldsUsage>
    </cacheHierarchy>
    <cacheHierarchy uniqueName="[Measures].[Sales/1000000]" caption="Sales/1000000" measure="1" displayFolder="" measureGroup="Customer Shopping" count="0"/>
    <cacheHierarchy uniqueName="[Measures].[__XL_Count Customer Shopping]" caption="__XL_Count Customer Shopping" measure="1" displayFolder="" measureGroup="Customer Shopping" count="0" hidden="1"/>
    <cacheHierarchy uniqueName="[Measures].[__XL_Count calendario]" caption="__XL_Count calendario" measure="1" displayFolder="" measureGroup="calendario" count="0" hidden="1"/>
    <cacheHierarchy uniqueName="[Measures].[__No measures defined]" caption="__No measures defined" measure="1" displayFolder="" count="0" hidden="1"/>
  </cacheHierarchies>
  <kpis count="0"/>
  <dimensions count="3">
    <dimension name="calendario" uniqueName="[calendario]" caption="calendario"/>
    <dimension name="Customer Shopping" uniqueName="[Customer Shopping]" caption="Customer Shopping"/>
    <dimension measure="1" name="Measures" uniqueName="[Measures]" caption="Measures"/>
  </dimensions>
  <measureGroups count="2">
    <measureGroup name="calendario" caption="calendario"/>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19630088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uario1" refreshedDate="45295.678168981482" backgroundQuery="1" createdVersion="6" refreshedVersion="6" minRefreshableVersion="3" recordCount="0" supportSubquery="1" supportAdvancedDrill="1" xr:uid="{9F61341A-C525-4EBD-A5A6-E93930088DCB}">
  <cacheSource type="external" connectionId="3">
    <extLst>
      <ext xmlns:x14="http://schemas.microsoft.com/office/spreadsheetml/2009/9/main" uri="{F057638F-6D5F-4e77-A914-E7F072B9BCA8}">
        <x14:sourceConnection name="ThisWorkbookDataModel"/>
      </ext>
    </extLst>
  </cacheSource>
  <cacheFields count="3">
    <cacheField name="[Customer Shopping].[Shopping Mall].[Shopping Mall]" caption="Shopping Mall" numFmtId="0" hierarchy="19" level="1">
      <sharedItems count="10">
        <s v="Cevahir AVM"/>
        <s v="Emaar Square Mall"/>
        <s v="Forum Istanbul"/>
        <s v="Istinye Park"/>
        <s v="Kanyon"/>
        <s v="Mall of Istanbul"/>
        <s v="Metrocity"/>
        <s v="Metropol AVM"/>
        <s v="Viaport Outlet"/>
        <s v="Zorlu Center"/>
      </sharedItems>
    </cacheField>
    <cacheField name="[calendario].[Year].[Year]" caption="Year" numFmtId="0" hierarchy="1" level="1">
      <sharedItems containsSemiMixedTypes="0" containsNonDate="0" containsString="0"/>
    </cacheField>
    <cacheField name="[Measures].[Sales/1000000]" caption="Sales/1000000" numFmtId="0" hierarchy="38" level="32767"/>
  </cacheFields>
  <cacheHierarchies count="42">
    <cacheHierarchy uniqueName="[calendario].[Date]" caption="Date" attribute="1" time="1" defaultMemberUniqueName="[calendario].[Date].[All]" allUniqueName="[calendario].[Date].[All]" dimensionUniqueName="[calendario]" displayFolder="" count="0" memberValueDatatype="7" unbalanced="0"/>
    <cacheHierarchy uniqueName="[calendario].[Year]" caption="Year" attribute="1" defaultMemberUniqueName="[calendario].[Year].[All]" allUniqueName="[calendario].[Year].[All]" dimensionUniqueName="[calendario]" displayFolder="" count="2" memberValueDatatype="20" unbalanced="0">
      <fieldsUsage count="2">
        <fieldUsage x="-1"/>
        <fieldUsage x="1"/>
      </fieldsUsage>
    </cacheHierarchy>
    <cacheHierarchy uniqueName="[calendario].[Month Num]" caption="Month Num" attribute="1" defaultMemberUniqueName="[calendario].[Month Num].[All]" allUniqueName="[calendario].[Month Num].[All]" dimensionUniqueName="[calendario]" displayFolder="" count="0" memberValueDatatype="20" unbalanced="0"/>
    <cacheHierarchy uniqueName="[calendario].[Month]" caption="Month" attribute="1" defaultMemberUniqueName="[calendario].[Month].[All]" allUniqueName="[calendario].[Month].[All]" dimensionUniqueName="[calendario]" displayFolder="" count="0" memberValueDatatype="130" unbalanced="0"/>
    <cacheHierarchy uniqueName="[calendario].[Mon]" caption="Mon" attribute="1" defaultMemberUniqueName="[calendario].[Mon].[All]" allUniqueName="[calendario].[Mon].[All]" dimensionUniqueName="[calendario]" displayFolder="" count="0" memberValueDatatype="130" unbalanced="0"/>
    <cacheHierarchy uniqueName="[calendario].[Day]" caption="Day" attribute="1" defaultMemberUniqueName="[calendario].[Day].[All]" allUniqueName="[calendario].[Day].[All]" dimensionUniqueName="[calendario]" displayFolder="" count="0" memberValueDatatype="20" unbalanced="0"/>
    <cacheHierarchy uniqueName="[calendario].[Month Year]" caption="Month Year" attribute="1" defaultMemberUniqueName="[calendario].[Month Year].[All]" allUniqueName="[calendario].[Month Year].[All]" dimensionUniqueName="[calendario]" displayFolder="" count="0" memberValueDatatype="130" unbalanced="0"/>
    <cacheHierarchy uniqueName="[calendario].[Mon Year]" caption="Mon Year" attribute="1" defaultMemberUniqueName="[calendario].[Mon Year].[All]" allUniqueName="[calendario].[Mon Year].[All]" dimensionUniqueName="[calendario]" displayFolder="" count="0" memberValueDatatype="130" unbalanced="0"/>
    <cacheHierarchy uniqueName="[calendario].[Mon Yr]" caption="Mon Yr" attribute="1" defaultMemberUniqueName="[calendario].[Mon Yr].[All]" allUniqueName="[calendario].[Mon Yr].[All]" dimensionUniqueName="[calendario]" displayFolder="" count="0" memberValueDatatype="130" unbalanced="0"/>
    <cacheHierarchy uniqueName="[calendario].[Month Year Order]" caption="Month Year Order" attribute="1" defaultMemberUniqueName="[calendario].[Month Year Order].[All]" allUniqueName="[calendario].[Month Year Order].[All]" dimensionUniqueName="[calendario]" displayFolder="" count="0" memberValueDatatype="20" unbalanced="0"/>
    <cacheHierarchy uniqueName="[calendario].[Day of Week Num]" caption="Day of Week Num" attribute="1" defaultMemberUniqueName="[calendario].[Day of Week Num].[All]" allUniqueName="[calendario].[Day of Week Num].[All]" dimensionUniqueName="[calendario]" displayFolder="" count="0" memberValueDatatype="20" unbalanced="0"/>
    <cacheHierarchy uniqueName="[calendario].[Day of Week]" caption="Day of Week" attribute="1" defaultMemberUniqueName="[calendario].[Day of Week].[All]" allUniqueName="[calendario].[Day of Week].[All]" dimensionUniqueName="[calendario]" displayFolder="" count="0" memberValueDatatype="130" unbalanced="0"/>
    <cacheHierarchy uniqueName="[calendario].[DOW]" caption="DOW" attribute="1" defaultMemberUniqueName="[calendario].[DOW].[All]" allUniqueName="[calendario].[DOW].[All]" dimensionUniqueName="[calendario]" displayFolder="" count="0" memberValueDatatype="130" unbalanced="0"/>
    <cacheHierarchy uniqueName="[calendario].[Week of Year]" caption="Week of Year" attribute="1" defaultMemberUniqueName="[calendario].[Week of Year].[All]" allUniqueName="[calendario].[Week of Year].[All]" dimensionUniqueName="[calendario]" displayFolder="" count="0" memberValueDatatype="20" unbalanced="0"/>
    <cacheHierarchy uniqueName="[calendario].[Week Starting On]" caption="Week Starting On" attribute="1" time="1" defaultMemberUniqueName="[calendario].[Week Starting On].[All]" allUniqueName="[calendario].[Week Starting On].[All]" dimensionUniqueName="[calendario]" displayFolder="" count="0" memberValueDatatype="7" unbalanced="0"/>
    <cacheHierarchy uniqueName="[calendario].[Quarter Num]" caption="Quarter Num" attribute="1" defaultMemberUniqueName="[calendario].[Quarter Num].[All]" allUniqueName="[calendario].[Quarter Num].[All]" dimensionUniqueName="[calendario]" displayFolder="" count="0" memberValueDatatype="20" unbalanced="0"/>
    <cacheHierarchy uniqueName="[calendario].[Quarter]" caption="Quarter" attribute="1" defaultMemberUniqueName="[calendario].[Quarter].[All]" allUniqueName="[calendario].[Quarter].[All]" dimensionUniqueName="[calendario]"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0"/>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_]" caption="Price_" attribute="1" defaultMemberUniqueName="[Customer Shopping].[Price_].[All]" allUniqueName="[Customer Shopping].[Price_].[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Recuento de Payment Method]" caption="Recuento de Payment Method" measure="1" displayFolder="" measureGroup="Customer Shopping" count="0">
      <extLst>
        <ext xmlns:x15="http://schemas.microsoft.com/office/spreadsheetml/2010/11/main" uri="{B97F6D7D-B522-45F9-BDA1-12C45D357490}">
          <x15:cacheHierarchy aggregatedColumn="25"/>
        </ext>
      </extLst>
    </cacheHierarchy>
    <cacheHierarchy uniqueName="[Measures].[Recuento de Category]" caption="Recuento de Category" measure="1" displayFolder="" measureGroup="Customer Shopping" count="0">
      <extLst>
        <ext xmlns:x15="http://schemas.microsoft.com/office/spreadsheetml/2010/11/main" uri="{B97F6D7D-B522-45F9-BDA1-12C45D357490}">
          <x15:cacheHierarchy aggregatedColumn="24"/>
        </ext>
      </extLst>
    </cacheHierarchy>
    <cacheHierarchy uniqueName="[Measures].[Suma de Sales_]" caption="Suma de Sales_" measure="1" displayFolder="" measureGroup="Customer Shopping" count="0">
      <extLst>
        <ext xmlns:x15="http://schemas.microsoft.com/office/spreadsheetml/2010/11/main" uri="{B97F6D7D-B522-45F9-BDA1-12C45D357490}">
          <x15:cacheHierarchy aggregatedColumn="28"/>
        </ext>
      </extLst>
    </cacheHierarchy>
    <cacheHierarchy uniqueName="[Measures].[Suma de Price_]" caption="Suma de Price_" measure="1" displayFolder="" measureGroup="Customer Shopping" count="0">
      <extLst>
        <ext xmlns:x15="http://schemas.microsoft.com/office/spreadsheetml/2010/11/main" uri="{B97F6D7D-B522-45F9-BDA1-12C45D357490}">
          <x15:cacheHierarchy aggregatedColumn="27"/>
        </ext>
      </extLst>
    </cacheHierarchy>
    <cacheHierarchy uniqueName="[Measures].[Suma de Quantity_]" caption="Suma de Quantity_" measure="1" displayFolder="" measureGroup="Customer Shopping" count="0">
      <extLst>
        <ext xmlns:x15="http://schemas.microsoft.com/office/spreadsheetml/2010/11/main" uri="{B97F6D7D-B522-45F9-BDA1-12C45D357490}">
          <x15:cacheHierarchy aggregatedColumn="26"/>
        </ext>
      </extLst>
    </cacheHierarchy>
    <cacheHierarchy uniqueName="[Measures].[Suma de Week of Year]" caption="Suma de Week of Year" measure="1" displayFolder="" measureGroup="calendario" count="0">
      <extLst>
        <ext xmlns:x15="http://schemas.microsoft.com/office/spreadsheetml/2010/11/main" uri="{B97F6D7D-B522-45F9-BDA1-12C45D357490}">
          <x15:cacheHierarchy aggregatedColumn="13"/>
        </ext>
      </extLst>
    </cacheHierarchy>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cacheHierarchy uniqueName="[Measures].[Sales/1000000]" caption="Sales/1000000" measure="1" displayFolder="" measureGroup="Customer Shopping" count="0" oneField="1">
      <fieldsUsage count="1">
        <fieldUsage x="2"/>
      </fieldsUsage>
    </cacheHierarchy>
    <cacheHierarchy uniqueName="[Measures].[__XL_Count Customer Shopping]" caption="__XL_Count Customer Shopping" measure="1" displayFolder="" measureGroup="Customer Shopping" count="0" hidden="1"/>
    <cacheHierarchy uniqueName="[Measures].[__XL_Count calendario]" caption="__XL_Count calendario" measure="1" displayFolder="" measureGroup="calendario" count="0" hidden="1"/>
    <cacheHierarchy uniqueName="[Measures].[__No measures defined]" caption="__No measures defined" measure="1" displayFolder="" count="0" hidden="1"/>
  </cacheHierarchies>
  <kpis count="0"/>
  <dimensions count="3">
    <dimension name="calendario" uniqueName="[calendario]" caption="calendario"/>
    <dimension name="Customer Shopping" uniqueName="[Customer Shopping]" caption="Customer Shopping"/>
    <dimension measure="1" name="Measures" uniqueName="[Measures]" caption="Measures"/>
  </dimensions>
  <measureGroups count="2">
    <measureGroup name="calendario" caption="calendario"/>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100351895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uario1" refreshedDate="45295.678179745373" backgroundQuery="1" createdVersion="6" refreshedVersion="6" minRefreshableVersion="3" recordCount="0" supportSubquery="1" supportAdvancedDrill="1" xr:uid="{35C43939-F818-4936-B032-20EE8780515E}">
  <cacheSource type="external" connectionId="3">
    <extLst>
      <ext xmlns:x14="http://schemas.microsoft.com/office/spreadsheetml/2009/9/main" uri="{F057638F-6D5F-4e77-A914-E7F072B9BCA8}">
        <x14:sourceConnection name="ThisWorkbookDataModel"/>
      </ext>
    </extLst>
  </cacheSource>
  <cacheFields count="7">
    <cacheField name="[Measures].[Sales]" caption="Sales" numFmtId="0" hierarchy="36" level="32767"/>
    <cacheField name="[calendario].[Day].[Day]" caption="Day" numFmtId="0" hierarchy="5" level="1">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extLst>
        <ext xmlns:x15="http://schemas.microsoft.com/office/spreadsheetml/2010/11/main" uri="{4F2E5C28-24EA-4eb8-9CBF-B6C8F9C3D259}">
          <x15:cachedUniqueNames>
            <x15:cachedUniqueName index="0" name="[calendario].[Day].&amp;[1]"/>
            <x15:cachedUniqueName index="1" name="[calendario].[Day].&amp;[2]"/>
            <x15:cachedUniqueName index="2" name="[calendario].[Day].&amp;[3]"/>
            <x15:cachedUniqueName index="3" name="[calendario].[Day].&amp;[4]"/>
            <x15:cachedUniqueName index="4" name="[calendario].[Day].&amp;[5]"/>
            <x15:cachedUniqueName index="5" name="[calendario].[Day].&amp;[6]"/>
            <x15:cachedUniqueName index="6" name="[calendario].[Day].&amp;[7]"/>
            <x15:cachedUniqueName index="7" name="[calendario].[Day].&amp;[8]"/>
            <x15:cachedUniqueName index="8" name="[calendario].[Day].&amp;[9]"/>
            <x15:cachedUniqueName index="9" name="[calendario].[Day].&amp;[10]"/>
            <x15:cachedUniqueName index="10" name="[calendario].[Day].&amp;[11]"/>
            <x15:cachedUniqueName index="11" name="[calendario].[Day].&amp;[12]"/>
            <x15:cachedUniqueName index="12" name="[calendario].[Day].&amp;[13]"/>
            <x15:cachedUniqueName index="13" name="[calendario].[Day].&amp;[14]"/>
            <x15:cachedUniqueName index="14" name="[calendario].[Day].&amp;[15]"/>
            <x15:cachedUniqueName index="15" name="[calendario].[Day].&amp;[16]"/>
            <x15:cachedUniqueName index="16" name="[calendario].[Day].&amp;[17]"/>
            <x15:cachedUniqueName index="17" name="[calendario].[Day].&amp;[18]"/>
            <x15:cachedUniqueName index="18" name="[calendario].[Day].&amp;[19]"/>
            <x15:cachedUniqueName index="19" name="[calendario].[Day].&amp;[20]"/>
            <x15:cachedUniqueName index="20" name="[calendario].[Day].&amp;[21]"/>
            <x15:cachedUniqueName index="21" name="[calendario].[Day].&amp;[22]"/>
            <x15:cachedUniqueName index="22" name="[calendario].[Day].&amp;[23]"/>
            <x15:cachedUniqueName index="23" name="[calendario].[Day].&amp;[24]"/>
            <x15:cachedUniqueName index="24" name="[calendario].[Day].&amp;[25]"/>
            <x15:cachedUniqueName index="25" name="[calendario].[Day].&amp;[26]"/>
            <x15:cachedUniqueName index="26" name="[calendario].[Day].&amp;[27]"/>
            <x15:cachedUniqueName index="27" name="[calendario].[Day].&amp;[28]"/>
            <x15:cachedUniqueName index="28" name="[calendario].[Day].&amp;[29]"/>
            <x15:cachedUniqueName index="29" name="[calendario].[Day].&amp;[30]"/>
            <x15:cachedUniqueName index="30" name="[calendario].[Day].&amp;[31]"/>
          </x15:cachedUniqueNames>
        </ext>
      </extLst>
    </cacheField>
    <cacheField name="[calendario].[Year].[Year]" caption="Year" numFmtId="0" hierarchy="1" level="1">
      <sharedItems containsSemiMixedTypes="0" containsNonDate="0" containsString="0"/>
    </cacheField>
    <cacheField name="[calendario].[Mon].[Mon]" caption="Mon" numFmtId="0" hierarchy="4" level="1">
      <sharedItems containsNonDate="0" count="12">
        <s v="ene"/>
        <s v="feb"/>
        <s v="mar"/>
        <s v="abr"/>
        <s v="may"/>
        <s v="jun"/>
        <s v="jul"/>
        <s v="ago"/>
        <s v="sep"/>
        <s v="oct"/>
        <s v="nov"/>
        <s v="dic"/>
      </sharedItems>
    </cacheField>
    <cacheField name="[Customer Shopping].[Shopping Mall].[Shopping Mall]" caption="Shopping Mall" numFmtId="0" hierarchy="19" level="1">
      <sharedItems containsSemiMixedTypes="0" containsNonDate="0" containsString="0"/>
    </cacheField>
    <cacheField name="[calendario].[Mon Year].[Mon Year]" caption="Mon Year" numFmtId="0" hierarchy="7" level="1">
      <sharedItems containsSemiMixedTypes="0" containsNonDate="0" containsString="0"/>
    </cacheField>
    <cacheField name="[Customer Shopping].[Payment Method].[Payment Method]" caption="Payment Method" numFmtId="0" hierarchy="25" level="1">
      <sharedItems count="3">
        <s v="Cash"/>
        <s v="Credit Card"/>
        <s v="Debit Card"/>
      </sharedItems>
    </cacheField>
  </cacheFields>
  <cacheHierarchies count="42">
    <cacheHierarchy uniqueName="[calendario].[Date]" caption="Date" attribute="1" time="1" defaultMemberUniqueName="[calendario].[Date].[All]" allUniqueName="[calendario].[Date].[All]" dimensionUniqueName="[calendario]" displayFolder="" count="0" memberValueDatatype="7" unbalanced="0"/>
    <cacheHierarchy uniqueName="[calendario].[Year]" caption="Year" attribute="1" defaultMemberUniqueName="[calendario].[Year].[All]" allUniqueName="[calendario].[Year].[All]" dimensionUniqueName="[calendario]" displayFolder="" count="2" memberValueDatatype="20" unbalanced="0">
      <fieldsUsage count="2">
        <fieldUsage x="-1"/>
        <fieldUsage x="2"/>
      </fieldsUsage>
    </cacheHierarchy>
    <cacheHierarchy uniqueName="[calendario].[Month Num]" caption="Month Num" attribute="1" defaultMemberUniqueName="[calendario].[Month Num].[All]" allUniqueName="[calendario].[Month Num].[All]" dimensionUniqueName="[calendario]" displayFolder="" count="0" memberValueDatatype="20" unbalanced="0"/>
    <cacheHierarchy uniqueName="[calendario].[Month]" caption="Month" attribute="1" defaultMemberUniqueName="[calendario].[Month].[All]" allUniqueName="[calendario].[Month].[All]" dimensionUniqueName="[calendario]" displayFolder="" count="0" memberValueDatatype="130" unbalanced="0"/>
    <cacheHierarchy uniqueName="[calendario].[Mon]" caption="Mon" attribute="1" defaultMemberUniqueName="[calendario].[Mon].[All]" allUniqueName="[calendario].[Mon].[All]" dimensionUniqueName="[calendario]" displayFolder="" count="2" memberValueDatatype="130" unbalanced="0">
      <fieldsUsage count="2">
        <fieldUsage x="-1"/>
        <fieldUsage x="3"/>
      </fieldsUsage>
    </cacheHierarchy>
    <cacheHierarchy uniqueName="[calendario].[Day]" caption="Day" attribute="1" defaultMemberUniqueName="[calendario].[Day].[All]" allUniqueName="[calendario].[Day].[All]" dimensionUniqueName="[calendario]" displayFolder="" count="2" memberValueDatatype="20" unbalanced="0">
      <fieldsUsage count="2">
        <fieldUsage x="-1"/>
        <fieldUsage x="1"/>
      </fieldsUsage>
    </cacheHierarchy>
    <cacheHierarchy uniqueName="[calendario].[Month Year]" caption="Month Year" attribute="1" defaultMemberUniqueName="[calendario].[Month Year].[All]" allUniqueName="[calendario].[Month Year].[All]" dimensionUniqueName="[calendario]" displayFolder="" count="0" memberValueDatatype="130" unbalanced="0"/>
    <cacheHierarchy uniqueName="[calendario].[Mon Year]" caption="Mon Year" attribute="1" defaultMemberUniqueName="[calendario].[Mon Year].[All]" allUniqueName="[calendario].[Mon Year].[All]" dimensionUniqueName="[calendario]" displayFolder="" count="2" memberValueDatatype="130" unbalanced="0">
      <fieldsUsage count="2">
        <fieldUsage x="-1"/>
        <fieldUsage x="5"/>
      </fieldsUsage>
    </cacheHierarchy>
    <cacheHierarchy uniqueName="[calendario].[Mon Yr]" caption="Mon Yr" attribute="1" defaultMemberUniqueName="[calendario].[Mon Yr].[All]" allUniqueName="[calendario].[Mon Yr].[All]" dimensionUniqueName="[calendario]" displayFolder="" count="0" memberValueDatatype="130" unbalanced="0"/>
    <cacheHierarchy uniqueName="[calendario].[Month Year Order]" caption="Month Year Order" attribute="1" defaultMemberUniqueName="[calendario].[Month Year Order].[All]" allUniqueName="[calendario].[Month Year Order].[All]" dimensionUniqueName="[calendario]" displayFolder="" count="0" memberValueDatatype="20" unbalanced="0"/>
    <cacheHierarchy uniqueName="[calendario].[Day of Week Num]" caption="Day of Week Num" attribute="1" defaultMemberUniqueName="[calendario].[Day of Week Num].[All]" allUniqueName="[calendario].[Day of Week Num].[All]" dimensionUniqueName="[calendario]" displayFolder="" count="0" memberValueDatatype="20" unbalanced="0"/>
    <cacheHierarchy uniqueName="[calendario].[Day of Week]" caption="Day of Week" attribute="1" defaultMemberUniqueName="[calendario].[Day of Week].[All]" allUniqueName="[calendario].[Day of Week].[All]" dimensionUniqueName="[calendario]" displayFolder="" count="0" memberValueDatatype="130" unbalanced="0"/>
    <cacheHierarchy uniqueName="[calendario].[DOW]" caption="DOW" attribute="1" defaultMemberUniqueName="[calendario].[DOW].[All]" allUniqueName="[calendario].[DOW].[All]" dimensionUniqueName="[calendario]" displayFolder="" count="0" memberValueDatatype="130" unbalanced="0"/>
    <cacheHierarchy uniqueName="[calendario].[Week of Year]" caption="Week of Year" attribute="1" defaultMemberUniqueName="[calendario].[Week of Year].[All]" allUniqueName="[calendario].[Week of Year].[All]" dimensionUniqueName="[calendario]" displayFolder="" count="0" memberValueDatatype="20" unbalanced="0"/>
    <cacheHierarchy uniqueName="[calendario].[Week Starting On]" caption="Week Starting On" attribute="1" time="1" defaultMemberUniqueName="[calendario].[Week Starting On].[All]" allUniqueName="[calendario].[Week Starting On].[All]" dimensionUniqueName="[calendario]" displayFolder="" count="0" memberValueDatatype="7" unbalanced="0"/>
    <cacheHierarchy uniqueName="[calendario].[Quarter Num]" caption="Quarter Num" attribute="1" defaultMemberUniqueName="[calendario].[Quarter Num].[All]" allUniqueName="[calendario].[Quarter Num].[All]" dimensionUniqueName="[calendario]" displayFolder="" count="0" memberValueDatatype="20" unbalanced="0"/>
    <cacheHierarchy uniqueName="[calendario].[Quarter]" caption="Quarter" attribute="1" defaultMemberUniqueName="[calendario].[Quarter].[All]" allUniqueName="[calendario].[Quarter].[All]" dimensionUniqueName="[calendario]"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4"/>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2" memberValueDatatype="130" unbalanced="0">
      <fieldsUsage count="2">
        <fieldUsage x="-1"/>
        <fieldUsage x="6"/>
      </fieldsUsage>
    </cacheHierarchy>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_]" caption="Price_" attribute="1" defaultMemberUniqueName="[Customer Shopping].[Price_].[All]" allUniqueName="[Customer Shopping].[Price_].[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Recuento de Payment Method]" caption="Recuento de Payment Method" measure="1" displayFolder="" measureGroup="Customer Shopping" count="0">
      <extLst>
        <ext xmlns:x15="http://schemas.microsoft.com/office/spreadsheetml/2010/11/main" uri="{B97F6D7D-B522-45F9-BDA1-12C45D357490}">
          <x15:cacheHierarchy aggregatedColumn="25"/>
        </ext>
      </extLst>
    </cacheHierarchy>
    <cacheHierarchy uniqueName="[Measures].[Recuento de Category]" caption="Recuento de Category" measure="1" displayFolder="" measureGroup="Customer Shopping" count="0">
      <extLst>
        <ext xmlns:x15="http://schemas.microsoft.com/office/spreadsheetml/2010/11/main" uri="{B97F6D7D-B522-45F9-BDA1-12C45D357490}">
          <x15:cacheHierarchy aggregatedColumn="24"/>
        </ext>
      </extLst>
    </cacheHierarchy>
    <cacheHierarchy uniqueName="[Measures].[Suma de Sales_]" caption="Suma de Sales_" measure="1" displayFolder="" measureGroup="Customer Shopping" count="0">
      <extLst>
        <ext xmlns:x15="http://schemas.microsoft.com/office/spreadsheetml/2010/11/main" uri="{B97F6D7D-B522-45F9-BDA1-12C45D357490}">
          <x15:cacheHierarchy aggregatedColumn="28"/>
        </ext>
      </extLst>
    </cacheHierarchy>
    <cacheHierarchy uniqueName="[Measures].[Suma de Price_]" caption="Suma de Price_" measure="1" displayFolder="" measureGroup="Customer Shopping" count="0">
      <extLst>
        <ext xmlns:x15="http://schemas.microsoft.com/office/spreadsheetml/2010/11/main" uri="{B97F6D7D-B522-45F9-BDA1-12C45D357490}">
          <x15:cacheHierarchy aggregatedColumn="27"/>
        </ext>
      </extLst>
    </cacheHierarchy>
    <cacheHierarchy uniqueName="[Measures].[Suma de Quantity_]" caption="Suma de Quantity_" measure="1" displayFolder="" measureGroup="Customer Shopping" count="0">
      <extLst>
        <ext xmlns:x15="http://schemas.microsoft.com/office/spreadsheetml/2010/11/main" uri="{B97F6D7D-B522-45F9-BDA1-12C45D357490}">
          <x15:cacheHierarchy aggregatedColumn="26"/>
        </ext>
      </extLst>
    </cacheHierarchy>
    <cacheHierarchy uniqueName="[Measures].[Suma de Week of Year]" caption="Suma de Week of Year" measure="1" displayFolder="" measureGroup="calendario" count="0">
      <extLst>
        <ext xmlns:x15="http://schemas.microsoft.com/office/spreadsheetml/2010/11/main" uri="{B97F6D7D-B522-45F9-BDA1-12C45D357490}">
          <x15:cacheHierarchy aggregatedColumn="13"/>
        </ext>
      </extLst>
    </cacheHierarchy>
    <cacheHierarchy uniqueName="[Measures].[Quantity]" caption="Quantity" measure="1" displayFolder="" measureGroup="Customer Shopping" count="0"/>
    <cacheHierarchy uniqueName="[Measures].[Sales]" caption="Sales" measure="1" displayFolder="" measureGroup="Customer Shopping" count="0" oneField="1">
      <fieldsUsage count="1">
        <fieldUsage x="0"/>
      </fieldsUsage>
    </cacheHierarchy>
    <cacheHierarchy uniqueName="[Measures].[Average Price]" caption="Average Price" measure="1" displayFolder="" measureGroup="Customer Shopping" count="0"/>
    <cacheHierarchy uniqueName="[Measures].[Sales/1000000]" caption="Sales/1000000" measure="1" displayFolder="" measureGroup="Customer Shopping" count="0"/>
    <cacheHierarchy uniqueName="[Measures].[__XL_Count Customer Shopping]" caption="__XL_Count Customer Shopping" measure="1" displayFolder="" measureGroup="Customer Shopping" count="0" hidden="1"/>
    <cacheHierarchy uniqueName="[Measures].[__XL_Count calendario]" caption="__XL_Count calendario" measure="1" displayFolder="" measureGroup="calendario" count="0" hidden="1"/>
    <cacheHierarchy uniqueName="[Measures].[__No measures defined]" caption="__No measures defined" measure="1" displayFolder="" count="0" hidden="1"/>
  </cacheHierarchies>
  <kpis count="0"/>
  <dimensions count="3">
    <dimension name="calendario" uniqueName="[calendario]" caption="calendario"/>
    <dimension name="Customer Shopping" uniqueName="[Customer Shopping]" caption="Customer Shopping"/>
    <dimension measure="1" name="Measures" uniqueName="[Measures]" caption="Measures"/>
  </dimensions>
  <measureGroups count="2">
    <measureGroup name="calendario" caption="calendario"/>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44157567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3F134A-F9B7-4445-8490-B639B8254833}" name="PivotChartTable1" cacheId="81"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chartFormat="1">
  <location ref="A3:D17" firstHeaderRow="1" firstDataRow="2" firstDataCol="1" rowPageCount="1" colPageCount="1"/>
  <pivotFields count="4">
    <pivotField dataField="1" subtotalTop="0" showAll="0" defaultSubtotal="0"/>
    <pivotField axis="axisCol" allDrilled="1" subtotalTop="0" showAll="0" dataSourceSort="1" defaultSubtotal="0" defaultAttributeDrillState="1">
      <items count="2">
        <item s="1" x="0"/>
        <item s="1" x="1"/>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1"/>
  </colFields>
  <colItems count="3">
    <i>
      <x/>
    </i>
    <i>
      <x v="1"/>
    </i>
    <i t="grand">
      <x/>
    </i>
  </colItems>
  <pageFields count="1">
    <pageField fld="3" hier="19" name="[Customer Shopping].[Shopping Mall].[All]" cap="All"/>
  </pageField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3" columnCount="3" cacheId="1779092515">
        <x15:pivotRow count="3">
          <x15:c>
            <x15:v>9764311.1400000323</x15:v>
            <x15:x in="0"/>
          </x15:c>
          <x15:c>
            <x15:v>9485599.8300000448</x15:v>
            <x15:x in="0"/>
          </x15:c>
          <x15:c>
            <x15:v>19249910.969999991</x15:v>
            <x15:x in="0"/>
          </x15:c>
        </x15:pivotRow>
        <x15:pivotRow count="3">
          <x15:c>
            <x15:v>8344111.9200000623</x15:v>
            <x15:x in="0"/>
          </x15:c>
          <x15:c>
            <x15:v>9508662.9600000437</x15:v>
            <x15:x in="0"/>
          </x15:c>
          <x15:c>
            <x15:v>17852774.880000014</x15:v>
            <x15:x in="0"/>
          </x15:c>
        </x15:pivotRow>
        <x15:pivotRow count="3">
          <x15:c>
            <x15:v>9986685.1600000858</x15:v>
            <x15:x in="0"/>
          </x15:c>
          <x15:c>
            <x15:v>2514146.790000001</x15:v>
            <x15:x in="0"/>
          </x15:c>
          <x15:c>
            <x15:v>12500831.950000001</x15:v>
            <x15:x in="0"/>
          </x15:c>
        </x15:pivotRow>
        <x15:pivotRow count="3">
          <x15:c>
            <x15:v>9326144.4400000554</x15:v>
            <x15:x in="0"/>
          </x15:c>
          <x15:c t="e">
            <x15:v/>
            <x15:x in="0"/>
          </x15:c>
          <x15:c>
            <x15:v>9326144.4400000237</x15:v>
            <x15:x in="0"/>
          </x15:c>
        </x15:pivotRow>
        <x15:pivotRow count="3">
          <x15:c>
            <x15:v>9947574.1300000641</x15:v>
            <x15:x in="0"/>
          </x15:c>
          <x15:c t="e">
            <x15:v/>
            <x15:x in="0"/>
          </x15:c>
          <x15:c>
            <x15:v>9947574.1300000008</x15:v>
            <x15:x in="0"/>
          </x15:c>
        </x15:pivotRow>
        <x15:pivotRow count="3">
          <x15:c>
            <x15:v>9647503.9500000533</x15:v>
            <x15:x in="0"/>
          </x15:c>
          <x15:c t="e">
            <x15:v/>
            <x15:x in="0"/>
          </x15:c>
          <x15:c>
            <x15:v>9647503.9500000067</x15:v>
            <x15:x in="0"/>
          </x15:c>
        </x15:pivotRow>
        <x15:pivotRow count="3">
          <x15:c>
            <x15:v>10067602.950000051</x15:v>
            <x15:x in="0"/>
          </x15:c>
          <x15:c t="e">
            <x15:v/>
            <x15:x in="0"/>
          </x15:c>
          <x15:c>
            <x15:v>10067602.949999986</x15:v>
            <x15:x in="0"/>
          </x15:c>
        </x15:pivotRow>
        <x15:pivotRow count="3">
          <x15:c>
            <x15:v>9651705.5900000464</x15:v>
            <x15:x in="0"/>
          </x15:c>
          <x15:c t="e">
            <x15:v/>
            <x15:x in="0"/>
          </x15:c>
          <x15:c>
            <x15:v>9651705.5900000017</x15:v>
            <x15:x in="0"/>
          </x15:c>
        </x15:pivotRow>
        <x15:pivotRow count="3">
          <x15:c>
            <x15:v>9607629.2900000531</x15:v>
            <x15:x in="0"/>
          </x15:c>
          <x15:c t="e">
            <x15:v/>
            <x15:x in="0"/>
          </x15:c>
          <x15:c>
            <x15:v>9607629.2900000103</x15:v>
            <x15:x in="0"/>
          </x15:c>
        </x15:pivotRow>
        <x15:pivotRow count="3">
          <x15:c>
            <x15:v>10282075.370000063</x15:v>
            <x15:x in="0"/>
          </x15:c>
          <x15:c t="e">
            <x15:v/>
            <x15:x in="0"/>
          </x15:c>
          <x15:c>
            <x15:v>10282075.369999995</x15:v>
            <x15:x in="0"/>
          </x15:c>
        </x15:pivotRow>
        <x15:pivotRow count="3">
          <x15:c>
            <x15:v>8941584.6600000709</x15:v>
            <x15:x in="0"/>
          </x15:c>
          <x15:c t="e">
            <x15:v/>
            <x15:x in="0"/>
          </x15:c>
          <x15:c>
            <x15:v>8941584.660000002</x15:v>
            <x15:x in="0"/>
          </x15:c>
        </x15:pivotRow>
        <x15:pivotRow count="3">
          <x15:c>
            <x15:v>9869885.4800000098</x15:v>
            <x15:x in="0"/>
          </x15:c>
          <x15:c t="e">
            <x15:v/>
            <x15:x in="0"/>
          </x15:c>
          <x15:c>
            <x15:v>9869885.4799999911</x15:v>
            <x15:x in="0"/>
          </x15:c>
        </x15:pivotRow>
        <x15:pivotRow count="3">
          <x15:c>
            <x15:v>115436814.08000059</x15:v>
            <x15:x in="0"/>
          </x15:c>
          <x15:c>
            <x15:v>21508409.579999998</x15:v>
            <x15:x in="0"/>
          </x15:c>
          <x15:c>
            <x15:v>136945223.66000006</x15:v>
            <x15:x in="0"/>
          </x15:c>
        </x15:pivotRow>
      </x15:pivotTableData>
    </ext>
    <ext xmlns:x15="http://schemas.microsoft.com/office/spreadsheetml/2010/11/main" uri="{E67621CE-5B39-4880-91FE-76760E9C1902}">
      <x15:pivotTableUISettings>
        <x15:activeTabTopLevelEntity name="[Customer Shopping]"/>
        <x15:activeTabTopLevelEntity name="[calendari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25FE25-1F41-4DAB-A92C-9E1068C1E6DF}" name="PivotChartTable2" cacheId="78"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chartFormat="1">
  <location ref="A3:E17" firstHeaderRow="1" firstDataRow="2" firstDataCol="1" rowPageCount="1" colPageCount="1"/>
  <pivotFields count="5">
    <pivotField axis="axisPage" allDrilled="1" subtotalTop="0" showAll="0" dataSourceSort="1" defaultSubtotal="0" defaultAttributeDrillState="1"/>
    <pivotField axis="axisCol" allDrilled="1" subtotalTop="0" showAll="0" dataSourceSort="1" defaultSubtotal="0" defaultAttributeDrillState="1">
      <items count="3">
        <item s="1" x="0"/>
        <item s="1" x="1"/>
        <item s="1" x="2"/>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3"/>
  </rowFields>
  <rowItems count="13">
    <i>
      <x/>
    </i>
    <i>
      <x v="1"/>
    </i>
    <i>
      <x v="2"/>
    </i>
    <i>
      <x v="3"/>
    </i>
    <i>
      <x v="4"/>
    </i>
    <i>
      <x v="5"/>
    </i>
    <i>
      <x v="6"/>
    </i>
    <i>
      <x v="7"/>
    </i>
    <i>
      <x v="8"/>
    </i>
    <i>
      <x v="9"/>
    </i>
    <i>
      <x v="10"/>
    </i>
    <i>
      <x v="11"/>
    </i>
    <i t="grand">
      <x/>
    </i>
  </rowItems>
  <colFields count="1">
    <field x="1"/>
  </colFields>
  <colItems count="4">
    <i>
      <x/>
    </i>
    <i>
      <x v="1"/>
    </i>
    <i>
      <x v="2"/>
    </i>
    <i t="grand">
      <x/>
    </i>
  </colItems>
  <pageFields count="1">
    <pageField fld="0" hier="1" name="[calendario].[Year].&amp;[2021]" cap="2021"/>
  </pageFields>
  <dataFields count="1">
    <dataField fld="4" subtotal="count" baseField="0" baseItem="0"/>
  </dataFields>
  <chartFormats count="3">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s>
  <pivotHierarchies count="42">
    <pivotHierarchy dragToData="1"/>
    <pivotHierarchy multipleItemSelectionAllowed="1" dragToData="1">
      <members count="2" level="1">
        <member name="[calendario].[Year].&amp;[2022]"/>
        <member name="[calendario].[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Customer Shopping].[Shopping Mall].&amp;[Cevahir AVM]"/>
        <member name="[Customer Shopping].[Shopping Mall].&amp;[Emaar Square Mall]"/>
        <member name="[Customer Shopping].[Shopping Mall].&amp;[Forum Istanb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3" columnCount="4" cacheId="1066969568">
        <x15:pivotRow count="4">
          <x15:c>
            <x15:v>1124.4284539767655</x15:v>
            <x15:x in="0"/>
          </x15:c>
          <x15:c>
            <x15:v>2111.1862352941193</x15:v>
            <x15:x in="0"/>
          </x15:c>
          <x15:c>
            <x15:v>3909.3220338983051</x15:v>
            <x15:x in="0"/>
          </x15:c>
          <x15:c>
            <x15:v>1630.7999755501219</x15:v>
            <x15:x in="0"/>
          </x15:c>
        </x15:pivotRow>
        <x15:pivotRow count="4">
          <x15:c>
            <x15:v>1115.6383333333335</x15:v>
            <x15:x in="0"/>
          </x15:c>
          <x15:c>
            <x15:v>2094.9330188679241</x15:v>
            <x15:x in="0"/>
          </x15:c>
          <x15:c>
            <x15:v>4117.4157303370785</x15:v>
            <x15:x in="0"/>
          </x15:c>
          <x15:c>
            <x15:v>1628.7274412171491</x15:v>
            <x15:x in="0"/>
          </x15:c>
        </x15:pivotRow>
        <x15:pivotRow count="4">
          <x15:c>
            <x15:v>1092.7155555555553</x15:v>
            <x15:x in="0"/>
          </x15:c>
          <x15:c>
            <x15:v>2253.3655454545456</x15:v>
            <x15:x in="0"/>
          </x15:c>
          <x15:c>
            <x15:v>3910.344827586207</x15:v>
            <x15:x in="0"/>
          </x15:c>
          <x15:c>
            <x15:v>1608.8396631205676</x15:v>
            <x15:x in="0"/>
          </x15:c>
        </x15:pivotRow>
        <x15:pivotRow count="4">
          <x15:c>
            <x15:v>1092.8719999999998</x15:v>
            <x15:x in="0"/>
          </x15:c>
          <x15:c>
            <x15:v>2219.2332558139524</x15:v>
            <x15:x in="0"/>
          </x15:c>
          <x15:c>
            <x15:v>3790.2439024390242</x15:v>
            <x15:x in="0"/>
          </x15:c>
          <x15:c>
            <x15:v>1567.6072768878726</x15:v>
            <x15:x in="0"/>
          </x15:c>
        </x15:pivotRow>
        <x15:pivotRow count="4">
          <x15:c>
            <x15:v>1142.24</x15:v>
            <x15:x in="0"/>
          </x15:c>
          <x15:c>
            <x15:v>2413.8705494505484</x15:v>
            <x15:x in="0"/>
          </x15:c>
          <x15:c>
            <x15:v>3589.090909090909</x15:v>
            <x15:x in="0"/>
          </x15:c>
          <x15:c>
            <x15:v>1691.1329385964909</x15:v>
            <x15:x in="0"/>
          </x15:c>
        </x15:pivotRow>
        <x15:pivotRow count="4">
          <x15:c>
            <x15:v>1112.4773280943027</x15:v>
            <x15:x in="0"/>
          </x15:c>
          <x15:c>
            <x15:v>2151.9907734806625</x15:v>
            <x15:x in="0"/>
          </x15:c>
          <x15:c>
            <x15:v>3975</x15:v>
            <x15:x in="0"/>
          </x15:c>
          <x15:c>
            <x15:v>1666.2290568475451</x15:v>
            <x15:x in="0"/>
          </x15:c>
        </x15:pivotRow>
        <x15:pivotRow count="4">
          <x15:c>
            <x15:v>1122.4044912280701</x15:v>
            <x15:x in="0"/>
          </x15:c>
          <x15:c>
            <x15:v>2382.8531683168317</x15:v>
            <x15:x in="0"/>
          </x15:c>
          <x15:c>
            <x15:v>3512.962962962963</x15:v>
            <x15:x in="0"/>
          </x15:c>
          <x15:c>
            <x15:v>1647.8978898007033</x15:v>
            <x15:x in="0"/>
          </x15:c>
        </x15:pivotRow>
        <x15:pivotRow count="4">
          <x15:c>
            <x15:v>1133.0942857142861</x15:v>
            <x15:x in="0"/>
          </x15:c>
          <x15:c>
            <x15:v>2134.6955681818181</x15:v>
            <x15:x in="0"/>
          </x15:c>
          <x15:c>
            <x15:v>3662.1951219512193</x15:v>
            <x15:x in="0"/>
          </x15:c>
          <x15:c>
            <x15:v>1572.0737986270026</x15:v>
            <x15:x in="0"/>
          </x15:c>
        </x15:pivotRow>
        <x15:pivotRow count="4">
          <x15:c>
            <x15:v>1035.0415625000001</x15:v>
            <x15:x in="0"/>
          </x15:c>
          <x15:c>
            <x15:v>2338.3672677595628</x15:v>
            <x15:x in="0"/>
          </x15:c>
          <x15:c>
            <x15:v>4036.2385321100919</x15:v>
            <x15:x in="0"/>
          </x15:c>
          <x15:c>
            <x15:v>1738.5727487562185</x15:v>
            <x15:x in="0"/>
          </x15:c>
        </x15:pivotRow>
        <x15:pivotRow count="4">
          <x15:c>
            <x15:v>1119.6022784810129</x15:v>
            <x15:x in="0"/>
          </x15:c>
          <x15:c>
            <x15:v>2400.6799999999998</x15:v>
            <x15:x in="0"/>
          </x15:c>
          <x15:c>
            <x15:v>3836.5384615384614</x15:v>
            <x15:x in="0"/>
          </x15:c>
          <x15:c>
            <x15:v>1660.4200896860991</x15:v>
            <x15:x in="0"/>
          </x15:c>
        </x15:pivotRow>
        <x15:pivotRow count="4">
          <x15:c>
            <x15:v>1084.0058053097348</x15:v>
            <x15:x in="0"/>
          </x15:c>
          <x15:c>
            <x15:v>2256.1135036496344</x15:v>
            <x15:x in="0"/>
          </x15:c>
          <x15:c>
            <x15:v>3445.3125</x15:v>
            <x15:x in="0"/>
          </x15:c>
          <x15:c>
            <x15:v>1490.9279765013057</x15:v>
            <x15:x in="0"/>
          </x15:c>
        </x15:pivotRow>
        <x15:pivotRow count="4">
          <x15:c>
            <x15:v>1094.8344141252005</x15:v>
            <x15:x in="0"/>
          </x15:c>
          <x15:c>
            <x15:v>2007.125901639344</x15:v>
            <x15:x in="0"/>
          </x15:c>
          <x15:c>
            <x15:v>4148.3606557377052</x15:v>
            <x15:x in="0"/>
          </x15:c>
          <x15:c>
            <x15:v>1464.0213399503725</x15:v>
            <x15:x in="0"/>
          </x15:c>
        </x15:pivotRow>
        <x15:pivotRow count="4">
          <x15:c>
            <x15:v>1108.0437600194316</x15:v>
            <x15:x in="0"/>
          </x15:c>
          <x15:c>
            <x15:v>2225.8604424003515</x15:v>
            <x15:x in="0"/>
          </x15:c>
          <x15:c>
            <x15:v>3858.4134615384614</x15:v>
            <x15:x in="0"/>
          </x15:c>
          <x15:c>
            <x15:v>1616.7081776455589</x15:v>
            <x15:x in="0"/>
          </x15:c>
        </x15:pivotRow>
      </x15:pivotTableData>
    </ext>
    <ext xmlns:x15="http://schemas.microsoft.com/office/spreadsheetml/2010/11/main" uri="{E67621CE-5B39-4880-91FE-76760E9C1902}">
      <x15:pivotTableUISettings>
        <x15:activeTabTopLevelEntity name="[calendario]"/>
        <x15:activeTabTopLevelEntity name="[Customer Sho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A74D52-EAC6-453D-B77D-CDBE2F91DB53}" name="PivotChartTable3" cacheId="75"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chartFormat="1">
  <location ref="A3:E36" firstHeaderRow="1" firstDataRow="2" firstDataCol="1" rowPageCount="1" colPageCount="1"/>
  <pivotFields count="7">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items count="12">
        <item s="1" x="0"/>
        <item s="1" x="1"/>
        <item x="2"/>
        <item x="3"/>
        <item x="4"/>
        <item x="5"/>
        <item x="6"/>
        <item x="7"/>
        <item x="8"/>
        <item x="9"/>
        <item x="10"/>
        <item x="11"/>
      </items>
    </pivotField>
    <pivotField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3">
        <item x="0"/>
        <item x="1"/>
        <item x="2"/>
      </items>
    </pivotField>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6"/>
  </colFields>
  <colItems count="4">
    <i>
      <x/>
    </i>
    <i>
      <x v="1"/>
    </i>
    <i>
      <x v="2"/>
    </i>
    <i t="grand">
      <x/>
    </i>
  </colItems>
  <pageFields count="1">
    <pageField fld="5" hier="7" name="[calendario].[Mon Year].[All]" cap="All"/>
  </pageFields>
  <dataFields count="1">
    <dataFiel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3" series="1">
      <pivotArea type="data" outline="0" fieldPosition="0">
        <references count="2">
          <reference field="4294967294" count="1" selected="0">
            <x v="0"/>
          </reference>
          <reference field="6" count="1" selected="0">
            <x v="0"/>
          </reference>
        </references>
      </pivotArea>
    </chartFormat>
    <chartFormat chart="0" format="14" series="1">
      <pivotArea type="data" outline="0" fieldPosition="0">
        <references count="2">
          <reference field="4294967294" count="1" selected="0">
            <x v="0"/>
          </reference>
          <reference field="6" count="1" selected="0">
            <x v="1"/>
          </reference>
        </references>
      </pivotArea>
    </chartFormat>
    <chartFormat chart="0" format="15" series="1">
      <pivotArea type="data" outline="0" fieldPosition="0">
        <references count="2">
          <reference field="4294967294" count="1" selected="0">
            <x v="0"/>
          </reference>
          <reference field="6" count="1" selected="0">
            <x v="2"/>
          </reference>
        </references>
      </pivotArea>
    </chartFormat>
  </chartFormats>
  <pivotHierarchies count="42">
    <pivotHierarchy dragToData="1"/>
    <pivotHierarchy multipleItemSelectionAllowed="1" dragToData="1">
      <members count="2" level="1">
        <member name="[calendario].[Year].&amp;[2022]"/>
        <member name="[calendario].[Year].&amp;[2023]"/>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Customer Shopping].[Shopping Mall].&amp;[Cevahir AVM]"/>
        <member name="[Customer Shopping].[Shopping Mall].&amp;[Emaar Square Mall]"/>
        <member name="[Customer Shopping].[Shopping Mall].&amp;[Forum Istanb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5"/>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32" columnCount="4" cacheId="441575675">
        <x15:pivotRow count="4">
          <x15:c>
            <x15:v>267066.44999999995</x15:v>
            <x15:x in="0"/>
          </x15:c>
          <x15:c>
            <x15:v>205176.21000000002</x15:v>
            <x15:x in="0"/>
          </x15:c>
          <x15:c>
            <x15:v>190807.92000000004</x15:v>
            <x15:x in="0"/>
          </x15:c>
          <x15:c>
            <x15:v>663050.58000000031</x15:v>
            <x15:x in="0"/>
          </x15:c>
        </x15:pivotRow>
        <x15:pivotRow count="4">
          <x15:c>
            <x15:v>279905.45</x15:v>
            <x15:x in="0"/>
          </x15:c>
          <x15:c>
            <x15:v>261633.75999999995</x15:v>
            <x15:x in="0"/>
          </x15:c>
          <x15:c>
            <x15:v>104488.86000000002</x15:v>
            <x15:x in="0"/>
          </x15:c>
          <x15:c>
            <x15:v>646028.07000000018</x15:v>
            <x15:x in="0"/>
          </x15:c>
        </x15:pivotRow>
        <x15:pivotRow count="4">
          <x15:c>
            <x15:v>271842.13</x15:v>
            <x15:x in="0"/>
          </x15:c>
          <x15:c>
            <x15:v>220912.74</x15:v>
            <x15:x in="0"/>
          </x15:c>
          <x15:c>
            <x15:v>214463.96000000002</x15:v>
            <x15:x in="0"/>
          </x15:c>
          <x15:c>
            <x15:v>707218.83000000019</x15:v>
            <x15:x in="0"/>
          </x15:c>
        </x15:pivotRow>
        <x15:pivotRow count="4">
          <x15:c>
            <x15:v>265846.59999999998</x15:v>
            <x15:x in="0"/>
          </x15:c>
          <x15:c>
            <x15:v>259606.99000000002</x15:v>
            <x15:x in="0"/>
          </x15:c>
          <x15:c>
            <x15:v>146036.82</x15:v>
            <x15:x in="0"/>
          </x15:c>
          <x15:c>
            <x15:v>671490.41000000015</x15:v>
            <x15:x in="0"/>
          </x15:c>
        </x15:pivotRow>
        <x15:pivotRow count="4">
          <x15:c>
            <x15:v>257233.87999999998</x15:v>
            <x15:x in="0"/>
          </x15:c>
          <x15:c>
            <x15:v>239820.11000000004</x15:v>
            <x15:x in="0"/>
          </x15:c>
          <x15:c>
            <x15:v>151359.71</x15:v>
            <x15:x in="0"/>
          </x15:c>
          <x15:c>
            <x15:v>648413.70000000007</x15:v>
            <x15:x in="0"/>
          </x15:c>
        </x15:pivotRow>
        <x15:pivotRow count="4">
          <x15:c>
            <x15:v>338432.22000000003</x15:v>
            <x15:x in="0"/>
          </x15:c>
          <x15:c>
            <x15:v>192416.98000000004</x15:v>
            <x15:x in="0"/>
          </x15:c>
          <x15:c>
            <x15:v>172607.18000000005</x15:v>
            <x15:x in="0"/>
          </x15:c>
          <x15:c>
            <x15:v>703456.37999999989</x15:v>
            <x15:x in="0"/>
          </x15:c>
        </x15:pivotRow>
        <x15:pivotRow count="4">
          <x15:c>
            <x15:v>284772.51999999996</x15:v>
            <x15:x in="0"/>
          </x15:c>
          <x15:c>
            <x15:v>178906.55000000002</x15:v>
            <x15:x in="0"/>
          </x15:c>
          <x15:c>
            <x15:v>114915.54000000001</x15:v>
            <x15:x in="0"/>
          </x15:c>
          <x15:c>
            <x15:v>578594.61000000022</x15:v>
            <x15:x in="0"/>
          </x15:c>
        </x15:pivotRow>
        <x15:pivotRow count="4">
          <x15:c>
            <x15:v>371383.36999999994</x15:v>
            <x15:x in="0"/>
          </x15:c>
          <x15:c>
            <x15:v>222112.43000000005</x15:v>
            <x15:x in="0"/>
          </x15:c>
          <x15:c>
            <x15:v>170930.81</x15:v>
            <x15:x in="0"/>
          </x15:c>
          <x15:c>
            <x15:v>764426.60999999987</x15:v>
            <x15:x in="0"/>
          </x15:c>
        </x15:pivotRow>
        <x15:pivotRow count="4">
          <x15:c>
            <x15:v>238101.35</x15:v>
            <x15:x in="0"/>
          </x15:c>
          <x15:c>
            <x15:v>149172.05000000002</x15:v>
            <x15:x in="0"/>
          </x15:c>
          <x15:c>
            <x15:v>175616.12</x15:v>
            <x15:x in="0"/>
          </x15:c>
          <x15:c>
            <x15:v>562889.5199999999</x15:v>
            <x15:x in="0"/>
          </x15:c>
        </x15:pivotRow>
        <x15:pivotRow count="4">
          <x15:c>
            <x15:v>371636.34999999992</x15:v>
            <x15:x in="0"/>
          </x15:c>
          <x15:c>
            <x15:v>238143.04999999996</x15:v>
            <x15:x in="0"/>
          </x15:c>
          <x15:c>
            <x15:v>96063.900000000009</x15:v>
            <x15:x in="0"/>
          </x15:c>
          <x15:c>
            <x15:v>705843.30000000028</x15:v>
            <x15:x in="0"/>
          </x15:c>
        </x15:pivotRow>
        <x15:pivotRow count="4">
          <x15:c>
            <x15:v>298472.53999999998</x15:v>
            <x15:x in="0"/>
          </x15:c>
          <x15:c>
            <x15:v>244726.43</x15:v>
            <x15:x in="0"/>
          </x15:c>
          <x15:c>
            <x15:v>83686.420000000013</x15:v>
            <x15:x in="0"/>
          </x15:c>
          <x15:c>
            <x15:v>626885.39000000013</x15:v>
            <x15:x in="0"/>
          </x15:c>
        </x15:pivotRow>
        <x15:pivotRow count="4">
          <x15:c>
            <x15:v>290438.59999999992</x15:v>
            <x15:x in="0"/>
          </x15:c>
          <x15:c>
            <x15:v>234570.08</x15:v>
            <x15:x in="0"/>
          </x15:c>
          <x15:c>
            <x15:v>138883.72000000003</x15:v>
            <x15:x in="0"/>
          </x15:c>
          <x15:c>
            <x15:v>663892.39999999991</x15:v>
            <x15:x in="0"/>
          </x15:c>
        </x15:pivotRow>
        <x15:pivotRow count="4">
          <x15:c>
            <x15:v>371114.7300000001</x15:v>
            <x15:x in="0"/>
          </x15:c>
          <x15:c>
            <x15:v>154917.05000000002</x15:v>
            <x15:x in="0"/>
          </x15:c>
          <x15:c>
            <x15:v>155166.55000000002</x15:v>
            <x15:x in="0"/>
          </x15:c>
          <x15:c>
            <x15:v>681198.33000000019</x15:v>
            <x15:x in="0"/>
          </x15:c>
        </x15:pivotRow>
        <x15:pivotRow count="4">
          <x15:c>
            <x15:v>383213.76999999996</x15:v>
            <x15:x in="0"/>
          </x15:c>
          <x15:c>
            <x15:v>326109.59000000008</x15:v>
            <x15:x in="0"/>
          </x15:c>
          <x15:c>
            <x15:v>145515.56</x15:v>
            <x15:x in="0"/>
          </x15:c>
          <x15:c>
            <x15:v>854838.91999999969</x15:v>
            <x15:x in="0"/>
          </x15:c>
        </x15:pivotRow>
        <x15:pivotRow count="4">
          <x15:c>
            <x15:v>310273.24999999994</x15:v>
            <x15:x in="0"/>
          </x15:c>
          <x15:c>
            <x15:v>209205.54</x15:v>
            <x15:x in="0"/>
          </x15:c>
          <x15:c>
            <x15:v>206614.26</x15:v>
            <x15:x in="0"/>
          </x15:c>
          <x15:c>
            <x15:v>726093.05000000028</x15:v>
            <x15:x in="0"/>
          </x15:c>
        </x15:pivotRow>
        <x15:pivotRow count="4">
          <x15:c>
            <x15:v>291266.55</x15:v>
            <x15:x in="0"/>
          </x15:c>
          <x15:c>
            <x15:v>240745.41</x15:v>
            <x15:x in="0"/>
          </x15:c>
          <x15:c>
            <x15:v>153447.64000000004</x15:v>
            <x15:x in="0"/>
          </x15:c>
          <x15:c>
            <x15:v>685459.6</x15:v>
            <x15:x in="0"/>
          </x15:c>
        </x15:pivotRow>
        <x15:pivotRow count="4">
          <x15:c>
            <x15:v>272356.01999999996</x15:v>
            <x15:x in="0"/>
          </x15:c>
          <x15:c>
            <x15:v>234567.58000000002</x15:v>
            <x15:x in="0"/>
          </x15:c>
          <x15:c>
            <x15:v>83721.38</x15:v>
            <x15:x in="0"/>
          </x15:c>
          <x15:c>
            <x15:v>590644.98000000033</x15:v>
            <x15:x in="0"/>
          </x15:c>
        </x15:pivotRow>
        <x15:pivotRow count="4">
          <x15:c>
            <x15:v>397283.24000000011</x15:v>
            <x15:x in="0"/>
          </x15:c>
          <x15:c>
            <x15:v>287543.85000000003</x15:v>
            <x15:x in="0"/>
          </x15:c>
          <x15:c>
            <x15:v>166775.34</x15:v>
            <x15:x in="0"/>
          </x15:c>
          <x15:c>
            <x15:v>851602.42999999982</x15:v>
            <x15:x in="0"/>
          </x15:c>
        </x15:pivotRow>
        <x15:pivotRow count="4">
          <x15:c>
            <x15:v>313438.9599999999</x15:v>
            <x15:x in="0"/>
          </x15:c>
          <x15:c>
            <x15:v>191933.27000000002</x15:v>
            <x15:x in="0"/>
          </x15:c>
          <x15:c>
            <x15:v>140767.44999999998</x15:v>
            <x15:x in="0"/>
          </x15:c>
          <x15:c>
            <x15:v>646139.67999999993</x15:v>
            <x15:x in="0"/>
          </x15:c>
        </x15:pivotRow>
        <x15:pivotRow count="4">
          <x15:c>
            <x15:v>242808.68999999997</x15:v>
            <x15:x in="0"/>
          </x15:c>
          <x15:c>
            <x15:v>252330.76</x15:v>
            <x15:x in="0"/>
          </x15:c>
          <x15:c>
            <x15:v>136864.13999999998</x15:v>
            <x15:x in="0"/>
          </x15:c>
          <x15:c>
            <x15:v>632003.59</x15:v>
            <x15:x in="0"/>
          </x15:c>
        </x15:pivotRow>
        <x15:pivotRow count="4">
          <x15:c>
            <x15:v>239798.89999999997</x15:v>
            <x15:x in="0"/>
          </x15:c>
          <x15:c>
            <x15:v>216154.47</x15:v>
            <x15:x in="0"/>
          </x15:c>
          <x15:c>
            <x15:v>141184.13</x15:v>
            <x15:x in="0"/>
          </x15:c>
          <x15:c>
            <x15:v>597137.49999999988</x15:v>
            <x15:x in="0"/>
          </x15:c>
        </x15:pivotRow>
        <x15:pivotRow count="4">
          <x15:c>
            <x15:v>285351.60999999993</x15:v>
            <x15:x in="0"/>
          </x15:c>
          <x15:c>
            <x15:v>240800.59999999998</x15:v>
            <x15:x in="0"/>
          </x15:c>
          <x15:c>
            <x15:v>113399.03</x15:v>
            <x15:x in="0"/>
          </x15:c>
          <x15:c>
            <x15:v>639551.24000000011</x15:v>
            <x15:x in="0"/>
          </x15:c>
        </x15:pivotRow>
        <x15:pivotRow count="4">
          <x15:c>
            <x15:v>272875.96999999997</x15:v>
            <x15:x in="0"/>
          </x15:c>
          <x15:c>
            <x15:v>303802.31000000006</x15:v>
            <x15:x in="0"/>
          </x15:c>
          <x15:c>
            <x15:v>138178.38999999998</x15:v>
            <x15:x in="0"/>
          </x15:c>
          <x15:c>
            <x15:v>714856.66999999969</x15:v>
            <x15:x in="0"/>
          </x15:c>
        </x15:pivotRow>
        <x15:pivotRow count="4">
          <x15:c>
            <x15:v>326931.65000000002</x15:v>
            <x15:x in="0"/>
          </x15:c>
          <x15:c>
            <x15:v>302408.87</x15:v>
            <x15:x in="0"/>
          </x15:c>
          <x15:c>
            <x15:v>152987.84</x15:v>
            <x15:x in="0"/>
          </x15:c>
          <x15:c>
            <x15:v>782328.35999999964</x15:v>
            <x15:x in="0"/>
          </x15:c>
        </x15:pivotRow>
        <x15:pivotRow count="4">
          <x15:c>
            <x15:v>268192.3</x15:v>
            <x15:x in="0"/>
          </x15:c>
          <x15:c>
            <x15:v>154145.74000000002</x15:v>
            <x15:x in="0"/>
          </x15:c>
          <x15:c>
            <x15:v>113556.50000000001</x15:v>
            <x15:x in="0"/>
          </x15:c>
          <x15:c>
            <x15:v>535894.5399999998</x15:v>
            <x15:x in="0"/>
          </x15:c>
        </x15:pivotRow>
        <x15:pivotRow count="4">
          <x15:c>
            <x15:v>270430.67999999993</x15:v>
            <x15:x in="0"/>
          </x15:c>
          <x15:c>
            <x15:v>224066.97000000003</x15:v>
            <x15:x in="0"/>
          </x15:c>
          <x15:c>
            <x15:v>104466.41</x15:v>
            <x15:x in="0"/>
          </x15:c>
          <x15:c>
            <x15:v>598964.06000000017</x15:v>
            <x15:x in="0"/>
          </x15:c>
        </x15:pivotRow>
        <x15:pivotRow count="4">
          <x15:c>
            <x15:v>270906.86</x15:v>
            <x15:x in="0"/>
          </x15:c>
          <x15:c>
            <x15:v>245369.30000000005</x15:v>
            <x15:x in="0"/>
          </x15:c>
          <x15:c>
            <x15:v>136181.04999999999</x15:v>
            <x15:x in="0"/>
          </x15:c>
          <x15:c>
            <x15:v>652457.2100000002</x15:v>
            <x15:x in="0"/>
          </x15:c>
        </x15:pivotRow>
        <x15:pivotRow count="4">
          <x15:c>
            <x15:v>315572.67999999993</x15:v>
            <x15:x in="0"/>
          </x15:c>
          <x15:c>
            <x15:v>249732.89999999997</x15:v>
            <x15:x in="0"/>
          </x15:c>
          <x15:c>
            <x15:v>91318.34</x15:v>
            <x15:x in="0"/>
          </x15:c>
          <x15:c>
            <x15:v>656623.92000000027</x15:v>
            <x15:x in="0"/>
          </x15:c>
        </x15:pivotRow>
        <x15:pivotRow count="4">
          <x15:c>
            <x15:v>189018.97999999998</x15:v>
            <x15:x in="0"/>
          </x15:c>
          <x15:c>
            <x15:v>257514.14999999997</x15:v>
            <x15:x in="0"/>
          </x15:c>
          <x15:c>
            <x15:v>87716.97</x15:v>
            <x15:x in="0"/>
          </x15:c>
          <x15:c>
            <x15:v>534250.10000000009</x15:v>
            <x15:x in="0"/>
          </x15:c>
        </x15:pivotRow>
        <x15:pivotRow count="4">
          <x15:c>
            <x15:v>163212</x15:v>
            <x15:x in="0"/>
          </x15:c>
          <x15:c>
            <x15:v>130178.21999999999</x15:v>
            <x15:x in="0"/>
          </x15:c>
          <x15:c>
            <x15:v>160613.56000000006</x15:v>
            <x15:x in="0"/>
          </x15:c>
          <x15:c>
            <x15:v>454003.78000000014</x15:v>
            <x15:x in="0"/>
          </x15:c>
        </x15:pivotRow>
        <x15:pivotRow count="4">
          <x15:c>
            <x15:v>120002.75999999998</x15:v>
            <x15:x in="0"/>
          </x15:c>
          <x15:c>
            <x15:v>150993.99000000002</x15:v>
            <x15:x in="0"/>
          </x15:c>
          <x15:c>
            <x15:v>21922.05</x15:v>
            <x15:x in="0"/>
          </x15:c>
          <x15:c>
            <x15:v>292918.8</x15:v>
            <x15:x in="0"/>
          </x15:c>
        </x15:pivotRow>
        <x15:pivotRow count="4">
          <x15:c>
            <x15:v>8839181.0600000005</x15:v>
            <x15:x in="0"/>
          </x15:c>
          <x15:c>
            <x15:v>7019717.9499999825</x15:v>
            <x15:x in="0"/>
          </x15:c>
          <x15:c>
            <x15:v>4210257.5500000007</x15:v>
            <x15:x in="0"/>
          </x15:c>
          <x15:c>
            <x15:v>20069156.559999984</x15:v>
            <x15:x in="0"/>
          </x15:c>
        </x15:pivotRow>
      </x15:pivotTableData>
    </ext>
    <ext xmlns:x15="http://schemas.microsoft.com/office/spreadsheetml/2010/11/main" uri="{E67621CE-5B39-4880-91FE-76760E9C1902}">
      <x15:pivotTableUISettings>
        <x15:activeTabTopLevelEntity name="[calendario]"/>
        <x15:activeTabTopLevelEntity name="[Customer Sho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4BF0AC-9A57-41A3-ADA9-01A386D59979}" name="PivotChartTable4" cacheId="71"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chartFormat="1">
  <location ref="A3:B14" firstHeaderRow="1" firstDataRow="1" firstDataCol="1" rowPageCount="1" colPageCount="1"/>
  <pivotFields count="3">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s>
  <rowFields count="1">
    <field x="0"/>
  </rowFields>
  <rowItems count="11">
    <i>
      <x v="1"/>
    </i>
    <i>
      <x v="2"/>
    </i>
    <i>
      <x/>
    </i>
    <i>
      <x v="8"/>
    </i>
    <i>
      <x v="9"/>
    </i>
    <i>
      <x v="7"/>
    </i>
    <i>
      <x v="3"/>
    </i>
    <i>
      <x v="6"/>
    </i>
    <i>
      <x v="4"/>
    </i>
    <i>
      <x v="5"/>
    </i>
    <i t="grand">
      <x/>
    </i>
  </rowItems>
  <colItems count="1">
    <i/>
  </colItems>
  <pageFields count="1">
    <pageField fld="1" hier="1" name="[calendario].[Year].&amp;[2022]" cap="2022"/>
  </pageFields>
  <dataFields count="1">
    <dataField fld="2"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42">
    <pivotHierarchy dragToData="1"/>
    <pivotHierarchy multipleItemSelectionAllowed="1" dragToData="1">
      <members count="1" level="1">
        <member name="[calendario].[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
      </x15:pivotTableServerFormats>
    </ext>
    <ext xmlns:x15="http://schemas.microsoft.com/office/spreadsheetml/2010/11/main" uri="{44433962-1CF7-4059-B4EE-95C3D5FFCF73}">
      <x15:pivotTableData rowCount="11" columnCount="1" cacheId="1003518952">
        <x15:pivotRow count="1">
          <x15:c>
            <x15:v>5.4239125100000036</x15:v>
            <x15:x in="0"/>
          </x15:c>
        </x15:pivotRow>
        <x15:pivotRow count="1">
          <x15:c>
            <x15:v>5.8002672199999949</x15:v>
            <x15:x in="0"/>
          </x15:c>
        </x15:pivotRow>
        <x15:pivotRow count="1">
          <x15:c>
            <x15:v>5.8317953499999975</x15:v>
            <x15:x in="0"/>
          </x15:c>
        </x15:pivotRow>
        <x15:pivotRow count="1">
          <x15:c>
            <x15:v>5.9205003299999932</x15:v>
            <x15:x in="0"/>
          </x15:c>
        </x15:pivotRow>
        <x15:pivotRow count="1">
          <x15:c>
            <x15:v>6.0377894399999974</x15:v>
            <x15:x in="0"/>
          </x15:c>
        </x15:pivotRow>
        <x15:pivotRow count="1">
          <x15:c>
            <x15:v>11.375841000000001</x15:v>
            <x15:x in="0"/>
          </x15:c>
        </x15:pivotRow>
        <x15:pivotRow count="1">
          <x15:c>
            <x15:v>11.469526739999994</x15:v>
            <x15:x in="0"/>
          </x15:c>
        </x15:pivotRow>
        <x15:pivotRow count="1">
          <x15:c>
            <x15:v>17.244618859999999</x15:v>
            <x15:x in="0"/>
          </x15:c>
        </x15:pivotRow>
        <x15:pivotRow count="1">
          <x15:c>
            <x15:v>22.922200329999999</x15:v>
            <x15:x in="0"/>
          </x15:c>
        </x15:pivotRow>
        <x15:pivotRow count="1">
          <x15:c>
            <x15:v>23.410362299999992</x15:v>
            <x15:x in="0"/>
          </x15:c>
        </x15:pivotRow>
        <x15:pivotRow count="1">
          <x15:c>
            <x15:v>115.43681407999996</x15:v>
            <x15:x in="0"/>
          </x15:c>
        </x15:pivotRow>
      </x15:pivotTableData>
    </ext>
    <ext xmlns:x15="http://schemas.microsoft.com/office/spreadsheetml/2010/11/main" uri="{E67621CE-5B39-4880-91FE-76760E9C1902}">
      <x15:pivotTableUISettings>
        <x15:activeTabTopLevelEntity name="[Customer Shopping]"/>
        <x15:activeTabTopLevelEntity name="[calendari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9689F9-FBE2-4385-BFA7-63B79E675224}" name="PivotChartTable6" cacheId="68"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chartFormat="1">
  <location ref="A1:C55" firstHeaderRow="0" firstDataRow="1" firstDataCol="1"/>
  <pivotFields count="4">
    <pivotField dataField="1" subtotalTop="0" showAll="0" defaultSubtotal="0"/>
    <pivotField axis="axisRow" allDrilled="1" subtotalTop="0" showAll="0" dataSourceSort="1" defaultSubtotal="0" defaultAttributeDrillState="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allDrilled="1" subtotalTop="0" showAll="0" dataSourceSort="1" defaultSubtotal="0" defaultAttributeDrillState="1"/>
    <pivotField dataField="1" subtotalTop="0" showAll="0" defaultSubtotal="0"/>
  </pivotFields>
  <rowFields count="1">
    <field x="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2"/>
  </colFields>
  <colItems count="2">
    <i>
      <x/>
    </i>
    <i i="1">
      <x v="1"/>
    </i>
  </colItems>
  <dataFields count="2">
    <dataField fld="0" subtotal="count" baseField="0" baseItem="0"/>
    <dataField fld="3" subtotal="count" baseField="0" baseItem="0"/>
  </dataFields>
  <chartFormats count="3">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1"/>
          </reference>
          <reference field="1" count="1" selected="0">
            <x v="52"/>
          </reference>
        </references>
      </pivotArea>
    </chartFormat>
  </chartFormats>
  <pivotHierarchies count="42">
    <pivotHierarchy dragToData="1"/>
    <pivotHierarchy multipleItemSelectionAllowed="1" dragToData="1">
      <members count="1" level="1">
        <member name="[calendario].[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54" columnCount="2" cacheId="1963008861">
        <x15:pivotRow count="2">
          <x15:c>
            <x15:v>665</x15:v>
            <x15:x in="0"/>
          </x15:c>
          <x15:c>
            <x15:v>761.02616541353382</x15:v>
            <x15:x in="0"/>
          </x15:c>
        </x15:pivotRow>
        <x15:pivotRow count="2">
          <x15:c>
            <x15:v>2605</x15:v>
            <x15:x in="0"/>
          </x15:c>
          <x15:c>
            <x15:v>840.98488675623707</x15:v>
            <x15:x in="0"/>
          </x15:c>
        </x15:pivotRow>
        <x15:pivotRow count="2">
          <x15:c>
            <x15:v>2663</x15:v>
            <x15:x in="0"/>
          </x15:c>
          <x15:c>
            <x15:v>808.80748028539233</x15:v>
            <x15:x in="0"/>
          </x15:c>
        </x15:pivotRow>
        <x15:pivotRow count="2">
          <x15:c>
            <x15:v>2666</x15:v>
            <x15:x in="0"/>
          </x15:c>
          <x15:c>
            <x15:v>950.59212678169399</x15:v>
            <x15:x in="0"/>
          </x15:c>
        </x15:pivotRow>
        <x15:pivotRow count="2">
          <x15:c>
            <x15:v>2666</x15:v>
            <x15:x in="0"/>
          </x15:c>
          <x15:c>
            <x15:v>792.74178544636163</x15:v>
            <x15:x in="0"/>
          </x15:c>
        </x15:pivotRow>
        <x15:pivotRow count="2">
          <x15:c>
            <x15:v>2556</x15:v>
            <x15:x in="0"/>
          </x15:c>
          <x15:c>
            <x15:v>802.37621283255112</x15:v>
            <x15:x in="0"/>
          </x15:c>
        </x15:pivotRow>
        <x15:pivotRow count="2">
          <x15:c>
            <x15:v>2661</x15:v>
            <x15:x in="0"/>
          </x15:c>
          <x15:c>
            <x15:v>787.45773769259665</x15:v>
            <x15:x in="0"/>
          </x15:c>
        </x15:pivotRow>
        <x15:pivotRow count="2">
          <x15:c>
            <x15:v>2560</x15:v>
            <x15:x in="0"/>
          </x15:c>
          <x15:c>
            <x15:v>866.94844531249964</x15:v>
            <x15:x in="0"/>
          </x15:c>
        </x15:pivotRow>
        <x15:pivotRow count="2">
          <x15:c>
            <x15:v>2519</x15:v>
            <x15:x in="0"/>
          </x15:c>
          <x15:c>
            <x15:v>800.66411274315215</x15:v>
            <x15:x in="0"/>
          </x15:c>
        </x15:pivotRow>
        <x15:pivotRow count="2">
          <x15:c>
            <x15:v>2626</x15:v>
            <x15:x in="0"/>
          </x15:c>
          <x15:c>
            <x15:v>803.38761995430332</x15:v>
            <x15:x in="0"/>
          </x15:c>
        </x15:pivotRow>
        <x15:pivotRow count="2">
          <x15:c>
            <x15:v>2705</x15:v>
            <x15:x in="0"/>
          </x15:c>
          <x15:c>
            <x15:v>839.18954158964812</x15:v>
            <x15:x in="0"/>
          </x15:c>
        </x15:pivotRow>
        <x15:pivotRow count="2">
          <x15:c>
            <x15:v>2589</x15:v>
            <x15:x in="0"/>
          </x15:c>
          <x15:c>
            <x15:v>887.43200463499272</x15:v>
            <x15:x in="0"/>
          </x15:c>
        </x15:pivotRow>
        <x15:pivotRow count="2">
          <x15:c>
            <x15:v>2914</x15:v>
            <x15:x in="0"/>
          </x15:c>
          <x15:c>
            <x15:v>840.71288949896996</x15:v>
            <x15:x in="0"/>
          </x15:c>
        </x15:pivotRow>
        <x15:pivotRow count="2">
          <x15:c>
            <x15:v>2486</x15:v>
            <x15:x in="0"/>
          </x15:c>
          <x15:c>
            <x15:v>799.40321399839104</x15:v>
            <x15:x in="0"/>
          </x15:c>
        </x15:pivotRow>
        <x15:pivotRow count="2">
          <x15:c>
            <x15:v>2518</x15:v>
            <x15:x in="0"/>
          </x15:c>
          <x15:c>
            <x15:v>736.92173153296312</x15:v>
            <x15:x in="0"/>
          </x15:c>
        </x15:pivotRow>
        <x15:pivotRow count="2">
          <x15:c>
            <x15:v>2685</x15:v>
            <x15:x in="0"/>
          </x15:c>
          <x15:c>
            <x15:v>878.40172439478636</x15:v>
            <x15:x in="0"/>
          </x15:c>
        </x15:pivotRow>
        <x15:pivotRow count="2">
          <x15:c>
            <x15:v>2767</x15:v>
            <x15:x in="0"/>
          </x15:c>
          <x15:c>
            <x15:v>849.90135164437868</x15:v>
            <x15:x in="0"/>
          </x15:c>
        </x15:pivotRow>
        <x15:pivotRow count="2">
          <x15:c>
            <x15:v>2636</x15:v>
            <x15:x in="0"/>
          </x15:c>
          <x15:c>
            <x15:v>834.16027693474882</x15:v>
            <x15:x in="0"/>
          </x15:c>
        </x15:pivotRow>
        <x15:pivotRow count="2">
          <x15:c>
            <x15:v>2593</x15:v>
            <x15:x in="0"/>
          </x15:c>
          <x15:c>
            <x15:v>862.26652911685198</x15:v>
            <x15:x in="0"/>
          </x15:c>
        </x15:pivotRow>
        <x15:pivotRow count="2">
          <x15:c>
            <x15:v>2567</x15:v>
            <x15:x in="0"/>
          </x15:c>
          <x15:c>
            <x15:v>869.80391118036709</x15:v>
            <x15:x in="0"/>
          </x15:c>
        </x15:pivotRow>
        <x15:pivotRow count="2">
          <x15:c>
            <x15:v>2691</x15:v>
            <x15:x in="0"/>
          </x15:c>
          <x15:c>
            <x15:v>893.17026012634619</x15:v>
            <x15:x in="0"/>
          </x15:c>
        </x15:pivotRow>
        <x15:pivotRow count="2">
          <x15:c>
            <x15:v>2552</x15:v>
            <x15:x in="0"/>
          </x15:c>
          <x15:c>
            <x15:v>847.27353448275812</x15:v>
            <x15:x in="0"/>
          </x15:c>
        </x15:pivotRow>
        <x15:pivotRow count="2">
          <x15:c>
            <x15:v>2680</x15:v>
            <x15:x in="0"/>
          </x15:c>
          <x15:c>
            <x15:v>771.29139552238792</x15:v>
            <x15:x in="0"/>
          </x15:c>
        </x15:pivotRow>
        <x15:pivotRow count="2">
          <x15:c>
            <x15:v>2730</x15:v>
            <x15:x in="0"/>
          </x15:c>
          <x15:c>
            <x15:v>839.64377655677561</x15:v>
            <x15:x in="0"/>
          </x15:c>
        </x15:pivotRow>
        <x15:pivotRow count="2">
          <x15:c>
            <x15:v>2467</x15:v>
            <x15:x in="0"/>
          </x15:c>
          <x15:c>
            <x15:v>836.57143494122363</x15:v>
            <x15:x in="0"/>
          </x15:c>
        </x15:pivotRow>
        <x15:pivotRow count="2">
          <x15:c>
            <x15:v>2670</x15:v>
            <x15:x in="0"/>
          </x15:c>
          <x15:c>
            <x15:v>853.24634456928766</x15:v>
            <x15:x in="0"/>
          </x15:c>
        </x15:pivotRow>
        <x15:pivotRow count="2">
          <x15:c>
            <x15:v>2682</x15:v>
            <x15:x in="0"/>
          </x15:c>
          <x15:c>
            <x15:v>947.49579045488304</x15:v>
            <x15:x in="0"/>
          </x15:c>
        </x15:pivotRow>
        <x15:pivotRow count="2">
          <x15:c>
            <x15:v>2613</x15:v>
            <x15:x in="0"/>
          </x15:c>
          <x15:c>
            <x15:v>882.39834290087936</x15:v>
            <x15:x in="0"/>
          </x15:c>
        </x15:pivotRow>
        <x15:pivotRow count="2">
          <x15:c>
            <x15:v>2749</x15:v>
            <x15:x in="0"/>
          </x15:c>
          <x15:c>
            <x15:v>865.23236449618048</x15:v>
            <x15:x in="0"/>
          </x15:c>
        </x15:pivotRow>
        <x15:pivotRow count="2">
          <x15:c>
            <x15:v>2485</x15:v>
            <x15:x in="0"/>
          </x15:c>
          <x15:c>
            <x15:v>798.10526358148911</x15:v>
            <x15:x in="0"/>
          </x15:c>
        </x15:pivotRow>
        <x15:pivotRow count="2">
          <x15:c>
            <x15:v>2770</x15:v>
            <x15:x in="0"/>
          </x15:c>
          <x15:c>
            <x15:v>859.03712996389856</x15:v>
            <x15:x in="0"/>
          </x15:c>
        </x15:pivotRow>
        <x15:pivotRow count="2">
          <x15:c>
            <x15:v>2669</x15:v>
            <x15:x in="0"/>
          </x15:c>
          <x15:c>
            <x15:v>814.77105657549646</x15:v>
            <x15:x in="0"/>
          </x15:c>
        </x15:pivotRow>
        <x15:pivotRow count="2">
          <x15:c>
            <x15:v>2785</x15:v>
            <x15:x in="0"/>
          </x15:c>
          <x15:c>
            <x15:v>845.88962657091542</x15:v>
            <x15:x in="0"/>
          </x15:c>
        </x15:pivotRow>
        <x15:pivotRow count="2">
          <x15:c>
            <x15:v>2535</x15:v>
            <x15:x in="0"/>
          </x15:c>
          <x15:c>
            <x15:v>821.19755029585781</x15:v>
            <x15:x in="0"/>
          </x15:c>
        </x15:pivotRow>
        <x15:pivotRow count="2">
          <x15:c>
            <x15:v>2635</x15:v>
            <x15:x in="0"/>
          </x15:c>
          <x15:c>
            <x15:v>779.47530929791287</x15:v>
            <x15:x in="0"/>
          </x15:c>
        </x15:pivotRow>
        <x15:pivotRow count="2">
          <x15:c>
            <x15:v>2447</x15:v>
            <x15:x in="0"/>
          </x15:c>
          <x15:c>
            <x15:v>912.59033919084538</x15:v>
            <x15:x in="0"/>
          </x15:c>
        </x15:pivotRow>
        <x15:pivotRow count="2">
          <x15:c>
            <x15:v>2578</x15:v>
            <x15:x in="0"/>
          </x15:c>
          <x15:c>
            <x15:v>851.42021334367598</x15:v>
            <x15:x in="0"/>
          </x15:c>
        </x15:pivotRow>
        <x15:pivotRow count="2">
          <x15:c>
            <x15:v>2686</x15:v>
            <x15:x in="0"/>
          </x15:c>
          <x15:c>
            <x15:v>914.57625465375895</x15:v>
            <x15:x in="0"/>
          </x15:c>
        </x15:pivotRow>
        <x15:pivotRow count="2">
          <x15:c>
            <x15:v>2719</x15:v>
            <x15:x in="0"/>
          </x15:c>
          <x15:c>
            <x15:v>824.37806546524496</x15:v>
            <x15:x in="0"/>
          </x15:c>
        </x15:pivotRow>
        <x15:pivotRow count="2">
          <x15:c>
            <x15:v>2686</x15:v>
            <x15:x in="0"/>
          </x15:c>
          <x15:c>
            <x15:v>809.71399106478032</x15:v>
            <x15:x in="0"/>
          </x15:c>
        </x15:pivotRow>
        <x15:pivotRow count="2">
          <x15:c>
            <x15:v>2613</x15:v>
            <x15:x in="0"/>
          </x15:c>
          <x15:c>
            <x15:v>852.11843474932948</x15:v>
            <x15:x in="0"/>
          </x15:c>
        </x15:pivotRow>
        <x15:pivotRow count="2">
          <x15:c>
            <x15:v>2789</x15:v>
            <x15:x in="0"/>
          </x15:c>
          <x15:c>
            <x15:v>888.11902115453529</x15:v>
            <x15:x in="0"/>
          </x15:c>
        </x15:pivotRow>
        <x15:pivotRow count="2">
          <x15:c>
            <x15:v>2669</x15:v>
            <x15:x in="0"/>
          </x15:c>
          <x15:c>
            <x15:v>868.39439865117947</x15:v>
            <x15:x in="0"/>
          </x15:c>
        </x15:pivotRow>
        <x15:pivotRow count="2">
          <x15:c>
            <x15:v>2498</x15:v>
            <x15:x in="0"/>
          </x15:c>
          <x15:c>
            <x15:v>908.86730184147314</x15:v>
            <x15:x in="0"/>
          </x15:c>
        </x15:pivotRow>
        <x15:pivotRow count="2">
          <x15:c>
            <x15:v>2648</x15:v>
            <x15:x in="0"/>
          </x15:c>
          <x15:c>
            <x15:v>882.59453549848854</x15:v>
            <x15:x in="0"/>
          </x15:c>
        </x15:pivotRow>
        <x15:pivotRow count="2">
          <x15:c>
            <x15:v>2709</x15:v>
            <x15:x in="0"/>
          </x15:c>
          <x15:c>
            <x15:v>767.24956072351438</x15:v>
            <x15:x in="0"/>
          </x15:c>
        </x15:pivotRow>
        <x15:pivotRow count="2">
          <x15:c>
            <x15:v>2534</x15:v>
            <x15:x in="0"/>
          </x15:c>
          <x15:c>
            <x15:v>790.79422257300689</x15:v>
            <x15:x in="0"/>
          </x15:c>
        </x15:pivotRow>
        <x15:pivotRow count="2">
          <x15:c>
            <x15:v>2541</x15:v>
            <x15:x in="0"/>
          </x15:c>
          <x15:c>
            <x15:v>728.99655647382917</x15:v>
            <x15:x in="0"/>
          </x15:c>
        </x15:pivotRow>
        <x15:pivotRow count="2">
          <x15:c>
            <x15:v>2750</x15:v>
            <x15:x in="0"/>
          </x15:c>
          <x15:c>
            <x15:v>831.87934181818162</x15:v>
            <x15:x in="0"/>
          </x15:c>
        </x15:pivotRow>
        <x15:pivotRow count="2">
          <x15:c>
            <x15:v>2659</x15:v>
            <x15:x in="0"/>
          </x15:c>
          <x15:c>
            <x15:v>890.62681835276385</x15:v>
            <x15:x in="0"/>
          </x15:c>
        </x15:pivotRow>
        <x15:pivotRow count="2">
          <x15:c>
            <x15:v>2461</x15:v>
            <x15:x in="0"/>
          </x15:c>
          <x15:c>
            <x15:v>827.47839902478665</x15:v>
            <x15:x in="0"/>
          </x15:c>
        </x15:pivotRow>
        <x15:pivotRow count="2">
          <x15:c>
            <x15:v>2681</x15:v>
            <x15:x in="0"/>
          </x15:c>
          <x15:c>
            <x15:v>782.4373964938444</x15:v>
            <x15:x in="0"/>
          </x15:c>
        </x15:pivotRow>
        <x15:pivotRow count="2">
          <x15:c>
            <x15:v>2119</x15:v>
            <x15:x in="0"/>
          </x15:c>
          <x15:c>
            <x15:v>959.09980179329784</x15:v>
            <x15:x in="0"/>
          </x15:c>
        </x15:pivotRow>
        <x15:pivotRow count="2">
          <x15:c>
            <x15:v>137147</x15:v>
            <x15:x in="0"/>
          </x15:c>
          <x15:c>
            <x15:v>841.70134293859849</x15:v>
            <x15:x in="0"/>
          </x15:c>
        </x15:pivotRow>
      </x15:pivotTableData>
    </ext>
    <ext xmlns:x15="http://schemas.microsoft.com/office/spreadsheetml/2010/11/main" uri="{E67621CE-5B39-4880-91FE-76760E9C1902}">
      <x15:pivotTableUISettings>
        <x15:activeTabTopLevelEntity name="[Customer Shopping]"/>
        <x15:activeTabTopLevelEntity name="[calendari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5AAD11-C2A6-4723-9121-FA5726D9CDBF}" name="PivotChartTable7" cacheId="64"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chartFormat="1">
  <location ref="A1:E27" firstHeaderRow="1" firstDataRow="2" firstDataCol="1"/>
  <pivotFields count="4">
    <pivotField axis="axisCol" allDrilled="1" subtotalTop="0" showAll="0" hideNewItems="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4">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s>
    </pivotField>
    <pivotField allDrilled="1" subtotalTop="0" showAll="0" dataSourceSort="1" defaultSubtotal="0" defaultAttributeDrillState="1"/>
    <pivotField dataField="1" subtotalTop="0" showAll="0" defaultSubtota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0"/>
  </colFields>
  <colItems count="4">
    <i>
      <x/>
    </i>
    <i>
      <x v="1"/>
    </i>
    <i>
      <x v="2"/>
    </i>
    <i t="grand">
      <x/>
    </i>
  </colItems>
  <dataFields count="1">
    <dataField fld="3" subtotal="count" baseField="0" baseItem="16"/>
  </dataFields>
  <chartFormats count="4">
    <chartFormat chart="0" format="23" series="1">
      <pivotArea type="data" outline="0" fieldPosition="0">
        <references count="1">
          <reference field="4294967294" count="1" selected="0">
            <x v="0"/>
          </reference>
        </references>
      </pivotArea>
    </chartFormat>
    <chartFormat chart="0" format="29" series="1">
      <pivotArea type="data" outline="0" fieldPosition="0">
        <references count="2">
          <reference field="4294967294" count="1" selected="0">
            <x v="0"/>
          </reference>
          <reference field="0" count="1" selected="0">
            <x v="1"/>
          </reference>
        </references>
      </pivotArea>
    </chartFormat>
    <chartFormat chart="0" format="30" series="1">
      <pivotArea type="data" outline="0" fieldPosition="0">
        <references count="2">
          <reference field="4294967294" count="1" selected="0">
            <x v="0"/>
          </reference>
          <reference field="0" count="1" selected="0">
            <x v="0"/>
          </reference>
        </references>
      </pivotArea>
    </chartFormat>
    <chartFormat chart="0" format="31" series="1">
      <pivotArea type="data" outline="0" fieldPosition="0">
        <references count="2">
          <reference field="4294967294" count="1" selected="0">
            <x v="0"/>
          </reference>
          <reference field="0" count="1" selected="0">
            <x v="2"/>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Shopping].[Shopping Mall].&amp;[Cevahir AVM]"/>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8"/>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5" columnCount="4" cacheId="1223539894">
        <x15:pivotRow count="4">
          <x15:c>
            <x15:v>204015.55999999997</x15:v>
            <x15:x in="0"/>
          </x15:c>
          <x15:c>
            <x15:v>177761.49</x15:v>
            <x15:x in="0"/>
          </x15:c>
          <x15:c>
            <x15:v>131114.07</x15:v>
            <x15:x in="0"/>
          </x15:c>
          <x15:c>
            <x15:v>512891.11999999982</x15:v>
            <x15:x in="0"/>
          </x15:c>
        </x15:pivotRow>
        <x15:pivotRow count="4">
          <x15:c>
            <x15:v>193927.96000000002</x15:v>
            <x15:x in="0"/>
          </x15:c>
          <x15:c>
            <x15:v>145875.6</x15:v>
            <x15:x in="0"/>
          </x15:c>
          <x15:c>
            <x15:v>92509.28</x15:v>
            <x15:x in="0"/>
          </x15:c>
          <x15:c>
            <x15:v>432312.83999999997</x15:v>
            <x15:x in="0"/>
          </x15:c>
        </x15:pivotRow>
        <x15:pivotRow count="4">
          <x15:c>
            <x15:v>208766.87</x15:v>
            <x15:x in="0"/>
          </x15:c>
          <x15:c>
            <x15:v>162894.87999999998</x15:v>
            <x15:x in="0"/>
          </x15:c>
          <x15:c>
            <x15:v>117683.24000000002</x15:v>
            <x15:x in="0"/>
          </x15:c>
          <x15:c>
            <x15:v>489344.99000000011</x15:v>
            <x15:x in="0"/>
          </x15:c>
        </x15:pivotRow>
        <x15:pivotRow count="4">
          <x15:c>
            <x15:v>126110.48</x15:v>
            <x15:x in="0"/>
          </x15:c>
          <x15:c>
            <x15:v>196476.94000000003</x15:v>
            <x15:x in="0"/>
          </x15:c>
          <x15:c>
            <x15:v>77995.77</x15:v>
            <x15:x in="0"/>
          </x15:c>
          <x15:c>
            <x15:v>400583.19</x15:v>
            <x15:x in="0"/>
          </x15:c>
        </x15:pivotRow>
        <x15:pivotRow count="4">
          <x15:c>
            <x15:v>274302.8</x15:v>
            <x15:x in="0"/>
          </x15:c>
          <x15:c>
            <x15:v>140965.91999999998</x15:v>
            <x15:x in="0"/>
          </x15:c>
          <x15:c>
            <x15:v>132188.99000000002</x15:v>
            <x15:x in="0"/>
          </x15:c>
          <x15:c>
            <x15:v>547457.71000000008</x15:v>
            <x15:x in="0"/>
          </x15:c>
        </x15:pivotRow>
        <x15:pivotRow count="4">
          <x15:c>
            <x15:v>226803.16999999998</x15:v>
            <x15:x in="0"/>
          </x15:c>
          <x15:c>
            <x15:v>115351.04000000001</x15:v>
            <x15:x in="0"/>
          </x15:c>
          <x15:c>
            <x15:v>81550.940000000017</x15:v>
            <x15:x in="0"/>
          </x15:c>
          <x15:c>
            <x15:v>423705.14999999997</x15:v>
            <x15:x in="0"/>
          </x15:c>
        </x15:pivotRow>
        <x15:pivotRow count="4">
          <x15:c>
            <x15:v>199060.90999999997</x15:v>
            <x15:x in="0"/>
          </x15:c>
          <x15:c>
            <x15:v>194954.34000000003</x15:v>
            <x15:x in="0"/>
          </x15:c>
          <x15:c>
            <x15:v>94983.93</x15:v>
            <x15:x in="0"/>
          </x15:c>
          <x15:c>
            <x15:v>488999.18000000011</x15:v>
            <x15:x in="0"/>
          </x15:c>
        </x15:pivotRow>
        <x15:pivotRow count="4">
          <x15:c>
            <x15:v>262396.73</x15:v>
            <x15:x in="0"/>
          </x15:c>
          <x15:c>
            <x15:v>169516.34</x15:v>
            <x15:x in="0"/>
          </x15:c>
          <x15:c>
            <x15:v>105229.84999999999</x15:v>
            <x15:x in="0"/>
          </x15:c>
          <x15:c>
            <x15:v>537142.91999999993</x15:v>
            <x15:x in="0"/>
          </x15:c>
        </x15:pivotRow>
        <x15:pivotRow count="4">
          <x15:c>
            <x15:v>283529.95999999996</x15:v>
            <x15:x in="0"/>
          </x15:c>
          <x15:c>
            <x15:v>192310.19</x15:v>
            <x15:x in="0"/>
          </x15:c>
          <x15:c>
            <x15:v>110764.65000000002</x15:v>
            <x15:x in="0"/>
          </x15:c>
          <x15:c>
            <x15:v>586604.80000000005</x15:v>
            <x15:x in="0"/>
          </x15:c>
        </x15:pivotRow>
        <x15:pivotRow count="4">
          <x15:c>
            <x15:v>198768.31999999998</x15:v>
            <x15:x in="0"/>
          </x15:c>
          <x15:c>
            <x15:v>182214.84</x15:v>
            <x15:x in="0"/>
          </x15:c>
          <x15:c>
            <x15:v>145708.98000000004</x15:v>
            <x15:x in="0"/>
          </x15:c>
          <x15:c>
            <x15:v>526692.14000000013</x15:v>
            <x15:x in="0"/>
          </x15:c>
        </x15:pivotRow>
        <x15:pivotRow count="4">
          <x15:c>
            <x15:v>246816.48</x15:v>
            <x15:x in="0"/>
          </x15:c>
          <x15:c>
            <x15:v>188681.92</x15:v>
            <x15:x in="0"/>
          </x15:c>
          <x15:c>
            <x15:v>68536.399999999994</x15:v>
            <x15:x in="0"/>
          </x15:c>
          <x15:c>
            <x15:v>504034.8000000001</x15:v>
            <x15:x in="0"/>
          </x15:c>
        </x15:pivotRow>
        <x15:pivotRow count="4">
          <x15:c>
            <x15:v>153700.56</x15:v>
            <x15:x in="0"/>
          </x15:c>
          <x15:c>
            <x15:v>164460.72</x15:v>
            <x15:x in="0"/>
          </x15:c>
          <x15:c>
            <x15:v>188460.68000000008</x15:v>
            <x15:x in="0"/>
          </x15:c>
          <x15:c>
            <x15:v>506621.96000000008</x15:v>
            <x15:x in="0"/>
          </x15:c>
        </x15:pivotRow>
        <x15:pivotRow count="4">
          <x15:c>
            <x15:v>161675.53</x15:v>
            <x15:x in="0"/>
          </x15:c>
          <x15:c>
            <x15:v>115510.57</x15:v>
            <x15:x in="0"/>
          </x15:c>
          <x15:c>
            <x15:v>105710.86000000002</x15:v>
            <x15:x in="0"/>
          </x15:c>
          <x15:c>
            <x15:v>382896.96</x15:v>
            <x15:x in="0"/>
          </x15:c>
        </x15:pivotRow>
        <x15:pivotRow count="4">
          <x15:c>
            <x15:v>220712.53</x15:v>
            <x15:x in="0"/>
          </x15:c>
          <x15:c>
            <x15:v>112403.39000000001</x15:v>
            <x15:x in="0"/>
          </x15:c>
          <x15:c>
            <x15:v>73038.260000000009</x15:v>
            <x15:x in="0"/>
          </x15:c>
          <x15:c>
            <x15:v>406154.18</x15:v>
            <x15:x in="0"/>
          </x15:c>
        </x15:pivotRow>
        <x15:pivotRow count="4">
          <x15:c>
            <x15:v>280420.98</x15:v>
            <x15:x in="0"/>
          </x15:c>
          <x15:c>
            <x15:v>184315.24000000002</x15:v>
            <x15:x in="0"/>
          </x15:c>
          <x15:c>
            <x15:v>97738.580000000031</x15:v>
            <x15:x in="0"/>
          </x15:c>
          <x15:c>
            <x15:v>562474.79999999993</x15:v>
            <x15:x in="0"/>
          </x15:c>
        </x15:pivotRow>
        <x15:pivotRow count="4">
          <x15:c>
            <x15:v>262241.22999999992</x15:v>
            <x15:x in="0"/>
          </x15:c>
          <x15:c>
            <x15:v>214463.7900000001</x15:v>
            <x15:x in="0"/>
          </x15:c>
          <x15:c>
            <x15:v>56421.39</x15:v>
            <x15:x in="0"/>
          </x15:c>
          <x15:c>
            <x15:v>533126.41</x15:v>
            <x15:x in="0"/>
          </x15:c>
        </x15:pivotRow>
        <x15:pivotRow count="4">
          <x15:c>
            <x15:v>260257.85</x15:v>
            <x15:x in="0"/>
          </x15:c>
          <x15:c>
            <x15:v>163159.35</x15:v>
            <x15:x in="0"/>
          </x15:c>
          <x15:c>
            <x15:v>71534.44</x15:v>
            <x15:x in="0"/>
          </x15:c>
          <x15:c>
            <x15:v>494951.6399999999</x15:v>
            <x15:x in="0"/>
          </x15:c>
        </x15:pivotRow>
        <x15:pivotRow count="4">
          <x15:c>
            <x15:v>244729.91999999998</x15:v>
            <x15:x in="0"/>
          </x15:c>
          <x15:c>
            <x15:v>152399.91000000003</x15:v>
            <x15:x in="0"/>
          </x15:c>
          <x15:c>
            <x15:v>124748.33</x15:v>
            <x15:x in="0"/>
          </x15:c>
          <x15:c>
            <x15:v>521878.16</x15:v>
            <x15:x in="0"/>
          </x15:c>
        </x15:pivotRow>
        <x15:pivotRow count="4">
          <x15:c>
            <x15:v>270921.14999999997</x15:v>
            <x15:x in="0"/>
          </x15:c>
          <x15:c>
            <x15:v>190210.32</x15:v>
            <x15:x in="0"/>
          </x15:c>
          <x15:c>
            <x15:v>147186.59999999998</x15:v>
            <x15:x in="0"/>
          </x15:c>
          <x15:c>
            <x15:v>608318.06999999995</x15:v>
            <x15:x in="0"/>
          </x15:c>
        </x15:pivotRow>
        <x15:pivotRow count="4">
          <x15:c>
            <x15:v>116373.23999999999</x15:v>
            <x15:x in="0"/>
          </x15:c>
          <x15:c>
            <x15:v>205279.43</x15:v>
            <x15:x in="0"/>
          </x15:c>
          <x15:c>
            <x15:v>150692.13000000003</x15:v>
            <x15:x in="0"/>
          </x15:c>
          <x15:c>
            <x15:v>472344.8</x15:v>
            <x15:x in="0"/>
          </x15:c>
        </x15:pivotRow>
        <x15:pivotRow count="4">
          <x15:c>
            <x15:v>239419.80000000002</x15:v>
            <x15:x in="0"/>
          </x15:c>
          <x15:c>
            <x15:v>160390.01999999999</x15:v>
            <x15:x in="0"/>
          </x15:c>
          <x15:c>
            <x15:v>57941.219999999994</x15:v>
            <x15:x in="0"/>
          </x15:c>
          <x15:c>
            <x15:v>457751.04000000004</x15:v>
            <x15:x in="0"/>
          </x15:c>
        </x15:pivotRow>
        <x15:pivotRow count="4">
          <x15:c>
            <x15:v>139757.87</x15:v>
            <x15:x in="0"/>
          </x15:c>
          <x15:c>
            <x15:v>154789.85</x15:v>
            <x15:x in="0"/>
          </x15:c>
          <x15:c>
            <x15:v>86694.809999999983</x15:v>
            <x15:x in="0"/>
          </x15:c>
          <x15:c>
            <x15:v>381242.52999999997</x15:v>
            <x15:x in="0"/>
          </x15:c>
        </x15:pivotRow>
        <x15:pivotRow count="4">
          <x15:c>
            <x15:v>182794.30999999997</x15:v>
            <x15:x in="0"/>
          </x15:c>
          <x15:c>
            <x15:v>116527.28</x15:v>
            <x15:x in="0"/>
          </x15:c>
          <x15:c>
            <x15:v>93773.750000000015</x15:v>
            <x15:x in="0"/>
          </x15:c>
          <x15:c>
            <x15:v>393095.34000000008</x15:v>
            <x15:x in="0"/>
          </x15:c>
        </x15:pivotRow>
        <x15:pivotRow count="4">
          <x15:c>
            <x15:v>208689.46</x15:v>
            <x15:x in="0"/>
          </x15:c>
          <x15:c>
            <x15:v>211978.11000000002</x15:v>
            <x15:x in="0"/>
          </x15:c>
          <x15:c>
            <x15:v>65285.19</x15:v>
            <x15:x in="0"/>
          </x15:c>
          <x15:c>
            <x15:v>485952.75999999983</x15:v>
            <x15:x in="0"/>
          </x15:c>
        </x15:pivotRow>
        <x15:pivotRow count="4">
          <x15:c>
            <x15:v>5166193.669999999</x15:v>
            <x15:x in="0"/>
          </x15:c>
          <x15:c>
            <x15:v>4012891.4800000158</x15:v>
            <x15:x in="0"/>
          </x15:c>
          <x15:c>
            <x15:v>2477492.3399999919</x15:v>
            <x15:x in="0"/>
          </x15:c>
          <x15:c>
            <x15:v>11656577.49000001</x15:v>
            <x15:x in="0"/>
          </x15:c>
        </x15:pivotRow>
      </x15:pivotTableData>
    </ext>
    <ext xmlns:x15="http://schemas.microsoft.com/office/spreadsheetml/2010/11/main" uri="{E67621CE-5B39-4880-91FE-76760E9C1902}">
      <x15:pivotTableUISettings>
        <x15:activeTabTopLevelEntity name="[calendario]"/>
        <x15:activeTabTopLevelEntity name="[Customer Sho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BE654B-AB48-43E0-9FB5-183D3A5B22BE}" name="PivotChartTable8" cacheId="142"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chartFormat="1">
  <location ref="A4:D39" firstHeaderRow="1" firstDataRow="2" firstDataCol="1" rowPageCount="1" colPageCount="1"/>
  <pivotFields count="6">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33">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s>
    </pivotField>
    <pivotField axis="axisPage" allDrilled="1" subtotalTop="0" showAll="0" dataSourceSort="1" defaultSubtotal="0" defaultAttributeDrillState="1"/>
    <pivotField allDrilled="1" subtotalTop="0" showAll="0" dataSourceSort="1" defaultSubtotal="0" defaultAttributeDrillState="1"/>
    <pivotField axis="axisCol" allDrilled="1" subtotalTop="0" showAll="0" dataSourceSort="1" defaultSubtotal="0" defaultAttributeDrillState="1">
      <items count="2">
        <item x="0"/>
        <item x="1"/>
      </items>
    </pivotField>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5"/>
  </colFields>
  <colItems count="3">
    <i>
      <x/>
    </i>
    <i>
      <x v="1"/>
    </i>
    <i t="grand">
      <x/>
    </i>
  </colItems>
  <pageFields count="1">
    <pageField fld="3" hier="13" name="[calendario].[Week of Year].[All]" cap="All"/>
  </pageFields>
  <dataFields count="1">
    <dataField fld="1" subtotal="count" baseField="0" baseItem="0"/>
  </dataFields>
  <chartFormats count="4">
    <chartFormat chart="0" format="3"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5" count="1" selected="0">
            <x v="0"/>
          </reference>
        </references>
      </pivotArea>
    </chartFormat>
    <chartFormat chart="0" format="7" series="1">
      <pivotArea type="data" outline="0" fieldPosition="0">
        <references count="2">
          <reference field="4294967294" count="1" selected="0">
            <x v="0"/>
          </reference>
          <reference field="5" count="1" selected="0">
            <x v="1"/>
          </reference>
        </references>
      </pivotArea>
    </chartFormat>
    <chartFormat chart="0" format="8">
      <pivotArea type="data" outline="0" fieldPosition="0">
        <references count="3">
          <reference field="4294967294" count="1" selected="0">
            <x v="0"/>
          </reference>
          <reference field="2" count="1" selected="0">
            <x v="24"/>
          </reference>
          <reference field="5"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4" level="1">
        <member name="[calendario].[Mon Yr].&amp;[abr-21]"/>
        <member name="[calendario].[Mon Yr].&amp;[abr-22]"/>
        <member name="[calendario].[Mon Yr].&amp;[ago-21]"/>
        <member name="[calendario].[Mon Yr].&amp;[ago-22]"/>
        <member name="[calendario].[Mon Yr].&amp;[dic-21]"/>
        <member name="[calendario].[Mon Yr].&amp;[dic-22]"/>
        <member name="[calendario].[Mon Yr].&amp;[ene-22]"/>
        <member name="[calendario].[Mon Yr].&amp;[ene-23]"/>
        <member name="[calendario].[Mon Yr].&amp;[feb-22]"/>
        <member name="[calendario].[Mon Yr].&amp;[feb-23]"/>
        <member name="[calendario].[Mon Yr].&amp;[jul-21]"/>
        <member name="[calendario].[Mon Yr].&amp;[jul-22]"/>
        <member name="[calendario].[Mon Yr].&amp;[jun-21]"/>
        <member name="[calendario].[Mon Yr].&amp;[jun-22]"/>
        <member name="[calendario].[Mon Yr].&amp;[mar-21]"/>
        <member name="[calendario].[Mon Yr].&amp;[mar-22]"/>
        <member name="[calendario].[Mon Yr].&amp;[may-21]"/>
        <member name="[calendario].[Mon Yr].&amp;[may-22]"/>
        <member name="[calendario].[Mon Yr].&amp;[nov-21]"/>
        <member name="[calendario].[Mon Yr].&amp;[nov-22]"/>
        <member name="[calendario].[Mon Yr].&amp;[oct-21]"/>
        <member name="[calendario].[Mon Yr].&amp;[oct-22]"/>
        <member name="[calendario].[Mon Yr].&amp;[sep-21]"/>
        <member name="[calendario].[Mon Yr].&amp;[sep-22]"/>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Customer Shopping].[Shopping Mall].&amp;[Cevahir AVM]"/>
      </members>
    </pivotHierarchy>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3"/>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34" columnCount="3" cacheId="1065400334">
        <x15:pivotRow count="3">
          <x15:c>
            <x15:v>91385.1</x15:v>
            <x15:x in="0"/>
          </x15:c>
          <x15:c>
            <x15:v>70900.08</x15:v>
            <x15:x in="0"/>
          </x15:c>
          <x15:c>
            <x15:v>162285.18000000002</x15:v>
            <x15:x in="0"/>
          </x15:c>
        </x15:pivotRow>
        <x15:pivotRow count="3">
          <x15:c>
            <x15:v>140767.36000000004</x15:v>
            <x15:x in="0"/>
          </x15:c>
          <x15:c>
            <x15:v>94439.860000000015</x15:v>
            <x15:x in="0"/>
          </x15:c>
          <x15:c>
            <x15:v>235207.22000000003</x15:v>
            <x15:x in="0"/>
          </x15:c>
        </x15:pivotRow>
        <x15:pivotRow count="3">
          <x15:c>
            <x15:v>170925.66</x15:v>
            <x15:x in="0"/>
          </x15:c>
          <x15:c>
            <x15:v>79698.05</x15:v>
            <x15:x in="0"/>
          </x15:c>
          <x15:c>
            <x15:v>250623.70999999996</x15:v>
            <x15:x in="0"/>
          </x15:c>
        </x15:pivotRow>
        <x15:pivotRow count="3">
          <x15:c>
            <x15:v>112151.22</x15:v>
            <x15:x in="0"/>
          </x15:c>
          <x15:c>
            <x15:v>54939.24</x15:v>
            <x15:x in="0"/>
          </x15:c>
          <x15:c>
            <x15:v>167090.46000000005</x15:v>
            <x15:x in="0"/>
          </x15:c>
        </x15:pivotRow>
        <x15:pivotRow count="3">
          <x15:c>
            <x15:v>195721.40000000002</x15:v>
            <x15:x in="0"/>
          </x15:c>
          <x15:c>
            <x15:v>124062.75000000003</x15:v>
            <x15:x in="0"/>
          </x15:c>
          <x15:c>
            <x15:v>319784.15000000002</x15:v>
            <x15:x in="0"/>
          </x15:c>
        </x15:pivotRow>
        <x15:pivotRow count="3">
          <x15:c>
            <x15:v>208031.62999999995</x15:v>
            <x15:x in="0"/>
          </x15:c>
          <x15:c>
            <x15:v>178961.66000000003</x15:v>
            <x15:x in="0"/>
          </x15:c>
          <x15:c>
            <x15:v>386993.29000000004</x15:v>
            <x15:x in="0"/>
          </x15:c>
        </x15:pivotRow>
        <x15:pivotRow count="3">
          <x15:c>
            <x15:v>224043.38000000006</x15:v>
            <x15:x in="0"/>
          </x15:c>
          <x15:c>
            <x15:v>130049.25</x15:v>
            <x15:x in="0"/>
          </x15:c>
          <x15:c>
            <x15:v>354092.62999999989</x15:v>
            <x15:x in="0"/>
          </x15:c>
        </x15:pivotRow>
        <x15:pivotRow count="3">
          <x15:c>
            <x15:v>250935.87000000008</x15:v>
            <x15:x in="0"/>
          </x15:c>
          <x15:c>
            <x15:v>116526.74000000002</x15:v>
            <x15:x in="0"/>
          </x15:c>
          <x15:c>
            <x15:v>367462.60999999964</x15:v>
            <x15:x in="0"/>
          </x15:c>
        </x15:pivotRow>
        <x15:pivotRow count="3">
          <x15:c>
            <x15:v>281378.05999999982</x15:v>
            <x15:x in="0"/>
          </x15:c>
          <x15:c>
            <x15:v>131177.13999999998</x15:v>
            <x15:x in="0"/>
          </x15:c>
          <x15:c>
            <x15:v>412555.19999999995</x15:v>
            <x15:x in="0"/>
          </x15:c>
        </x15:pivotRow>
        <x15:pivotRow count="3">
          <x15:c>
            <x15:v>215973.19</x15:v>
            <x15:x in="0"/>
          </x15:c>
          <x15:c>
            <x15:v>101614.6</x15:v>
            <x15:x in="0"/>
          </x15:c>
          <x15:c>
            <x15:v>317587.7899999998</x15:v>
            <x15:x in="0"/>
          </x15:c>
        </x15:pivotRow>
        <x15:pivotRow count="3">
          <x15:c>
            <x15:v>258923.17</x15:v>
            <x15:x in="0"/>
          </x15:c>
          <x15:c>
            <x15:v>174552.79</x15:v>
            <x15:x in="0"/>
          </x15:c>
          <x15:c>
            <x15:v>433475.95999999979</x15:v>
            <x15:x in="0"/>
          </x15:c>
        </x15:pivotRow>
        <x15:pivotRow count="3">
          <x15:c>
            <x15:v>288110.99999999971</x15:v>
            <x15:x in="0"/>
          </x15:c>
          <x15:c>
            <x15:v>205059.36000000002</x15:v>
            <x15:x in="0"/>
          </x15:c>
          <x15:c>
            <x15:v>493170.36000000016</x15:v>
            <x15:x in="0"/>
          </x15:c>
        </x15:pivotRow>
        <x15:pivotRow count="3">
          <x15:c>
            <x15:v>244652.86999999994</x15:v>
            <x15:x in="0"/>
          </x15:c>
          <x15:c>
            <x15:v>162535.23000000004</x15:v>
            <x15:x in="0"/>
          </x15:c>
          <x15:c>
            <x15:v>407188.09999999986</x15:v>
            <x15:x in="0"/>
          </x15:c>
        </x15:pivotRow>
        <x15:pivotRow count="3">
          <x15:c>
            <x15:v>246161.15999999997</x15:v>
            <x15:x in="0"/>
          </x15:c>
          <x15:c>
            <x15:v>204422.92</x15:v>
            <x15:x in="0"/>
          </x15:c>
          <x15:c>
            <x15:v>450584.07999999996</x15:v>
            <x15:x in="0"/>
          </x15:c>
        </x15:pivotRow>
        <x15:pivotRow count="3">
          <x15:c>
            <x15:v>211434.78000000006</x15:v>
            <x15:x in="0"/>
          </x15:c>
          <x15:c>
            <x15:v>104319.84</x15:v>
            <x15:x in="0"/>
          </x15:c>
          <x15:c>
            <x15:v>315754.61999999988</x15:v>
            <x15:x in="0"/>
          </x15:c>
        </x15:pivotRow>
        <x15:pivotRow count="3">
          <x15:c>
            <x15:v>161490.46000000002</x15:v>
            <x15:x in="0"/>
          </x15:c>
          <x15:c>
            <x15:v>225623.37000000002</x15:v>
            <x15:x in="0"/>
          </x15:c>
          <x15:c>
            <x15:v>387113.82999999996</x15:v>
            <x15:x in="0"/>
          </x15:c>
        </x15:pivotRow>
        <x15:pivotRow count="3">
          <x15:c>
            <x15:v>276079.42999999982</x15:v>
            <x15:x in="0"/>
          </x15:c>
          <x15:c>
            <x15:v>191859.83999999985</x15:v>
            <x15:x in="0"/>
          </x15:c>
          <x15:c>
            <x15:v>467939.27000000031</x15:v>
            <x15:x in="0"/>
          </x15:c>
        </x15:pivotRow>
        <x15:pivotRow count="3">
          <x15:c>
            <x15:v>224992.54000000004</x15:v>
            <x15:x in="0"/>
          </x15:c>
          <x15:c>
            <x15:v>134608.6</x15:v>
            <x15:x in="0"/>
          </x15:c>
          <x15:c>
            <x15:v>359601.13999999978</x15:v>
            <x15:x in="0"/>
          </x15:c>
        </x15:pivotRow>
        <x15:pivotRow count="3">
          <x15:c>
            <x15:v>231165.62000000002</x15:v>
            <x15:x in="0"/>
          </x15:c>
          <x15:c>
            <x15:v>210001.51000000007</x15:v>
            <x15:x in="0"/>
          </x15:c>
          <x15:c>
            <x15:v>441167.12999999977</x15:v>
            <x15:x in="0"/>
          </x15:c>
        </x15:pivotRow>
        <x15:pivotRow count="3">
          <x15:c>
            <x15:v>258792.02999999997</x15:v>
            <x15:x in="0"/>
          </x15:c>
          <x15:c>
            <x15:v>170742.21000000005</x15:v>
            <x15:x in="0"/>
          </x15:c>
          <x15:c>
            <x15:v>429534.23999999987</x15:v>
            <x15:x in="0"/>
          </x15:c>
        </x15:pivotRow>
        <x15:pivotRow count="3">
          <x15:c>
            <x15:v>348082.32999999996</x15:v>
            <x15:x in="0"/>
          </x15:c>
          <x15:c>
            <x15:v>120124.09000000003</x15:v>
            <x15:x in="0"/>
          </x15:c>
          <x15:c>
            <x15:v>468206.41999999987</x15:v>
            <x15:x in="0"/>
          </x15:c>
        </x15:pivotRow>
        <x15:pivotRow count="3">
          <x15:c>
            <x15:v>162498.63000000006</x15:v>
            <x15:x in="0"/>
          </x15:c>
          <x15:c>
            <x15:v>124724.87000000004</x15:v>
            <x15:x in="0"/>
          </x15:c>
          <x15:c>
            <x15:v>287223.49999999965</x15:v>
            <x15:x in="0"/>
          </x15:c>
        </x15:pivotRow>
        <x15:pivotRow count="3">
          <x15:c>
            <x15:v>261761.47999999989</x15:v>
            <x15:x in="0"/>
          </x15:c>
          <x15:c>
            <x15:v>184347.19000000006</x15:v>
            <x15:x in="0"/>
          </x15:c>
          <x15:c>
            <x15:v>446108.67000000039</x15:v>
            <x15:x in="0"/>
          </x15:c>
        </x15:pivotRow>
        <x15:pivotRow count="3">
          <x15:c>
            <x15:v>199457.06000000006</x15:v>
            <x15:x in="0"/>
          </x15:c>
          <x15:c>
            <x15:v>138224.40000000005</x15:v>
            <x15:x in="0"/>
          </x15:c>
          <x15:c>
            <x15:v>337681.45999999961</x15:v>
            <x15:x in="0"/>
          </x15:c>
        </x15:pivotRow>
        <x15:pivotRow count="3">
          <x15:c>
            <x15:v>297849.15999999992</x15:v>
            <x15:x in="0"/>
          </x15:c>
          <x15:c>
            <x15:v>152388.93</x15:v>
            <x15:x in="0"/>
          </x15:c>
          <x15:c>
            <x15:v>450238.08999999985</x15:v>
            <x15:x in="0"/>
          </x15:c>
        </x15:pivotRow>
        <x15:pivotRow count="3">
          <x15:c>
            <x15:v>252685.84000000005</x15:v>
            <x15:x in="0"/>
          </x15:c>
          <x15:c>
            <x15:v>106960.07</x15:v>
            <x15:x in="0"/>
          </x15:c>
          <x15:c>
            <x15:v>359645.9099999998</x15:v>
            <x15:x in="0"/>
          </x15:c>
        </x15:pivotRow>
        <x15:pivotRow count="3">
          <x15:c>
            <x15:v>170759.46999999997</x15:v>
            <x15:x in="0"/>
          </x15:c>
          <x15:c>
            <x15:v>175559.9</x15:v>
            <x15:x in="0"/>
          </x15:c>
          <x15:c>
            <x15:v>346319.37000000017</x15:v>
            <x15:x in="0"/>
          </x15:c>
        </x15:pivotRow>
        <x15:pivotRow count="3">
          <x15:c>
            <x15:v>140512.44000000009</x15:v>
            <x15:x in="0"/>
          </x15:c>
          <x15:c>
            <x15:v>171413.42</x15:v>
            <x15:x in="0"/>
          </x15:c>
          <x15:c>
            <x15:v>311925.85999999987</x15:v>
            <x15:x in="0"/>
          </x15:c>
        </x15:pivotRow>
        <x15:pivotRow count="3">
          <x15:c>
            <x15:v>144664.38000000006</x15:v>
            <x15:x in="0"/>
          </x15:c>
          <x15:c>
            <x15:v>90470.260000000009</x15:v>
            <x15:x in="0"/>
          </x15:c>
          <x15:c>
            <x15:v>235134.6399999999</x15:v>
            <x15:x in="0"/>
          </x15:c>
        </x15:pivotRow>
        <x15:pivotRow count="3">
          <x15:c>
            <x15:v>190586.46999999994</x15:v>
            <x15:x in="0"/>
          </x15:c>
          <x15:c>
            <x15:v>53307.079999999994</x15:v>
            <x15:x in="0"/>
          </x15:c>
          <x15:c>
            <x15:v>243893.54999999996</x15:v>
            <x15:x in="0"/>
          </x15:c>
        </x15:pivotRow>
        <x15:pivotRow count="3">
          <x15:c>
            <x15:v>81613.48</x15:v>
            <x15:x in="0"/>
          </x15:c>
          <x15:c>
            <x15:v>80020.110000000015</x15:v>
            <x15:x in="0"/>
          </x15:c>
          <x15:c>
            <x15:v>161633.59000000008</x15:v>
            <x15:x in="0"/>
          </x15:c>
        </x15:pivotRow>
        <x15:pivotRow count="3">
          <x15:c>
            <x15:v>107484.97</x15:v>
            <x15:x in="0"/>
          </x15:c>
          <x15:c>
            <x15:v>39936.92</x15:v>
            <x15:x in="0"/>
          </x15:c>
          <x15:c>
            <x15:v>147421.88999999998</x15:v>
            <x15:x in="0"/>
          </x15:c>
        </x15:pivotRow>
        <x15:pivotRow count="3">
          <x15:c>
            <x15:v>136836.41000000003</x15:v>
            <x15:x in="0"/>
          </x15:c>
          <x15:c>
            <x15:v>87104.21</x15:v>
            <x15:x in="0"/>
          </x15:c>
          <x15:c>
            <x15:v>223940.61999999994</x15:v>
            <x15:x in="0"/>
          </x15:c>
        </x15:pivotRow>
        <x15:pivotRow count="3">
          <x15:c>
            <x15:v>6787908.0499999989</x15:v>
            <x15:x in="0"/>
          </x15:c>
          <x15:c>
            <x15:v>4390676.4899999984</x15:v>
            <x15:x in="0"/>
          </x15:c>
          <x15:c>
            <x15:v>11178584.540000007</x15:v>
            <x15:x in="0"/>
          </x15:c>
        </x15:pivotRow>
      </x15:pivotTableData>
    </ext>
    <ext xmlns:x15="http://schemas.microsoft.com/office/spreadsheetml/2010/11/main" uri="{E67621CE-5B39-4880-91FE-76760E9C1902}">
      <x15:pivotTableUISettings>
        <x15:activeTabTopLevelEntity name="[Customer Shopping]"/>
        <x15:activeTabTopLevelEntity name="[calendari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A3ED9A-D4FC-4E51-BB64-4B4A743D7425}" name="TablaDinámica8" cacheId="87" applyNumberFormats="0" applyBorderFormats="0" applyFontFormats="0" applyPatternFormats="0" applyAlignmentFormats="0" applyWidthHeightFormats="1" dataCaption="Valores" tag="7682f976-02a2-45a6-a58e-7e8fb3192064" updatedVersion="6" minRefreshableVersion="3" useAutoFormatting="1" subtotalHiddenItems="1" itemPrintTitles="1" createdVersion="6" indent="0" compact="0" compactData="0" multipleFieldFilters="0">
  <location ref="E4:J38" firstHeaderRow="1" firstDataRow="2" firstDataCol="2" rowPageCount="2" colPageCount="1"/>
  <pivotFields count="6">
    <pivotField axis="axisPage" compact="0" allDrilled="1" outline="0" subtotalTop="0" showAll="0" dataSourceSort="1" defaultAttributeDrillState="1">
      <items count="1">
        <item t="default"/>
      </items>
    </pivotField>
    <pivotField axis="axisPage" compact="0" allDrilled="1" outline="0" subtotalTop="0" showAll="0" dataSourceSort="1" defaultAttributeDrillState="1">
      <items count="1">
        <item t="default"/>
      </items>
    </pivotField>
    <pivotField dataField="1" compact="0" outline="0" showAll="0" defaultSubtotal="0"/>
    <pivotField axis="axisCol" compact="0" allDrilled="1" outline="0" subtotalTop="0" showAll="0" dataSourceSort="1" defaultAttributeDrillState="1">
      <items count="4">
        <item x="0"/>
        <item x="1"/>
        <item x="2"/>
        <item t="default"/>
      </items>
    </pivotField>
    <pivotField axis="axisRow" compact="0" allDrilled="1" outline="0" subtotalTop="0" showAll="0" dataSourceSort="1" defaultAttributeDrillState="1">
      <items count="4">
        <item x="0"/>
        <item x="1"/>
        <item x="2"/>
        <item t="default"/>
      </items>
    </pivotField>
    <pivotField axis="axisRow" compact="0" allDrilled="1" outline="0" subtotalTop="0" showAll="0" sortType="de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s>
  <rowFields count="2">
    <field x="5"/>
    <field x="4"/>
  </rowFields>
  <rowItems count="33">
    <i>
      <x v="1"/>
      <x/>
    </i>
    <i r="1">
      <x v="1"/>
    </i>
    <i r="1">
      <x v="2"/>
    </i>
    <i t="default">
      <x v="1"/>
    </i>
    <i>
      <x v="6"/>
      <x/>
    </i>
    <i r="1">
      <x v="1"/>
    </i>
    <i r="1">
      <x v="2"/>
    </i>
    <i t="default">
      <x v="6"/>
    </i>
    <i>
      <x v="4"/>
      <x/>
    </i>
    <i r="1">
      <x v="1"/>
    </i>
    <i r="1">
      <x v="2"/>
    </i>
    <i t="default">
      <x v="4"/>
    </i>
    <i>
      <x v="2"/>
      <x/>
    </i>
    <i r="1">
      <x v="1"/>
    </i>
    <i r="1">
      <x v="2"/>
    </i>
    <i t="default">
      <x v="2"/>
    </i>
    <i>
      <x v="7"/>
      <x/>
    </i>
    <i r="1">
      <x v="1"/>
    </i>
    <i r="1">
      <x v="2"/>
    </i>
    <i t="default">
      <x v="7"/>
    </i>
    <i>
      <x/>
      <x/>
    </i>
    <i r="1">
      <x v="1"/>
    </i>
    <i r="1">
      <x v="2"/>
    </i>
    <i t="default">
      <x/>
    </i>
    <i>
      <x v="3"/>
      <x/>
    </i>
    <i r="1">
      <x v="1"/>
    </i>
    <i r="1">
      <x v="2"/>
    </i>
    <i t="default">
      <x v="3"/>
    </i>
    <i>
      <x v="5"/>
      <x/>
    </i>
    <i r="1">
      <x v="1"/>
    </i>
    <i r="1">
      <x v="2"/>
    </i>
    <i t="default">
      <x v="5"/>
    </i>
    <i t="grand">
      <x/>
    </i>
  </rowItems>
  <colFields count="1">
    <field x="3"/>
  </colFields>
  <colItems count="4">
    <i>
      <x/>
    </i>
    <i>
      <x v="1"/>
    </i>
    <i>
      <x v="2"/>
    </i>
    <i t="grand">
      <x/>
    </i>
  </colItems>
  <pageFields count="2">
    <pageField fld="1" hier="19" name="[Customer Shopping].[Shopping Mall].&amp;[Kanyon]" cap="Kanyon"/>
    <pageField fld="0" hier="1" name="[calendario].[Year].&amp;[2023]" cap="2023"/>
  </pageFields>
  <dataFields count="1">
    <dataField fld="2" subtotal="count" baseField="0" baseItem="0"/>
  </dataFields>
  <pivotHierarchies count="42">
    <pivotHierarchy dragToData="1"/>
    <pivotHierarchy multipleItemSelectionAllowed="1" dragToData="1">
      <members count="1" level="1">
        <member name="[calendario].[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Shopping].[Shopping Mall].&amp;[Kanyo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8" showRowHeaders="1" showColHeaders="1" showRowStripes="0" showColStripes="0" showLastColumn="1"/>
  <rowHierarchiesUsage count="2">
    <rowHierarchyUsage hierarchyUsage="24"/>
    <rowHierarchyUsage hierarchyUsage="25"/>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io]"/>
        <x15:activeTabTopLevelEntity name="[Customer Shopping]"/>
      </x15:pivotTableUISettings>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8F804A2-C107-485E-855F-CA7EC1190FC6}" name="TablaDinámica1" cacheId="84" dataOnRows="1" applyNumberFormats="0" applyBorderFormats="0" applyFontFormats="0" applyPatternFormats="0" applyAlignmentFormats="0" applyWidthHeightFormats="1" dataCaption="Valores" updatedVersion="6" minRefreshableVersion="3" useAutoFormatting="1" subtotalHiddenItems="1" rowGrandTotals="0" colGrandTotals="0" itemPrintTitles="1" createdVersion="6" indent="0" compact="0" compactData="0" multipleFieldFilters="0">
  <location ref="C4:E7" firstHeaderRow="1" firstDataRow="2" firstDataCol="1" rowPageCount="2" colPageCount="1"/>
  <pivotFields count="5">
    <pivotField axis="axisCol" compact="0" allDrilled="1" outline="0" showAll="0" insertBlankRow="1" sortType="descending" defaultSubtotal="0" defaultAttributeDrillState="1">
      <items count="2">
        <item s="1" x="1"/>
        <item s="1" x="0"/>
      </items>
      <extLst>
        <ext xmlns:x14="http://schemas.microsoft.com/office/spreadsheetml/2009/9/main" uri="{2946ED86-A175-432a-8AC1-64E0C546D7DE}">
          <x14:pivotField fillDownLabels="1"/>
        </ext>
      </extLst>
    </pivotField>
    <pivotField axis="axisPage" compact="0" allDrilled="1" outline="0" showAll="0" insertBlankRow="1" dataSourceSort="1" defaultSubtotal="0" defaultAttributeDrillState="1">
      <items count="1">
        <item s="1" x="0"/>
      </items>
      <extLst>
        <ext xmlns:x14="http://schemas.microsoft.com/office/spreadsheetml/2009/9/main" uri="{2946ED86-A175-432a-8AC1-64E0C546D7DE}">
          <x14:pivotField fillDownLabels="1"/>
        </ext>
      </extLst>
    </pivotField>
    <pivotField axis="axisPage" compact="0" allDrilled="1" outline="0" showAll="0" insertBlankRow="1" dataSourceSort="1" defaultSubtotal="0" defaultAttributeDrillState="1">
      <items count="1">
        <item s="1" x="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2"/>
  </rowFields>
  <rowItems count="2">
    <i>
      <x/>
    </i>
    <i i="1">
      <x v="1"/>
    </i>
  </rowItems>
  <colFields count="1">
    <field x="0"/>
  </colFields>
  <colItems count="2">
    <i>
      <x/>
    </i>
    <i>
      <x v="1"/>
    </i>
  </colItems>
  <pageFields count="2">
    <pageField fld="1" hier="24" name="[Customer Shopping].[Category].&amp;[Books]" cap="Books"/>
    <pageField fld="2" hier="19" name="[Customer Shopping].[Shopping Mall].&amp;[Forum Istanbul]" cap="Forum Istanbul"/>
  </pageFields>
  <dataFields count="2">
    <dataField fld="3" subtotal="count" baseField="0" baseItem="0" numFmtId="44"/>
    <dataField name="Quantity_" fld="4" baseField="0" baseItem="0" numFmtId="1"/>
  </dataFields>
  <formats count="20">
    <format dxfId="144">
      <pivotArea field="0" type="button" dataOnly="0" labelOnly="1" outline="0" axis="axisCol" fieldPosition="0"/>
    </format>
    <format dxfId="143">
      <pivotArea dataOnly="0" labelOnly="1" outline="0" fieldPosition="0">
        <references count="1">
          <reference field="0" count="0"/>
        </references>
      </pivotArea>
    </format>
    <format dxfId="142">
      <pivotArea outline="0" fieldPosition="0">
        <references count="1">
          <reference field="4294967294" count="1" selected="0">
            <x v="0"/>
          </reference>
        </references>
      </pivotArea>
    </format>
    <format dxfId="141">
      <pivotArea outline="0" fieldPosition="0">
        <references count="1">
          <reference field="4294967294" count="1" selected="0">
            <x v="0"/>
          </reference>
        </references>
      </pivotArea>
    </format>
    <format dxfId="140">
      <pivotArea dataOnly="0" labelOnly="1" outline="0" fieldPosition="0">
        <references count="1">
          <reference field="4294967294" count="1">
            <x v="0"/>
          </reference>
        </references>
      </pivotArea>
    </format>
    <format dxfId="139">
      <pivotArea outline="0" fieldPosition="0">
        <references count="1">
          <reference field="4294967294" count="1" selected="0">
            <x v="1"/>
          </reference>
        </references>
      </pivotArea>
    </format>
    <format dxfId="138">
      <pivotArea outline="0" fieldPosition="0">
        <references count="1">
          <reference field="4294967294" count="1" selected="0">
            <x v="1"/>
          </reference>
        </references>
      </pivotArea>
    </format>
    <format dxfId="137">
      <pivotArea dataOnly="0" labelOnly="1" outline="0" fieldPosition="0">
        <references count="1">
          <reference field="4294967294" count="1">
            <x v="1"/>
          </reference>
        </references>
      </pivotArea>
    </format>
    <format dxfId="136">
      <pivotArea type="origin" dataOnly="0" labelOnly="1" outline="0" fieldPosition="0"/>
    </format>
    <format dxfId="135">
      <pivotArea field="-2" type="button" dataOnly="0" labelOnly="1" outline="0" axis="axisRow" fieldPosition="0"/>
    </format>
    <format dxfId="134">
      <pivotArea dataOnly="0" labelOnly="1" outline="0" fieldPosition="0">
        <references count="1">
          <reference field="0" count="1">
            <x v="0"/>
          </reference>
        </references>
      </pivotArea>
    </format>
    <format dxfId="133">
      <pivotArea dataOnly="0" labelOnly="1" outline="0" fieldPosition="0">
        <references count="1">
          <reference field="0" count="1">
            <x v="1"/>
          </reference>
        </references>
      </pivotArea>
    </format>
    <format dxfId="132">
      <pivotArea dataOnly="0" labelOnly="1" outline="0" fieldPosition="0">
        <references count="1">
          <reference field="0" count="1">
            <x v="1"/>
          </reference>
        </references>
      </pivotArea>
    </format>
    <format dxfId="131">
      <pivotArea type="topRight" dataOnly="0" labelOnly="1" outline="0" fieldPosition="0"/>
    </format>
    <format dxfId="129">
      <pivotArea type="topRight" dataOnly="0" labelOnly="1" outline="0" fieldPosition="0"/>
    </format>
    <format dxfId="128">
      <pivotArea type="topRight" dataOnly="0" labelOnly="1" outline="0" fieldPosition="0"/>
    </format>
    <format dxfId="127">
      <pivotArea type="topRight" dataOnly="0" labelOnly="1" outline="0" fieldPosition="0"/>
    </format>
    <format dxfId="85">
      <pivotArea outline="0" collapsedLevelsAreSubtotals="1" fieldPosition="0"/>
    </format>
    <format dxfId="4">
      <pivotArea outline="0" fieldPosition="0">
        <references count="1">
          <reference field="4294967294" count="1" selected="0">
            <x v="1"/>
          </reference>
        </references>
      </pivotArea>
    </format>
    <format dxfId="1">
      <pivotArea outline="0" fieldPosition="0">
        <references count="1">
          <reference field="4294967294" count="1" selected="0">
            <x v="1"/>
          </reference>
        </references>
      </pivotArea>
    </format>
  </formats>
  <pivotHierarchies count="4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Quantity_"/>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alendario]"/>
        <x15:activeTabTopLevelEntity name="[Customer Shopping]"/>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Year" xr10:uid="{9CE6A3A5-92E3-469B-A59C-96CDC48690F8}" sourceName="[calendario].[Year]">
  <data>
    <olap pivotCacheId="827608617">
      <levels count="2">
        <level uniqueName="[calendario].[Year].[(All)]" sourceCaption="(All)" count="0"/>
        <level uniqueName="[calendario].[Year].[Year]" sourceCaption="Year" count="3">
          <ranges>
            <range startItem="0">
              <i n="[calendario].[Year].&amp;[2021]" c="2021"/>
              <i n="[calendario].[Year].&amp;[2022]" c="2022"/>
              <i n="[calendario].[Year].&amp;[2023]" c="2023"/>
            </range>
          </ranges>
        </level>
      </levels>
      <selections count="2">
        <selection n="[calendario].[Year].&amp;[2022]"/>
        <selection n="[calendario].[Year].&amp;[2023]"/>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ping_Mall" xr10:uid="{26651B62-C5E9-43E6-B3C8-1D1237F31A5E}" sourceName="[Customer Shopping].[Shopping Mall]">
  <data>
    <olap pivotCacheId="827608617">
      <levels count="2">
        <level uniqueName="[Customer Shopping].[Shopping Mall].[(All)]" sourceCaption="(All)" count="0"/>
        <level uniqueName="[Customer Shopping].[Shopping Mall].[Shopping Mall]" sourceCaption="Shopping Mall" count="10">
          <ranges>
            <range startItem="0">
              <i n="[Customer Shopping].[Shopping Mall].&amp;[Cevahir AVM]" c="Cevahir AVM"/>
              <i n="[Customer Shopping].[Shopping Mall].&amp;[Emaar Square Mall]" c="Emaar Square Mall"/>
              <i n="[Customer Shopping].[Shopping Mall].&amp;[Forum Istanbul]" c="Forum Istanbul"/>
              <i n="[Customer Shopping].[Shopping Mall].&amp;[Istinye Park]" c="Istinye Park"/>
              <i n="[Customer Shopping].[Shopping Mall].&amp;[Kanyon]" c="Kanyon"/>
              <i n="[Customer Shopping].[Shopping Mall].&amp;[Mall of Istanbul]" c="Mall of Istanbul"/>
              <i n="[Customer Shopping].[Shopping Mall].&amp;[Metrocity]" c="Metrocity"/>
              <i n="[Customer Shopping].[Shopping Mall].&amp;[Metropol AVM]" c="Metropol AVM"/>
              <i n="[Customer Shopping].[Shopping Mall].&amp;[Viaport Outlet]" c="Viaport Outlet"/>
              <i n="[Customer Shopping].[Shopping Mall].&amp;[Zorlu Center]" c="Zorlu Center"/>
            </range>
          </ranges>
        </level>
      </levels>
      <selections count="3">
        <selection n="[Customer Shopping].[Shopping Mall].&amp;[Cevahir AVM]"/>
        <selection n="[Customer Shopping].[Shopping Mall].&amp;[Emaar Square Mall]"/>
        <selection n="[Customer Shopping].[Shopping Mall].&amp;[Forum Istanbul]"/>
      </selections>
    </olap>
  </data>
  <extLst>
    <x:ext xmlns:x15="http://schemas.microsoft.com/office/spreadsheetml/2010/11/main" uri="{03082B11-2C62-411c-B77F-237D8FCFBE4C}">
      <x15:slicerCachePivotTables>
        <pivotTable tabId="4294967295" name="PivotChartTable3"/>
        <pivotTable tabId="4294967295" name="PivotChartTable2"/>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Year1" xr10:uid="{44FEC43C-53A2-434A-A7C9-1ACCD935428B}" sourceName="[calendario].[Year]">
  <data>
    <olap pivotCacheId="831179886">
      <levels count="2">
        <level uniqueName="[calendario].[Year].[(All)]" sourceCaption="(All)" count="0"/>
        <level uniqueName="[calendario].[Year].[Year]" sourceCaption="Year" count="3">
          <ranges>
            <range startItem="0">
              <i n="[calendario].[Year].&amp;[2021]" c="2021"/>
              <i n="[calendario].[Year].&amp;[2022]" c="2022"/>
              <i n="[calendario].[Year].&amp;[2023]" c="2023"/>
            </range>
          </ranges>
        </level>
      </levels>
      <selections count="1">
        <selection n="[calendario].[Year].&amp;[2022]"/>
      </selections>
    </olap>
  </data>
  <extLst>
    <x:ext xmlns:x15="http://schemas.microsoft.com/office/spreadsheetml/2010/11/main" uri="{03082B11-2C62-411c-B77F-237D8FCFBE4C}">
      <x15:slicerCachePivotTables>
        <pivotTable tabId="4294967295" name="PivotChartTable6"/>
        <pivotTable tabId="4294967295" name="PivotChartTable4"/>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ping_Mall1" xr10:uid="{4CAFE504-F3FF-4CDE-89D2-1533F01A03C4}" sourceName="[Customer Shopping].[Shopping Mall]">
  <data>
    <olap pivotCacheId="1736279060">
      <levels count="2">
        <level uniqueName="[Customer Shopping].[Shopping Mall].[(All)]" sourceCaption="(All)" count="0"/>
        <level uniqueName="[Customer Shopping].[Shopping Mall].[Shopping Mall]" sourceCaption="Shopping Mall" count="10">
          <ranges>
            <range startItem="0">
              <i n="[Customer Shopping].[Shopping Mall].&amp;[Cevahir AVM]" c="Cevahir AVM"/>
              <i n="[Customer Shopping].[Shopping Mall].&amp;[Emaar Square Mall]" c="Emaar Square Mall"/>
              <i n="[Customer Shopping].[Shopping Mall].&amp;[Forum Istanbul]" c="Forum Istanbul"/>
              <i n="[Customer Shopping].[Shopping Mall].&amp;[Istinye Park]" c="Istinye Park"/>
              <i n="[Customer Shopping].[Shopping Mall].&amp;[Kanyon]" c="Kanyon"/>
              <i n="[Customer Shopping].[Shopping Mall].&amp;[Mall of Istanbul]" c="Mall of Istanbul"/>
              <i n="[Customer Shopping].[Shopping Mall].&amp;[Metrocity]" c="Metrocity"/>
              <i n="[Customer Shopping].[Shopping Mall].&amp;[Metropol AVM]" c="Metropol AVM"/>
              <i n="[Customer Shopping].[Shopping Mall].&amp;[Viaport Outlet]" c="Viaport Outlet"/>
              <i n="[Customer Shopping].[Shopping Mall].&amp;[Zorlu Center]" c="Zorlu Center"/>
            </range>
          </ranges>
        </level>
      </levels>
      <selections count="1">
        <selection n="[Customer Shopping].[Shopping Mall].&amp;[Cevahir AVM]"/>
      </selections>
    </olap>
  </data>
  <extLst>
    <x:ext xmlns:x15="http://schemas.microsoft.com/office/spreadsheetml/2010/11/main" uri="{03082B11-2C62-411c-B77F-237D8FCFBE4C}">
      <x15:slicerCachePivotTables>
        <pivotTable tabId="4294967295" name="PivotChartTable8"/>
        <pivotTable tabId="4294967295" name="PivotChartTable7"/>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Mon_Yr" xr10:uid="{35C2AC4E-F1B6-46D9-AD66-3D387FF873FB}" sourceName="[calendario].[Mon Yr]">
  <data>
    <olap pivotCacheId="1736279060">
      <levels count="2">
        <level uniqueName="[calendario].[Mon Yr].[(All)]" sourceCaption="(All)" count="0"/>
        <level uniqueName="[calendario].[Mon Yr].[Mon Yr]" sourceCaption="Mon Yr" count="31">
          <ranges>
            <range startItem="0">
              <i n="[calendario].[Mon Yr].&amp;[ene-21]" c="ene-21"/>
              <i n="[calendario].[Mon Yr].&amp;[feb-21]" c="feb-21"/>
              <i n="[calendario].[Mon Yr].&amp;[mar-21]" c="mar-21"/>
              <i n="[calendario].[Mon Yr].&amp;[abr-21]" c="abr-21"/>
              <i n="[calendario].[Mon Yr].&amp;[may-21]" c="may-21"/>
              <i n="[calendario].[Mon Yr].&amp;[jun-21]" c="jun-21"/>
              <i n="[calendario].[Mon Yr].&amp;[jul-21]" c="jul-21"/>
              <i n="[calendario].[Mon Yr].&amp;[ago-21]" c="ago-21"/>
              <i n="[calendario].[Mon Yr].&amp;[sep-21]" c="sep-21"/>
              <i n="[calendario].[Mon Yr].&amp;[oct-21]" c="oct-21"/>
              <i n="[calendario].[Mon Yr].&amp;[nov-21]" c="nov-21"/>
              <i n="[calendario].[Mon Yr].&amp;[dic-21]" c="dic-21"/>
              <i n="[calendario].[Mon Yr].&amp;[ene-22]" c="ene-22"/>
              <i n="[calendario].[Mon Yr].&amp;[feb-22]" c="feb-22"/>
              <i n="[calendario].[Mon Yr].&amp;[mar-22]" c="mar-22"/>
              <i n="[calendario].[Mon Yr].&amp;[abr-22]" c="abr-22"/>
              <i n="[calendario].[Mon Yr].&amp;[may-22]" c="may-22"/>
              <i n="[calendario].[Mon Yr].&amp;[jun-22]" c="jun-22"/>
              <i n="[calendario].[Mon Yr].&amp;[jul-22]" c="jul-22"/>
              <i n="[calendario].[Mon Yr].&amp;[ago-22]" c="ago-22"/>
              <i n="[calendario].[Mon Yr].&amp;[sep-22]" c="sep-22"/>
              <i n="[calendario].[Mon Yr].&amp;[oct-22]" c="oct-22"/>
              <i n="[calendario].[Mon Yr].&amp;[nov-22]" c="nov-22"/>
              <i n="[calendario].[Mon Yr].&amp;[dic-22]" c="dic-22"/>
              <i n="[calendario].[Mon Yr].&amp;[ene-23]" c="ene-23"/>
              <i n="[calendario].[Mon Yr].&amp;[feb-23]" c="feb-23"/>
              <i n="[calendario].[Mon Yr].&amp;[mar-23]" c="mar-23"/>
              <i n="[calendario].[Mon Yr].&amp;[abr-23]" c="abr-23" nd="1"/>
              <i n="[calendario].[Mon Yr].&amp;[may-23]" c="may-23" nd="1"/>
              <i n="[calendario].[Mon Yr].&amp;[jun-23]" c="jun-23" nd="1"/>
              <i n="[calendario].[Mon Yr].&amp;[jul-23]" c="jul-23" nd="1"/>
            </range>
          </ranges>
        </level>
      </levels>
      <selections count="24">
        <selection n="[calendario].[Mon Yr].&amp;[abr-21]"/>
        <selection n="[calendario].[Mon Yr].&amp;[abr-22]"/>
        <selection n="[calendario].[Mon Yr].&amp;[ago-21]"/>
        <selection n="[calendario].[Mon Yr].&amp;[ago-22]"/>
        <selection n="[calendario].[Mon Yr].&amp;[dic-21]"/>
        <selection n="[calendario].[Mon Yr].&amp;[dic-22]"/>
        <selection n="[calendario].[Mon Yr].&amp;[ene-22]"/>
        <selection n="[calendario].[Mon Yr].&amp;[ene-23]"/>
        <selection n="[calendario].[Mon Yr].&amp;[feb-22]"/>
        <selection n="[calendario].[Mon Yr].&amp;[feb-23]"/>
        <selection n="[calendario].[Mon Yr].&amp;[jul-21]"/>
        <selection n="[calendario].[Mon Yr].&amp;[jul-22]"/>
        <selection n="[calendario].[Mon Yr].&amp;[jun-21]"/>
        <selection n="[calendario].[Mon Yr].&amp;[jun-22]"/>
        <selection n="[calendario].[Mon Yr].&amp;[mar-21]"/>
        <selection n="[calendario].[Mon Yr].&amp;[mar-22]"/>
        <selection n="[calendario].[Mon Yr].&amp;[may-21]"/>
        <selection n="[calendario].[Mon Yr].&amp;[may-22]"/>
        <selection n="[calendario].[Mon Yr].&amp;[nov-21]"/>
        <selection n="[calendario].[Mon Yr].&amp;[nov-22]"/>
        <selection n="[calendario].[Mon Yr].&amp;[oct-21]"/>
        <selection n="[calendario].[Mon Yr].&amp;[oct-22]"/>
        <selection n="[calendario].[Mon Yr].&amp;[sep-21]"/>
        <selection n="[calendario].[Mon Yr].&amp;[sep-22]"/>
      </selections>
    </olap>
  </data>
  <extLst>
    <x:ext xmlns:x15="http://schemas.microsoft.com/office/spreadsheetml/2010/11/main" uri="{03082B11-2C62-411c-B77F-237D8FCFBE4C}">
      <x15:slicerCachePivotTables>
        <pivotTable tabId="4294967295" name="PivotChartTable7"/>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B7A8E4C-93AB-423A-88F8-41DFFBF8F6ED}" cache="SegmentaciónDeDatos_Year" caption="Year" level="1" style="SlicerStyleLight3" rowHeight="241300"/>
  <slicer name="Shopping Mall" xr10:uid="{D4417B30-5889-43D5-99C8-016C9DDDD9D7}" cache="SegmentaciónDeDatos_Shopping_Mall" caption="Shopping Mall" level="1"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F44F0591-8BAA-44C3-9325-D14F6D29B7D1}" cache="SegmentaciónDeDatos_Year1" caption="Year" level="1" style="SlicerStyleOther2" rowHeight="241300"/>
  <slicer name="Shopping Mall 1" xr10:uid="{AAEEF3C1-CC80-4C52-A852-3048841E8E5D}" cache="SegmentaciónDeDatos_Shopping_Mall1" caption="Shopping Mall" level="1" style="SlicerStyleOther2" rowHeight="241300"/>
  <slicer name="Mon Yr" xr10:uid="{95276999-9F74-4FD8-802B-19410809C22F}" cache="SegmentaciónDeDatos_Mon_Yr" caption="Mon Yr" startItem="11" level="1" style="SlicerStyleOther2" rowHeight="241300"/>
</slicers>
</file>

<file path=xl/theme/theme1.xml><?xml version="1.0" encoding="utf-8"?>
<a:theme xmlns:a="http://schemas.openxmlformats.org/drawingml/2006/main" name="Tema de Office">
  <a:themeElements>
    <a:clrScheme name="Aspecto">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6FA9E-26C8-4881-A0ED-8779D5717123}">
  <dimension ref="A1"/>
  <sheetViews>
    <sheetView showGridLines="0" tabSelected="1" zoomScaleNormal="100" workbookViewId="0">
      <selection activeCell="R22" sqref="R22"/>
    </sheetView>
  </sheetViews>
  <sheetFormatPr baseColWidth="10" defaultRowHeight="15" x14ac:dyDescent="0.25"/>
  <cols>
    <col min="1" max="16384" width="11.42578125" style="2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F959D-4FB3-46D6-A4F5-521884B97839}">
  <dimension ref="E1:J38"/>
  <sheetViews>
    <sheetView zoomScaleNormal="100" workbookViewId="0">
      <selection activeCell="F7" sqref="F7"/>
    </sheetView>
  </sheetViews>
  <sheetFormatPr baseColWidth="10" defaultRowHeight="15" x14ac:dyDescent="0.25"/>
  <cols>
    <col min="5" max="5" width="19.85546875" bestFit="1" customWidth="1"/>
    <col min="6" max="6" width="18.85546875" bestFit="1" customWidth="1"/>
    <col min="7" max="9" width="9.140625" bestFit="1" customWidth="1"/>
    <col min="10" max="10" width="12.5703125" bestFit="1" customWidth="1"/>
    <col min="11" max="11" width="8.85546875" bestFit="1" customWidth="1"/>
    <col min="12" max="12" width="11.140625" bestFit="1" customWidth="1"/>
    <col min="13" max="13" width="7" bestFit="1" customWidth="1"/>
    <col min="14" max="14" width="9.7109375" bestFit="1" customWidth="1"/>
    <col min="15" max="15" width="6.28515625" bestFit="1" customWidth="1"/>
    <col min="16" max="16" width="8.42578125" bestFit="1" customWidth="1"/>
    <col min="17" max="17" width="10" bestFit="1" customWidth="1"/>
    <col min="18" max="18" width="16.28515625" bestFit="1" customWidth="1"/>
    <col min="19" max="19" width="8.140625" bestFit="1" customWidth="1"/>
    <col min="20" max="20" width="8.85546875" bestFit="1" customWidth="1"/>
    <col min="21" max="21" width="11.140625" bestFit="1" customWidth="1"/>
    <col min="22" max="22" width="7" bestFit="1" customWidth="1"/>
    <col min="23" max="23" width="9.7109375" bestFit="1" customWidth="1"/>
    <col min="24" max="24" width="6.28515625" bestFit="1" customWidth="1"/>
    <col min="25" max="25" width="8.42578125" bestFit="1" customWidth="1"/>
    <col min="26" max="26" width="10" bestFit="1" customWidth="1"/>
    <col min="27" max="27" width="16.28515625" bestFit="1" customWidth="1"/>
    <col min="28" max="28" width="8.140625" bestFit="1" customWidth="1"/>
    <col min="29" max="29" width="8.85546875" bestFit="1" customWidth="1"/>
    <col min="30" max="30" width="11.140625" bestFit="1" customWidth="1"/>
    <col min="31" max="31" width="6" bestFit="1" customWidth="1"/>
    <col min="32" max="32" width="9.28515625" bestFit="1" customWidth="1"/>
    <col min="33" max="33" width="16.140625" bestFit="1" customWidth="1"/>
    <col min="34" max="34" width="7" bestFit="1" customWidth="1"/>
    <col min="35" max="36" width="6" bestFit="1" customWidth="1"/>
    <col min="37" max="37" width="9.85546875" bestFit="1" customWidth="1"/>
    <col min="38" max="38" width="15.7109375" bestFit="1" customWidth="1"/>
    <col min="39" max="39" width="12.140625" bestFit="1" customWidth="1"/>
    <col min="40" max="41" width="6" bestFit="1" customWidth="1"/>
    <col min="42" max="42" width="15.140625" bestFit="1" customWidth="1"/>
    <col min="43" max="43" width="14.85546875" bestFit="1" customWidth="1"/>
    <col min="44" max="44" width="18.140625" bestFit="1" customWidth="1"/>
    <col min="45" max="45" width="6" bestFit="1" customWidth="1"/>
    <col min="46" max="46" width="4.5703125" bestFit="1" customWidth="1"/>
    <col min="47" max="47" width="10" bestFit="1" customWidth="1"/>
    <col min="48" max="48" width="12.7109375" bestFit="1" customWidth="1"/>
    <col min="49" max="49" width="6" bestFit="1" customWidth="1"/>
    <col min="50" max="50" width="4.5703125" bestFit="1" customWidth="1"/>
    <col min="51" max="51" width="15.7109375" bestFit="1" customWidth="1"/>
    <col min="52" max="52" width="12.140625" bestFit="1" customWidth="1"/>
    <col min="53" max="53" width="4.42578125" bestFit="1" customWidth="1"/>
    <col min="54" max="54" width="4.5703125" bestFit="1" customWidth="1"/>
    <col min="55" max="55" width="15.140625" bestFit="1" customWidth="1"/>
    <col min="56" max="56" width="21.28515625" bestFit="1" customWidth="1"/>
    <col min="57" max="59" width="8.140625" bestFit="1" customWidth="1"/>
    <col min="60" max="60" width="10" bestFit="1" customWidth="1"/>
    <col min="61" max="61" width="12.7109375" bestFit="1" customWidth="1"/>
    <col min="62" max="62" width="8.140625" bestFit="1" customWidth="1"/>
    <col min="63" max="63" width="7" bestFit="1" customWidth="1"/>
    <col min="64" max="64" width="15.7109375" bestFit="1" customWidth="1"/>
    <col min="65" max="65" width="12.140625" bestFit="1" customWidth="1"/>
    <col min="66" max="66" width="7" bestFit="1" customWidth="1"/>
    <col min="67" max="67" width="6" bestFit="1" customWidth="1"/>
    <col min="68" max="68" width="15.140625" bestFit="1" customWidth="1"/>
    <col min="69" max="69" width="11.140625" bestFit="1" customWidth="1"/>
    <col min="70" max="70" width="10.7109375" bestFit="1" customWidth="1"/>
    <col min="71" max="71" width="6" bestFit="1" customWidth="1"/>
    <col min="72" max="72" width="4.5703125" bestFit="1" customWidth="1"/>
    <col min="73" max="73" width="10" bestFit="1" customWidth="1"/>
    <col min="74" max="74" width="12.7109375" bestFit="1" customWidth="1"/>
    <col min="75" max="75" width="6" bestFit="1" customWidth="1"/>
    <col min="76" max="76" width="4.5703125" bestFit="1" customWidth="1"/>
    <col min="77" max="77" width="15.7109375" bestFit="1" customWidth="1"/>
    <col min="78" max="78" width="12.140625" bestFit="1" customWidth="1"/>
    <col min="79" max="79" width="6" bestFit="1" customWidth="1"/>
    <col min="80" max="80" width="4.5703125" bestFit="1" customWidth="1"/>
    <col min="81" max="81" width="15.140625" bestFit="1" customWidth="1"/>
    <col min="82" max="82" width="13.7109375" bestFit="1" customWidth="1"/>
    <col min="83" max="83" width="13" bestFit="1" customWidth="1"/>
    <col min="84" max="84" width="8.140625" bestFit="1" customWidth="1"/>
    <col min="85" max="85" width="7" bestFit="1" customWidth="1"/>
    <col min="86" max="86" width="10" bestFit="1" customWidth="1"/>
    <col min="87" max="87" width="12.7109375" bestFit="1" customWidth="1"/>
    <col min="88" max="88" width="8.140625" bestFit="1" customWidth="1"/>
    <col min="89" max="89" width="7" bestFit="1" customWidth="1"/>
    <col min="90" max="90" width="15.7109375" bestFit="1" customWidth="1"/>
    <col min="91" max="91" width="12.140625" bestFit="1" customWidth="1"/>
    <col min="92" max="92" width="8.140625" bestFit="1" customWidth="1"/>
    <col min="93" max="93" width="7" bestFit="1" customWidth="1"/>
    <col min="94" max="94" width="15.140625" bestFit="1" customWidth="1"/>
    <col min="95" max="95" width="16.140625" bestFit="1" customWidth="1"/>
    <col min="96" max="96" width="7" bestFit="1" customWidth="1"/>
    <col min="97" max="98" width="6" bestFit="1" customWidth="1"/>
    <col min="99" max="99" width="10" bestFit="1" customWidth="1"/>
    <col min="100" max="100" width="12.7109375" bestFit="1" customWidth="1"/>
    <col min="101" max="102" width="6" bestFit="1" customWidth="1"/>
    <col min="103" max="103" width="15.7109375" bestFit="1" customWidth="1"/>
    <col min="104" max="104" width="12.140625" bestFit="1" customWidth="1"/>
    <col min="105" max="106" width="6" bestFit="1" customWidth="1"/>
    <col min="107" max="107" width="15.140625" bestFit="1" customWidth="1"/>
    <col min="108" max="108" width="9.85546875" bestFit="1" customWidth="1"/>
  </cols>
  <sheetData>
    <row r="1" spans="5:10" ht="14.25" customHeight="1" x14ac:dyDescent="0.25">
      <c r="E1" s="1" t="s">
        <v>3</v>
      </c>
      <c r="F1" t="s" vm="1">
        <v>18</v>
      </c>
    </row>
    <row r="2" spans="5:10" ht="14.25" customHeight="1" x14ac:dyDescent="0.25">
      <c r="E2" s="1" t="s">
        <v>1</v>
      </c>
      <c r="F2" t="s" vm="2">
        <v>19</v>
      </c>
    </row>
    <row r="3" spans="5:10" ht="14.25" customHeight="1" x14ac:dyDescent="0.25"/>
    <row r="4" spans="5:10" x14ac:dyDescent="0.25">
      <c r="E4" s="1" t="s">
        <v>2</v>
      </c>
      <c r="G4" s="1" t="s">
        <v>30</v>
      </c>
    </row>
    <row r="5" spans="5:10" x14ac:dyDescent="0.25">
      <c r="E5" s="1" t="s">
        <v>28</v>
      </c>
      <c r="F5" s="1" t="s">
        <v>29</v>
      </c>
      <c r="G5" t="s">
        <v>15</v>
      </c>
      <c r="H5" t="s">
        <v>16</v>
      </c>
      <c r="I5" t="s">
        <v>17</v>
      </c>
      <c r="J5" t="s">
        <v>0</v>
      </c>
    </row>
    <row r="6" spans="5:10" x14ac:dyDescent="0.25">
      <c r="E6" t="s">
        <v>5</v>
      </c>
      <c r="F6" t="s">
        <v>12</v>
      </c>
      <c r="G6" s="2">
        <v>340590.8</v>
      </c>
      <c r="H6" s="2">
        <v>314183.76</v>
      </c>
      <c r="I6" s="2">
        <v>89423.84</v>
      </c>
      <c r="J6" s="2">
        <v>744198.4</v>
      </c>
    </row>
    <row r="7" spans="5:10" x14ac:dyDescent="0.25">
      <c r="F7" t="s">
        <v>13</v>
      </c>
      <c r="G7" s="2">
        <v>281475.03999999998</v>
      </c>
      <c r="H7" s="2">
        <v>330388.08</v>
      </c>
      <c r="I7" s="2">
        <v>91824.48</v>
      </c>
      <c r="J7" s="2">
        <v>703687.6</v>
      </c>
    </row>
    <row r="8" spans="5:10" x14ac:dyDescent="0.25">
      <c r="F8" t="s">
        <v>14</v>
      </c>
      <c r="G8" s="2">
        <v>197752.72</v>
      </c>
      <c r="H8" s="2">
        <v>220258.72</v>
      </c>
      <c r="I8" s="2">
        <v>53114.159999999996</v>
      </c>
      <c r="J8" s="2">
        <v>471125.60000000003</v>
      </c>
    </row>
    <row r="9" spans="5:10" x14ac:dyDescent="0.25">
      <c r="E9" t="s">
        <v>21</v>
      </c>
      <c r="G9" s="2">
        <v>819818.56</v>
      </c>
      <c r="H9" s="2">
        <v>864830.55999999994</v>
      </c>
      <c r="I9" s="2">
        <v>234362.47999999998</v>
      </c>
      <c r="J9" s="2">
        <v>1919011.6</v>
      </c>
    </row>
    <row r="10" spans="5:10" x14ac:dyDescent="0.25">
      <c r="E10" t="s">
        <v>10</v>
      </c>
      <c r="F10" t="s">
        <v>12</v>
      </c>
      <c r="G10" s="2">
        <v>349650</v>
      </c>
      <c r="H10" s="2">
        <v>306600</v>
      </c>
      <c r="I10" s="2">
        <v>25200</v>
      </c>
      <c r="J10" s="2">
        <v>681450</v>
      </c>
    </row>
    <row r="11" spans="5:10" x14ac:dyDescent="0.25">
      <c r="F11" t="s">
        <v>13</v>
      </c>
      <c r="G11" s="2">
        <v>163800</v>
      </c>
      <c r="H11" s="2">
        <v>127050</v>
      </c>
      <c r="I11" s="2">
        <v>16800</v>
      </c>
      <c r="J11" s="2">
        <v>307650</v>
      </c>
    </row>
    <row r="12" spans="5:10" x14ac:dyDescent="0.25">
      <c r="F12" t="s">
        <v>14</v>
      </c>
      <c r="G12" s="2">
        <v>122850</v>
      </c>
      <c r="H12" s="2">
        <v>151200</v>
      </c>
      <c r="I12" s="2">
        <v>61950</v>
      </c>
      <c r="J12" s="2">
        <v>336000</v>
      </c>
    </row>
    <row r="13" spans="5:10" x14ac:dyDescent="0.25">
      <c r="E13" t="s">
        <v>26</v>
      </c>
      <c r="G13" s="2">
        <v>636300</v>
      </c>
      <c r="H13" s="2">
        <v>584850</v>
      </c>
      <c r="I13" s="2">
        <v>103950</v>
      </c>
      <c r="J13" s="2">
        <v>1325100</v>
      </c>
    </row>
    <row r="14" spans="5:10" x14ac:dyDescent="0.25">
      <c r="E14" t="s">
        <v>8</v>
      </c>
      <c r="F14" t="s">
        <v>12</v>
      </c>
      <c r="G14" s="2">
        <v>166847.26</v>
      </c>
      <c r="H14" s="2">
        <v>185452.53</v>
      </c>
      <c r="I14" s="2">
        <v>114032.29999999999</v>
      </c>
      <c r="J14" s="2">
        <v>466332.08999999997</v>
      </c>
    </row>
    <row r="15" spans="5:10" x14ac:dyDescent="0.25">
      <c r="F15" t="s">
        <v>13</v>
      </c>
      <c r="G15" s="2">
        <v>154843.86000000002</v>
      </c>
      <c r="H15" s="2">
        <v>150642.66999999998</v>
      </c>
      <c r="I15" s="2">
        <v>39611.22</v>
      </c>
      <c r="J15" s="2">
        <v>345097.74999999994</v>
      </c>
    </row>
    <row r="16" spans="5:10" x14ac:dyDescent="0.25">
      <c r="F16" t="s">
        <v>14</v>
      </c>
      <c r="G16" s="2">
        <v>97827.71</v>
      </c>
      <c r="H16" s="2">
        <v>78022.099999999991</v>
      </c>
      <c r="I16" s="2">
        <v>2400.6799999999998</v>
      </c>
      <c r="J16" s="2">
        <v>178250.49</v>
      </c>
    </row>
    <row r="17" spans="5:10" x14ac:dyDescent="0.25">
      <c r="E17" t="s">
        <v>24</v>
      </c>
      <c r="G17" s="2">
        <v>419518.83000000007</v>
      </c>
      <c r="H17" s="2">
        <v>414117.3</v>
      </c>
      <c r="I17" s="2">
        <v>156044.19999999998</v>
      </c>
      <c r="J17" s="2">
        <v>989680.32999999984</v>
      </c>
    </row>
    <row r="18" spans="5:10" x14ac:dyDescent="0.25">
      <c r="E18" t="s">
        <v>6</v>
      </c>
      <c r="F18" t="s">
        <v>12</v>
      </c>
      <c r="G18" s="2">
        <v>21427.82</v>
      </c>
      <c r="H18" s="2">
        <v>24070.719999999998</v>
      </c>
      <c r="I18" s="2">
        <v>7847.38</v>
      </c>
      <c r="J18" s="2">
        <v>53345.919999999998</v>
      </c>
    </row>
    <row r="19" spans="5:10" x14ac:dyDescent="0.25">
      <c r="F19" t="s">
        <v>13</v>
      </c>
      <c r="G19" s="2">
        <v>23420.159999999996</v>
      </c>
      <c r="H19" s="2">
        <v>24924.579999999998</v>
      </c>
      <c r="I19" s="2">
        <v>7115.5</v>
      </c>
      <c r="J19" s="2">
        <v>55460.239999999991</v>
      </c>
    </row>
    <row r="20" spans="5:10" x14ac:dyDescent="0.25">
      <c r="F20" t="s">
        <v>14</v>
      </c>
      <c r="G20" s="2">
        <v>11140.839999999998</v>
      </c>
      <c r="H20" s="2">
        <v>8416.6200000000008</v>
      </c>
      <c r="I20" s="2">
        <v>1748.3799999999999</v>
      </c>
      <c r="J20" s="2">
        <v>21305.839999999997</v>
      </c>
    </row>
    <row r="21" spans="5:10" x14ac:dyDescent="0.25">
      <c r="E21" t="s">
        <v>22</v>
      </c>
      <c r="G21" s="2">
        <v>55988.82</v>
      </c>
      <c r="H21" s="2">
        <v>57411.92</v>
      </c>
      <c r="I21" s="2">
        <v>16711.259999999998</v>
      </c>
      <c r="J21" s="2">
        <v>130111.99999999999</v>
      </c>
    </row>
    <row r="22" spans="5:10" x14ac:dyDescent="0.25">
      <c r="E22" t="s">
        <v>11</v>
      </c>
      <c r="F22" t="s">
        <v>12</v>
      </c>
      <c r="G22" s="2">
        <v>16486.400000000001</v>
      </c>
      <c r="H22" s="2">
        <v>9067.52</v>
      </c>
      <c r="I22" s="2">
        <v>2257.92</v>
      </c>
      <c r="J22" s="2">
        <v>27811.84</v>
      </c>
    </row>
    <row r="23" spans="5:10" x14ac:dyDescent="0.25">
      <c r="F23" t="s">
        <v>13</v>
      </c>
      <c r="G23" s="2">
        <v>11504.64</v>
      </c>
      <c r="H23" s="2">
        <v>5770.24</v>
      </c>
      <c r="I23" s="2">
        <v>1361.92</v>
      </c>
      <c r="J23" s="2">
        <v>18636.8</v>
      </c>
    </row>
    <row r="24" spans="5:10" x14ac:dyDescent="0.25">
      <c r="F24" t="s">
        <v>14</v>
      </c>
      <c r="G24" s="2">
        <v>6952.96</v>
      </c>
      <c r="H24" s="2">
        <v>5268.48</v>
      </c>
      <c r="I24" s="2">
        <v>1361.92</v>
      </c>
      <c r="J24" s="2">
        <v>13583.36</v>
      </c>
    </row>
    <row r="25" spans="5:10" x14ac:dyDescent="0.25">
      <c r="E25" t="s">
        <v>27</v>
      </c>
      <c r="G25" s="2">
        <v>34944.000000000007</v>
      </c>
      <c r="H25" s="2">
        <v>20106.240000000002</v>
      </c>
      <c r="I25" s="2">
        <v>4981.76</v>
      </c>
      <c r="J25" s="2">
        <v>60032.000000000007</v>
      </c>
    </row>
    <row r="26" spans="5:10" x14ac:dyDescent="0.25">
      <c r="E26" t="s">
        <v>4</v>
      </c>
      <c r="F26" t="s">
        <v>12</v>
      </c>
      <c r="G26" s="2">
        <v>4075.3500000000004</v>
      </c>
      <c r="H26" s="2">
        <v>2878.5</v>
      </c>
      <c r="I26" s="2">
        <v>515.1</v>
      </c>
      <c r="J26" s="2">
        <v>7468.95</v>
      </c>
    </row>
    <row r="27" spans="5:10" x14ac:dyDescent="0.25">
      <c r="F27" t="s">
        <v>13</v>
      </c>
      <c r="G27" s="2">
        <v>1893.7500000000005</v>
      </c>
      <c r="H27" s="2">
        <v>1863.4500000000003</v>
      </c>
      <c r="I27" s="2">
        <v>757.5</v>
      </c>
      <c r="J27" s="2">
        <v>4514.7</v>
      </c>
    </row>
    <row r="28" spans="5:10" x14ac:dyDescent="0.25">
      <c r="F28" t="s">
        <v>14</v>
      </c>
      <c r="G28" s="2">
        <v>2317.9500000000003</v>
      </c>
      <c r="H28" s="2">
        <v>1469.5500000000002</v>
      </c>
      <c r="I28" s="2"/>
      <c r="J28" s="2">
        <v>3787.5000000000005</v>
      </c>
    </row>
    <row r="29" spans="5:10" x14ac:dyDescent="0.25">
      <c r="E29" t="s">
        <v>20</v>
      </c>
      <c r="G29" s="2">
        <v>8287.0500000000011</v>
      </c>
      <c r="H29" s="2">
        <v>6211.5000000000009</v>
      </c>
      <c r="I29" s="2">
        <v>1272.5999999999999</v>
      </c>
      <c r="J29" s="2">
        <v>15771.150000000001</v>
      </c>
    </row>
    <row r="30" spans="5:10" x14ac:dyDescent="0.25">
      <c r="E30" t="s">
        <v>7</v>
      </c>
      <c r="F30" t="s">
        <v>12</v>
      </c>
      <c r="G30" s="2">
        <v>2944.4900000000002</v>
      </c>
      <c r="H30" s="2">
        <v>3174.61</v>
      </c>
      <c r="I30" s="2">
        <v>711.28</v>
      </c>
      <c r="J30" s="2">
        <v>6830.38</v>
      </c>
    </row>
    <row r="31" spans="5:10" x14ac:dyDescent="0.25">
      <c r="F31" t="s">
        <v>13</v>
      </c>
      <c r="G31" s="2">
        <v>2186.14</v>
      </c>
      <c r="H31" s="2">
        <v>2034.47</v>
      </c>
      <c r="I31" s="2">
        <v>622.37</v>
      </c>
      <c r="J31" s="2">
        <v>4842.9800000000005</v>
      </c>
    </row>
    <row r="32" spans="5:10" x14ac:dyDescent="0.25">
      <c r="F32" t="s">
        <v>14</v>
      </c>
      <c r="G32" s="2">
        <v>1610.8400000000001</v>
      </c>
      <c r="H32" s="2">
        <v>444.55</v>
      </c>
      <c r="I32" s="2">
        <v>549.15</v>
      </c>
      <c r="J32" s="2">
        <v>2604.5400000000004</v>
      </c>
    </row>
    <row r="33" spans="5:10" x14ac:dyDescent="0.25">
      <c r="E33" t="s">
        <v>23</v>
      </c>
      <c r="G33" s="2">
        <v>6741.4700000000012</v>
      </c>
      <c r="H33" s="2">
        <v>5653.6299999999992</v>
      </c>
      <c r="I33" s="2">
        <v>1882.8000000000002</v>
      </c>
      <c r="J33" s="2">
        <v>14277.900000000001</v>
      </c>
    </row>
    <row r="34" spans="5:10" x14ac:dyDescent="0.25">
      <c r="E34" t="s">
        <v>9</v>
      </c>
      <c r="F34" t="s">
        <v>12</v>
      </c>
      <c r="G34" s="2">
        <v>2111.4</v>
      </c>
      <c r="H34" s="2">
        <v>1137.81</v>
      </c>
      <c r="I34" s="2">
        <v>70.38</v>
      </c>
      <c r="J34" s="2">
        <v>3319.59</v>
      </c>
    </row>
    <row r="35" spans="5:10" x14ac:dyDescent="0.25">
      <c r="F35" t="s">
        <v>13</v>
      </c>
      <c r="G35" s="2">
        <v>1653.9300000000003</v>
      </c>
      <c r="H35" s="2">
        <v>2181.7800000000002</v>
      </c>
      <c r="I35" s="2">
        <v>492.66</v>
      </c>
      <c r="J35" s="2">
        <v>4328.3700000000008</v>
      </c>
    </row>
    <row r="36" spans="5:10" x14ac:dyDescent="0.25">
      <c r="F36" t="s">
        <v>14</v>
      </c>
      <c r="G36" s="2">
        <v>1032.24</v>
      </c>
      <c r="H36" s="2">
        <v>1043.97</v>
      </c>
      <c r="I36" s="2">
        <v>105.57</v>
      </c>
      <c r="J36" s="2">
        <v>2181.7800000000002</v>
      </c>
    </row>
    <row r="37" spans="5:10" x14ac:dyDescent="0.25">
      <c r="E37" t="s">
        <v>25</v>
      </c>
      <c r="G37" s="2">
        <v>4797.57</v>
      </c>
      <c r="H37" s="2">
        <v>4363.5600000000004</v>
      </c>
      <c r="I37" s="2">
        <v>668.61</v>
      </c>
      <c r="J37" s="2">
        <v>9829.7400000000016</v>
      </c>
    </row>
    <row r="38" spans="5:10" x14ac:dyDescent="0.25">
      <c r="E38" t="s">
        <v>0</v>
      </c>
      <c r="G38" s="2">
        <v>1986396.2999999991</v>
      </c>
      <c r="H38" s="2">
        <v>1957544.7099999997</v>
      </c>
      <c r="I38" s="2">
        <v>519873.7099999999</v>
      </c>
      <c r="J38" s="2">
        <v>4463814.72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804A-4128-4603-82D2-49B86DEAF650}">
  <dimension ref="A1"/>
  <sheetViews>
    <sheetView showGridLines="0" zoomScale="80" zoomScaleNormal="80" workbookViewId="0">
      <selection activeCell="X1" sqref="X1"/>
    </sheetView>
  </sheetViews>
  <sheetFormatPr baseColWidth="10" defaultRowHeight="15" x14ac:dyDescent="0.25"/>
  <cols>
    <col min="1" max="1" width="2.140625" customWidth="1"/>
    <col min="17" max="17" width="5.85546875" bestFit="1" customWidth="1"/>
    <col min="18" max="18" width="6.7109375"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6B2D8-618A-484E-BC0C-D3F1EAABB06C}">
  <dimension ref="B1:G15"/>
  <sheetViews>
    <sheetView workbookViewId="0"/>
  </sheetViews>
  <sheetFormatPr baseColWidth="10" defaultColWidth="9.140625" defaultRowHeight="15" x14ac:dyDescent="0.25"/>
  <cols>
    <col min="1" max="1" width="6.85546875" customWidth="1"/>
    <col min="2" max="2" width="5.42578125" customWidth="1"/>
    <col min="3" max="3" width="13.5703125" bestFit="1" customWidth="1"/>
    <col min="4" max="4" width="16.5703125" bestFit="1" customWidth="1"/>
    <col min="5" max="5" width="11.5703125" bestFit="1" customWidth="1"/>
    <col min="6" max="6" width="9.7109375" bestFit="1" customWidth="1"/>
    <col min="7" max="7" width="16.5703125" bestFit="1" customWidth="1"/>
  </cols>
  <sheetData>
    <row r="1" spans="2:7" x14ac:dyDescent="0.25">
      <c r="C1" s="1" t="s">
        <v>28</v>
      </c>
      <c r="D1" t="s" vm="3">
        <v>4</v>
      </c>
    </row>
    <row r="2" spans="2:7" x14ac:dyDescent="0.25">
      <c r="C2" s="1" t="s">
        <v>3</v>
      </c>
      <c r="D2" t="s" vm="4">
        <v>42</v>
      </c>
    </row>
    <row r="3" spans="2:7" s="3" customFormat="1" x14ac:dyDescent="0.25"/>
    <row r="4" spans="2:7" ht="24.75" customHeight="1" x14ac:dyDescent="0.25">
      <c r="C4" s="13"/>
      <c r="D4" s="23" t="s">
        <v>1</v>
      </c>
      <c r="E4" s="21"/>
      <c r="F4" s="24" t="s">
        <v>31</v>
      </c>
      <c r="G4" s="16" t="s">
        <v>32</v>
      </c>
    </row>
    <row r="5" spans="2:7" s="4" customFormat="1" ht="25.5" customHeight="1" x14ac:dyDescent="0.25">
      <c r="C5" s="14" t="s">
        <v>44</v>
      </c>
      <c r="D5" s="15">
        <v>2022</v>
      </c>
      <c r="E5" s="25">
        <v>2021</v>
      </c>
      <c r="F5" s="18"/>
      <c r="G5" s="17"/>
    </row>
    <row r="6" spans="2:7" s="4" customFormat="1" ht="25.5" customHeight="1" x14ac:dyDescent="0.25">
      <c r="C6" s="9" t="s">
        <v>2</v>
      </c>
      <c r="D6" s="26">
        <v>18982.950000000004</v>
      </c>
      <c r="E6" s="26">
        <v>19285.94999999999</v>
      </c>
      <c r="F6" s="27">
        <f>GETPIVOTDATA("[Measures].[Sales]",$C$4,"[calendario].[Year]","[calendario].[Year].&amp;[2022]")-GETPIVOTDATA("[Measures].[Sales]",$C$4,"[calendario].[Year]","[calendario].[Year].&amp;[2021]")</f>
        <v>-302.99999999998545</v>
      </c>
      <c r="G6" s="11">
        <f>F6/GETPIVOTDATA("[Measures].[Sales]",$C$4,"[calendario].[Year]","[calendario].[Year].&amp;[2021]")</f>
        <v>-1.5710919088765946E-2</v>
      </c>
    </row>
    <row r="7" spans="2:7" s="4" customFormat="1" ht="25.5" customHeight="1" x14ac:dyDescent="0.25">
      <c r="C7" s="9" t="s">
        <v>43</v>
      </c>
      <c r="D7" s="30">
        <v>349</v>
      </c>
      <c r="E7" s="30">
        <v>339</v>
      </c>
      <c r="F7" s="31">
        <f>GETPIVOTDATA("[Measures].[Suma de Quantity_]",$C$4,"[calendario].[Year]","[calendario].[Year].&amp;[2022]")-GETPIVOTDATA("[Measures].[Suma de Quantity_]",$C$4,"[calendario].[Year]","[calendario].[Year].&amp;[2021]")</f>
        <v>10</v>
      </c>
      <c r="G7" s="12">
        <f>F7/GETPIVOTDATA("[Measures].[Suma de Quantity_]",$C$4,"[calendario].[Year]","[calendario].[Year].&amp;[2021]")</f>
        <v>2.9498525073746312E-2</v>
      </c>
    </row>
    <row r="8" spans="2:7" ht="23.25" customHeight="1" x14ac:dyDescent="0.25">
      <c r="C8" s="4" t="s">
        <v>33</v>
      </c>
      <c r="D8" s="28">
        <f>GETPIVOTDATA("[Measures].[Sales]",$C$4,"[calendario].[Year]","[calendario].[Year].&amp;[2022]")/GETPIVOTDATA("[Measures].[Suma de Quantity_]",$C$4,"[calendario].[Year]","[calendario].[Year].&amp;[2022]")</f>
        <v>54.392406876790844</v>
      </c>
      <c r="E8" s="28">
        <f>GETPIVOTDATA("[Measures].[Sales]",$C$4,"[calendario].[Year]","[calendario].[Year].&amp;[2021]")/GETPIVOTDATA("[Measures].[Suma de Quantity_]",$C$4,"[calendario].[Year]","[calendario].[Year].&amp;[2021]")</f>
        <v>56.890707964601738</v>
      </c>
      <c r="F8" s="29">
        <f>D8-E8</f>
        <v>-2.4983010878108942</v>
      </c>
      <c r="G8" s="5">
        <f>F8/E8</f>
        <v>-4.3914044616308434E-2</v>
      </c>
    </row>
    <row r="9" spans="2:7" ht="24" customHeight="1" x14ac:dyDescent="0.25"/>
    <row r="10" spans="2:7" ht="24" customHeight="1" x14ac:dyDescent="0.25">
      <c r="B10" s="19" t="s">
        <v>34</v>
      </c>
      <c r="C10" s="19"/>
      <c r="D10" s="4"/>
      <c r="G10" s="6"/>
    </row>
    <row r="11" spans="2:7" ht="24" customHeight="1" x14ac:dyDescent="0.25">
      <c r="B11" s="20" t="s">
        <v>35</v>
      </c>
      <c r="C11" s="20"/>
      <c r="D11" s="7">
        <f>E8*(D7-E7)</f>
        <v>568.90707964601734</v>
      </c>
      <c r="E11" s="10" t="s">
        <v>36</v>
      </c>
      <c r="G11" s="6"/>
    </row>
    <row r="12" spans="2:7" ht="24" customHeight="1" x14ac:dyDescent="0.25">
      <c r="B12" s="20" t="s">
        <v>37</v>
      </c>
      <c r="C12" s="20"/>
      <c r="D12" s="7">
        <f>E7*(D8-E8)</f>
        <v>-846.92406876789312</v>
      </c>
      <c r="E12" s="10" t="s">
        <v>38</v>
      </c>
      <c r="G12" s="6"/>
    </row>
    <row r="13" spans="2:7" ht="24" customHeight="1" x14ac:dyDescent="0.25">
      <c r="B13" s="20" t="s">
        <v>39</v>
      </c>
      <c r="C13" s="20"/>
      <c r="D13" s="7">
        <f>(D7-E7)*(D8-E8)</f>
        <v>-24.983010878108942</v>
      </c>
      <c r="E13" s="10" t="s">
        <v>40</v>
      </c>
      <c r="G13" s="6"/>
    </row>
    <row r="14" spans="2:7" ht="26.25" customHeight="1" x14ac:dyDescent="0.25">
      <c r="B14" s="19" t="s">
        <v>41</v>
      </c>
      <c r="C14" s="19"/>
      <c r="D14" s="8">
        <f>SUM(D11:D13)</f>
        <v>-302.99999999998471</v>
      </c>
      <c r="G14" s="6"/>
    </row>
    <row r="15" spans="2:7" x14ac:dyDescent="0.25">
      <c r="C15" s="4"/>
    </row>
  </sheetData>
  <mergeCells count="7">
    <mergeCell ref="G4:G5"/>
    <mergeCell ref="F4:F5"/>
    <mergeCell ref="B14:C14"/>
    <mergeCell ref="B13:C13"/>
    <mergeCell ref="B12:C12"/>
    <mergeCell ref="B11:C11"/>
    <mergeCell ref="B10:C10"/>
  </mergeCell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C u s t o m e r   S h o p p i n g _ 1 e 7 e 7 e e c - d 3 5 7 - 4 b 1 6 - 8 f 6 3 - b c 1 b 6 b f 6 1 e a 7 , c a l e n d a r i o _ d c 4 9 8 a 1 b - 7 f c 8 - 4 2 c 9 - 9 4 0 c - 5 7 f 6 7 a 4 d b 6 e 0 ] ] > < / C u s t o m C o n t e n t > < / G e m i n i > 
</file>

<file path=customXml/item10.xml>��< ? x m l   v e r s i o n = " 1 . 0 "   e n c o d i n g = " U T F - 1 6 " ? > < G e m i n i   x m l n s = " h t t p : / / g e m i n i / p i v o t c u s t o m i z a t i o n / P o w e r P i v o t V e r s i o n " > < C u s t o m C o n t e n t > < ! [ C D A T A [ 2 0 1 5 . 1 3 0 . 8 0 0 . 8 6 9 ] ] > < / 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 c a l e n d a r i o 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 c a l e n d a r i o 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 C o l u m n s \ M o n t h   Y e a r < / K e y > < / a : K e y > < a : V a l u e   i : t y p e = " T a b l e W i d g e t B a s e V i e w S t a t e " / > < / a : K e y V a l u e O f D i a g r a m O b j e c t K e y a n y T y p e z b w N T n L X > < a : K e y V a l u e O f D i a g r a m O b j e c t K e y a n y T y p e z b w N T n L X > < a : K e y > < K e y > C o l u m n s \ M o n   Y e a r < / K e y > < / a : K e y > < a : V a l u e   i : t y p e = " T a b l e W i d g e t B a s e V i e w S t a t e " / > < / a : K e y V a l u e O f D i a g r a m O b j e c t K e y a n y T y p e z b w N T n L X > < a : K e y V a l u e O f D i a g r a m O b j e c t K e y a n y T y p e z b w N T n L X > < a : K e y > < K e y > C o l u m n s \ M o n   Y r < / K e y > < / a : K e y > < a : V a l u e   i : t y p e = " T a b l e W i d g e t B a s e V i e w S t a t e " / > < / a : K e y V a l u e O f D i a g r a m O b j e c t K e y a n y T y p e z b w N T n L X > < a : K e y V a l u e O f D i a g r a m O b j e c t K e y a n y T y p e z b w N T n L X > < a : K e y > < K e y > C o l u m n s \ M o n t h   Y e a r   O r d e r < / K e y > < / a : K e y > < a : V a l u e   i : t y p e = " T a b l e W i d g e t B a s e V i e w S t a t e " / > < / a : K e y V a l u e O f D i a g r a m O b j e c t K e y a n y T y p e z b w N T n L X > < a : K e y V a l u e O f D i a g r a m O b j e c t K e y a n y T y p e z b w N T n L X > < a : K e y > < K e y > C o l u m n s \ D a y   o f   W e e k   N u m < / 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 C o l u m n s \ D O W < / K e y > < / a : K e y > < a : V a l u e   i : t y p e = " T a b l e W i d g e t B a s e V i e w S t a t e " / > < / a : K e y V a l u e O f D i a g r a m O b j e c t K e y a n y T y p e z b w N T n L X > < a : K e y V a l u e O f D i a g r a m O b j e c t K e y a n y T y p e z b w N T n L X > < a : K e y > < K e y > C o l u m n s \ W e e k   o f   Y e a r < / K e y > < / a : K e y > < a : V a l u e   i : t y p e = " T a b l e W i d g e t B a s e V i e w S t a t e " / > < / a : K e y V a l u e O f D i a g r a m O b j e c t K e y a n y T y p e z b w N T n L X > < a : K e y V a l u e O f D i a g r a m O b j e c t K e y a n y T y p e z b w N T n L X > < a : K e y > < K e y > C o l u m n s \ W e e k   S t a r t i n g   O n < / K e y > < / a : K e y > < a : V a l u e   i : t y p e = " T a b l e W i d g e t B a s e V i e w S t a t e " / > < / a : K e y V a l u e O f D i a g r a m O b j e c t K e y a n y T y p e z b w N T n L X > < a : K e y V a l u e O f D i a g r a m O b j e c t K e y a n y T y p e z b w N T n L X > < a : K e y > < K e y > C o l u m n s \ Q u a r t e r   N u m < / 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 S h o p p i n g 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 S h o p p i n g 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 N o < / K e y > < / a : K e y > < a : V a l u e   i : t y p e = " T a b l e W i d g e t B a s e V i e w S t a t e " / > < / a : K e y V a l u e O f D i a g r a m O b j e c t K e y a n y T y p e z b w N T n L X > < a : K e y V a l u e O f D i a g r a m O b j e c t K e y a n y T y p e z b w N T n L X > < a : K e y > < K e y > C o l u m n s \ I n v o i c e   D a t e < / K e y > < / a : K e y > < a : V a l u e   i : t y p e = " T a b l e W i d g e t B a s e V i e w S t a t e " / > < / a : K e y V a l u e O f D i a g r a m O b j e c t K e y a n y T y p e z b w N T n L X > < a : K e y V a l u e O f D i a g r a m O b j e c t K e y a n y T y p e z b w N T n L X > < a : K e y > < K e y > C o l u m n s \ S h o p p i n g   M a l l < / K e y > < / a : K e y > < a : V a l u e   i : t y p e = " T a b l e W i d g e t B a s e V i e w S t a t e " / > < / a : K e y V a l u e O f D i a g r a m O b j e c t K e y a n y T y p e z b w N T n L X > < a : K e y V a l u e O f D i a g r a m O b j e c t K e y a n y T y p e z b w N T n L X > < a : K e y > < K e y > C o l u m n s \ D i s t r i c t 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 C o l u m n s \ Q u a n t i t y _ < / K e y > < / a : K e y > < a : V a l u e   i : t y p e = " T a b l e W i d g e t B a s e V i e w S t a t e " / > < / a : K e y V a l u e O f D i a g r a m O b j e c t K e y a n y T y p e z b w N T n L X > < a : K e y V a l u e O f D i a g r a m O b j e c t K e y a n y T y p e z b w N T n L X > < a : K e y > < K e y > C o l u m n s \ P r i c e _ < / K e y > < / a : K e y > < a : V a l u e   i : t y p e = " T a b l e W i d g e t B a s e V i e w S t a t e " / > < / a : K e y V a l u e O f D i a g r a m O b j e c t K e y a n y T y p e z b w N T n L X > < a : K e y V a l u e O f D i a g r a m O b j e c t K e y a n y T y p e z b w N T n L X > < a : K e y > < K e y > C o l u m n s \ S a l e s _ < / 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f c b f 0 e 1 9 - 7 f 0 d - 4 9 5 5 - 8 6 0 7 - c 7 0 0 a 3 d b e 9 f 0 " > < C u s t o m C o n t e n t > < ! [ C D A T A [ < ? x m l   v e r s i o n = " 1 . 0 "   e n c o d i n g = " u t f - 1 6 " ? > < S e t t i n g s > < C a l c u l a t e d F i e l d s > < i t e m > < M e a s u r e N a m e > Q u a n t i t y < / M e a s u r e N a m e > < D i s p l a y N a m e > Q u a n t i t y < / D i s p l a y N a m e > < V i s i b l e > F a l s e < / V i s i b l e > < / i t e m > < i t e m > < M e a s u r e N a m e > S a l e s < / M e a s u r e N a m e > < D i s p l a y N a m e > S a l e s < / D i s p l a y N a m e > < V i s i b l e > F a l s e < / V i s i b l e > < / i t e m > < / C a l c u l a t e d F i e l d s > < S A H o s t H a s h > 0 < / S A H o s t H a s h > < G e m i n i F i e l d L i s t V i s i b l e > T r u e < / G e m i n i F i e l d L i s t V i s i b l e > < / S e t t i n g s > ] ] > < / C u s t o m C o n t e n t > < / G e m i n i > 
</file>

<file path=customXml/item13.xml>��< ? x m l   v e r s i o n = " 1 . 0 "   e n c o d i n g = " U T F - 1 6 " ? > < G e m i n i   x m l n s = " h t t p : / / g e m i n i / p i v o t c u s t o m i z a t i o n / S a n d b o x N o n E m p t y " > < C u s t o m C o n t e n t > < ! [ C D A T A [ 1 ] ] > < / C u s t o m C o n t e n t > < / G e m i n i > 
</file>

<file path=customXml/item14.xml>��< ? x m l   v e r s i o n = " 1 . 0 "   e n c o d i n g = " U T F - 1 6 " ? > < G e m i n i   x m l n s = " h t t p : / / g e m i n i / p i v o t c u s t o m i z a t i o n / a b e b 7 9 3 7 - c d d 1 - 4 5 e 1 - b 4 2 4 - e 3 a c a 2 b 7 e f 1 4 " > < C u s t o m C o n t e n t > < ! [ C D A T A [ < ? x m l   v e r s i o n = " 1 . 0 "   e n c o d i n g = " u t f - 1 6 " ? > < S e t t i n g s > < C a l c u l a t e d F i e l d s > < i t e m > < M e a s u r e N a m e > Q u a n t i t y < / M e a s u r e N a m e > < D i s p l a y N a m e > Q u a n t i t y < / D i s p l a y N a m e > < V i s i b l e > F a l s e < / V i s i b l e > < / i t e m > < i t e m > < M e a s u r e N a m e > S a l e s < / M e a s u r e N a m e > < D i s p l a y N a m e > S a l e s < / D i s p l a y N a m e > < V i s i b l e > F a l s e < / V i s i b l e > < / i t e m > < i t e m > < M e a s u r e N a m e > A v e r a g e   P r i c < / M e a s u r e N a m e > < D i s p l a y N a m e > A v e r a g e   P r i c < / D i s p l a y N a m e > < V i s i b l e > F a l s e < / V i s i b l e > < / i t e m > < / C a l c u l a t e d F i e l d s > < S A H o s t H a s h > 0 < / S A H o s t H a s h > < G e m i n i F i e l d L i s t V i s i b l e > T r u e < / G e m i n i F i e l d L i s t V i s i b l e > < / S e t t i n g s > ] ] > < / C u s t o m C o n t e n t > < / G e m i n i > 
</file>

<file path=customXml/item15.xml>��< ? x m l   v e r s i o n = " 1 . 0 "   e n c o d i n g = " U T F - 1 6 " ? > < G e m i n i   x m l n s = " h t t p : / / g e m i n i / p i v o t c u s t o m i z a t i o n / 8 3 c d 9 2 b 9 - d c 5 8 - 4 1 b a - a 2 1 b - c 8 5 7 a c a e b a 2 5 " > < C u s t o m C o n t e n t > < ! [ C D A T A [ < ? x m l   v e r s i o n = " 1 . 0 "   e n c o d i n g = " u t f - 1 6 " ? > < S e t t i n g s > < C a l c u l a t e d F i e l d s > < i t e m > < M e a s u r e N a m e > Q u a n t i t y < / M e a s u r e N a m e > < D i s p l a y N a m e > Q u a n t i t y < / D i s p l a y N a m e > < V i s i b l e > F a l s e < / V i s i b l e > < / i t e m > < i t e m > < M e a s u r e N a m e > S a l e s < / M e a s u r e N a m e > < D i s p l a y N a m e > S a l e s < / D i s p l a y N a m e > < V i s i b l e > F a l s e < / V i s i b l e > < / i t e m > < i t e m > < M e a s u r e N a m e > A v e r a g e   P r i c e < / M e a s u r e N a m e > < D i s p l a y N a m e > A v e r a g e   P r i c e < / D i s p l a y N a m e > < V i s i b l e > F a l s e < / V i s i b l e > < / i t e m > < / C a l c u l a t e d F i e l d s > < S A H o s t H a s h > 0 < / S A H o s t H a s h > < G e m i n i F i e l d L i s t V i s i b l e > T r u e < / G e m i n i F i e l d L i s t V i s i b l e > < / S e t t i n g s > ] ] > < / C u s t o m C o n t e n t > < / G e m i n i > 
</file>

<file path=customXml/item16.xml>��< ? x m l   v e r s i o n = " 1 . 0 "   e n c o d i n g = " U T F - 1 6 " ? > < G e m i n i   x m l n s = " h t t p : / / g e m i n i / p i v o t c u s t o m i z a t i o n / 4 c 1 1 f 9 6 b - 7 3 1 8 - 4 6 1 a - 8 1 c 8 - d 0 7 6 7 2 5 f c 5 5 e " > < C u s t o m C o n t e n t > < ! [ C D A T A [ < ? x m l   v e r s i o n = " 1 . 0 "   e n c o d i n g = " u t f - 1 6 " ? > < S e t t i n g s > < C a l c u l a t e d F i e l d s > < i t e m > < M e a s u r e N a m e > Q u a n t i t y < / M e a s u r e N a m e > < D i s p l a y N a m e > Q u a n t i t y < / D i s p l a y N a m e > < V i s i b l e > F a l s e < / V i s i b l e > < / i t e m > < i t e m > < M e a s u r e N a m e > S a l e s < / M e a s u r e N a m e > < D i s p l a y N a m e > S a l e s < / D i s p l a y N a m e > < V i s i b l e > F a l s e < / V i s i b l e > < / i t e m > < / C a l c u l a t e d F i e l d s > < S A H o s t H a s h > 0 < / S A H o s t H a s h > < G e m i n i F i e l d L i s t V i s i b l e > T r u e < / G e m i n i F i e l d L i s t V i s i b l e > < / S e t t i n g s > ] ] > < / 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X M L _ c a l e n d a r i o _ d d 7 2 4 4 2 9 - c e 9 3 - 4 4 e 0 - b 8 2 4 - 1 6 7 6 0 d 8 2 c 9 7 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 Y e a r < / s t r i n g > < / k e y > < v a l u e > < i n t > 6 2 < / i n t > < / v a l u e > < / i t e m > < i t e m > < k e y > < s t r i n g > M o n t h   N u m < / s t r i n g > < / k e y > < v a l u e > < i n t > 1 1 0 < / i n t > < / v a l u e > < / i t e m > < i t e m > < k e y > < s t r i n g > M o n t h < / s t r i n g > < / k e y > < v a l u e > < i n t > 7 7 < / i n t > < / v a l u e > < / i t e m > < i t e m > < k e y > < s t r i n g > M o n < / s t r i n g > < / k e y > < v a l u e > < i n t > 6 4 < / i n t > < / v a l u e > < / i t e m > < i t e m > < k e y > < s t r i n g > D a y < / s t r i n g > < / k e y > < v a l u e > < i n t > 5 9 < / i n t > < / v a l u e > < / i t e m > < i t e m > < k e y > < s t r i n g > M o n t h   Y e a r < / s t r i n g > < / k e y > < v a l u e > < i n t > 1 0 6 < / i n t > < / v a l u e > < / i t e m > < i t e m > < k e y > < s t r i n g > M o n   Y e a r < / s t r i n g > < / k e y > < v a l u e > < i n t > 9 3 < / i n t > < / v a l u e > < / i t e m > < i t e m > < k e y > < s t r i n g > M o n   Y r < / s t r i n g > < / k e y > < v a l u e > < i n t > 7 8 < / i n t > < / v a l u e > < / i t e m > < i t e m > < k e y > < s t r i n g > M o n t h   Y e a r   O r d e r < / s t r i n g > < / k e y > < v a l u e > < i n t > 1 4 5 < / i n t > < / v a l u e > < / i t e m > < i t e m > < k e y > < s t r i n g > D a y   o f   W e e k   N u m < / s t r i n g > < / k e y > < v a l u e > < i n t > 1 4 6 < / i n t > < / v a l u e > < / i t e m > < i t e m > < k e y > < s t r i n g > D a y   o f   W e e k < / s t r i n g > < / k e y > < v a l u e > < i n t > 1 1 3 < / i n t > < / v a l u e > < / i t e m > < i t e m > < k e y > < s t r i n g > D O W < / s t r i n g > < / k e y > < v a l u e > < i n t > 6 8 < / i n t > < / v a l u e > < / i t e m > < i t e m > < k e y > < s t r i n g > W e e k   o f   Y e a r < / s t r i n g > < / k e y > < v a l u e > < i n t > 1 1 6 < / i n t > < / v a l u e > < / i t e m > < i t e m > < k e y > < s t r i n g > W e e k   S t a r t i n g   O n < / s t r i n g > < / k e y > < v a l u e > < i n t > 1 4 2 < / i n t > < / v a l u e > < / i t e m > < i t e m > < k e y > < s t r i n g > Q u a r t e r   N u m < / s t r i n g > < / k e y > < v a l u e > < i n t > 1 1 7 < / i n t > < / v a l u e > < / i t e m > < i t e m > < k e y > < s t r i n g > Q u a r t e r < / s t r i n g > < / k e y > < v a l u e > < i n t > 8 4 < / i n t > < / v a l u e > < / i t e m > < / C o l u m n W i d t h s > < C o l u m n D i s p l a y I n d e x > < i t e m > < k e y > < s t r i n g > D a t e < / s t r i n g > < / k e y > < v a l u e > < i n t > 0 < / i n t > < / v a l u e > < / i t e m > < i t e m > < k e y > < s t r i n g > Y e a r < / s t r i n g > < / k e y > < v a l u e > < i n t > 1 < / i n t > < / v a l u e > < / i t e m > < i t e m > < k e y > < s t r i n g > M o n t h   N u m < / s t r i n g > < / k e y > < v a l u e > < i n t > 2 < / i n t > < / v a l u e > < / i t e m > < i t e m > < k e y > < s t r i n g > M o n t h < / s t r i n g > < / k e y > < v a l u e > < i n t > 3 < / i n t > < / v a l u e > < / i t e m > < i t e m > < k e y > < s t r i n g > M o n < / s t r i n g > < / k e y > < v a l u e > < i n t > 4 < / i n t > < / v a l u e > < / i t e m > < i t e m > < k e y > < s t r i n g > D a y < / s t r i n g > < / k e y > < v a l u e > < i n t > 5 < / i n t > < / v a l u e > < / i t e m > < i t e m > < k e y > < s t r i n g > M o n t h   Y e a r < / s t r i n g > < / k e y > < v a l u e > < i n t > 6 < / i n t > < / v a l u e > < / i t e m > < i t e m > < k e y > < s t r i n g > M o n   Y e a r < / s t r i n g > < / k e y > < v a l u e > < i n t > 7 < / i n t > < / v a l u e > < / i t e m > < i t e m > < k e y > < s t r i n g > M o n   Y r < / s t r i n g > < / k e y > < v a l u e > < i n t > 8 < / i n t > < / v a l u e > < / i t e m > < i t e m > < k e y > < s t r i n g > M o n t h   Y e a r   O r d e r < / s t r i n g > < / k e y > < v a l u e > < i n t > 9 < / i n t > < / v a l u e > < / i t e m > < i t e m > < k e y > < s t r i n g > D a y   o f   W e e k   N u m < / s t r i n g > < / k e y > < v a l u e > < i n t > 1 0 < / i n t > < / v a l u e > < / i t e m > < i t e m > < k e y > < s t r i n g > D a y   o f   W e e k < / s t r i n g > < / k e y > < v a l u e > < i n t > 1 1 < / i n t > < / v a l u e > < / i t e m > < i t e m > < k e y > < s t r i n g > D O W < / s t r i n g > < / k e y > < v a l u e > < i n t > 1 2 < / i n t > < / v a l u e > < / i t e m > < i t e m > < k e y > < s t r i n g > W e e k   o f   Y e a r < / s t r i n g > < / k e y > < v a l u e > < i n t > 1 3 < / i n t > < / v a l u e > < / i t e m > < i t e m > < k e y > < s t r i n g > W e e k   S t a r t i n g   O n < / s t r i n g > < / k e y > < v a l u e > < i n t > 1 4 < / i n t > < / v a l u e > < / i t e m > < i t e m > < k e y > < s t r i n g > Q u a r t e r   N u m < / s t r i n g > < / k e y > < v a l u e > < i n t > 1 5 < / i n t > < / v a l u e > < / i t e m > < i t e m > < k e y > < s t r i n g > Q u a r t e r < / s t r i n g > < / k e y > < v a l u e > < i n t > 1 6 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  S h o p p i n g & g t ; < / K e y > < / D i a g r a m O b j e c t K e y > < D i a g r a m O b j e c t K e y > < K e y > D y n a m i c   T a g s \ T a b l e s \ & l t ; T a b l e s \ c a l e n d a r i o & g t ; < / K e y > < / D i a g r a m O b j e c t K e y > < D i a g r a m O b j e c t K e y > < K e y > T a b l e s \ C u s t o m e r   S h o p p i n g < / K e y > < / D i a g r a m O b j e c t K e y > < D i a g r a m O b j e c t K e y > < K e y > T a b l e s \ C u s t o m e r   S h o p p i n g \ C o l u m n s \ I n v o i c e   N o < / K e y > < / D i a g r a m O b j e c t K e y > < D i a g r a m O b j e c t K e y > < K e y > T a b l e s \ C u s t o m e r   S h o p p i n g \ C o l u m n s \ I n v o i c e   D a t e < / K e y > < / D i a g r a m O b j e c t K e y > < D i a g r a m O b j e c t K e y > < K e y > T a b l e s \ C u s t o m e r   S h o p p i n g \ C o l u m n s \ S h o p p i n g   M a l l < / K e y > < / D i a g r a m O b j e c t K e y > < D i a g r a m O b j e c t K e y > < K e y > T a b l e s \ C u s t o m e r   S h o p p i n g \ C o l u m n s \ D i s t r i c t < / K e y > < / D i a g r a m O b j e c t K e y > < D i a g r a m O b j e c t K e y > < K e y > T a b l e s \ C u s t o m e r   S h o p p i n g \ C o l u m n s \ C u s t o m e r   I d < / K e y > < / D i a g r a m O b j e c t K e y > < D i a g r a m O b j e c t K e y > < K e y > T a b l e s \ C u s t o m e r   S h o p p i n g \ C o l u m n s \ G e n d e r < / K e y > < / D i a g r a m O b j e c t K e y > < D i a g r a m O b j e c t K e y > < K e y > T a b l e s \ C u s t o m e r   S h o p p i n g \ C o l u m n s \ A g e < / K e y > < / D i a g r a m O b j e c t K e y > < D i a g r a m O b j e c t K e y > < K e y > T a b l e s \ C u s t o m e r   S h o p p i n g \ C o l u m n s \ C a t e g o r y < / K e y > < / D i a g r a m O b j e c t K e y > < D i a g r a m O b j e c t K e y > < K e y > T a b l e s \ C u s t o m e r   S h o p p i n g \ C o l u m n s \ P a y m e n t   M e t h o d < / K e y > < / D i a g r a m O b j e c t K e y > < D i a g r a m O b j e c t K e y > < K e y > T a b l e s \ C u s t o m e r   S h o p p i n g \ C o l u m n s \ Q u a n t i t y < / K e y > < / D i a g r a m O b j e c t K e y > < D i a g r a m O b j e c t K e y > < K e y > T a b l e s \ C u s t o m e r   S h o p p i n g \ C o l u m n s \ P r i c e < / K e y > < / D i a g r a m O b j e c t K e y > < D i a g r a m O b j e c t K e y > < K e y > T a b l e s \ C u s t o m e r   S h o p p i n g \ M e a s u r e s \ S u m a   d e   P r i c e < / K e y > < / D i a g r a m O b j e c t K e y > < D i a g r a m O b j e c t K e y > < K e y > T a b l e s \ C u s t o m e r   S h o p p i n g \ S u m a   d e   P r i c e \ A d d i t i o n a l   I n f o \ M e d i d a   i m p l � c i t a < / K e y > < / D i a g r a m O b j e c t K e y > < D i a g r a m O b j e c t K e y > < K e y > T a b l e s \ C u s t o m e r   S h o p p i n g \ M e a s u r e s \ S u m a   d e   Q u a n t i t y < / K e y > < / D i a g r a m O b j e c t K e y > < D i a g r a m O b j e c t K e y > < K e y > T a b l e s \ C u s t o m e r   S h o p p i n g \ S u m a   d e   Q u a n t i t y \ A d d i t i o n a l   I n f o \ M e d i d a   i m p l � c i t a < / K e y > < / D i a g r a m O b j e c t K e y > < D i a g r a m O b j e c t K e y > < K e y > T a b l e s \ c a l e n d a r i o < / K e y > < / D i a g r a m O b j e c t K e y > < D i a g r a m O b j e c t K e y > < K e y > T a b l e s \ c a l e n d a r i o \ C o l u m n s \ D a t e < / K e y > < / D i a g r a m O b j e c t K e y > < D i a g r a m O b j e c t K e y > < K e y > T a b l e s \ c a l e n d a r i o \ C o l u m n s \ Y e a r < / K e y > < / D i a g r a m O b j e c t K e y > < D i a g r a m O b j e c t K e y > < K e y > T a b l e s \ c a l e n d a r i o \ C o l u m n s \ M o n t h   N u m < / K e y > < / D i a g r a m O b j e c t K e y > < D i a g r a m O b j e c t K e y > < K e y > T a b l e s \ c a l e n d a r i o \ C o l u m n s \ M o n t h < / K e y > < / D i a g r a m O b j e c t K e y > < D i a g r a m O b j e c t K e y > < K e y > T a b l e s \ c a l e n d a r i o \ C o l u m n s \ M o n < / K e y > < / D i a g r a m O b j e c t K e y > < D i a g r a m O b j e c t K e y > < K e y > T a b l e s \ c a l e n d a r i o \ C o l u m n s \ D a y < / K e y > < / D i a g r a m O b j e c t K e y > < D i a g r a m O b j e c t K e y > < K e y > T a b l e s \ c a l e n d a r i o \ C o l u m n s \ M o n t h   Y e a r < / K e y > < / D i a g r a m O b j e c t K e y > < D i a g r a m O b j e c t K e y > < K e y > T a b l e s \ c a l e n d a r i o \ C o l u m n s \ M o n   Y e a r < / K e y > < / D i a g r a m O b j e c t K e y > < D i a g r a m O b j e c t K e y > < K e y > T a b l e s \ c a l e n d a r i o \ C o l u m n s \ M o n   Y r < / K e y > < / D i a g r a m O b j e c t K e y > < D i a g r a m O b j e c t K e y > < K e y > T a b l e s \ c a l e n d a r i o \ C o l u m n s \ M o n t h   Y e a r   O r d e r < / K e y > < / D i a g r a m O b j e c t K e y > < D i a g r a m O b j e c t K e y > < K e y > T a b l e s \ c a l e n d a r i o \ C o l u m n s \ D a y   o f   W e e k   N u m < / K e y > < / D i a g r a m O b j e c t K e y > < D i a g r a m O b j e c t K e y > < K e y > T a b l e s \ c a l e n d a r i o \ C o l u m n s \ D a y   o f   W e e k < / K e y > < / D i a g r a m O b j e c t K e y > < D i a g r a m O b j e c t K e y > < K e y > T a b l e s \ c a l e n d a r i o \ C o l u m n s \ D O W < / K e y > < / D i a g r a m O b j e c t K e y > < D i a g r a m O b j e c t K e y > < K e y > T a b l e s \ c a l e n d a r i o \ C o l u m n s \ W e e k   o f   Y e a r < / K e y > < / D i a g r a m O b j e c t K e y > < D i a g r a m O b j e c t K e y > < K e y > T a b l e s \ c a l e n d a r i o \ C o l u m n s \ W e e k   S t a r t i n g   O n < / K e y > < / D i a g r a m O b j e c t K e y > < D i a g r a m O b j e c t K e y > < K e y > T a b l e s \ c a l e n d a r i o \ C o l u m n s \ Q u a r t e r   N u m < / K e y > < / D i a g r a m O b j e c t K e y > < D i a g r a m O b j e c t K e y > < K e y > T a b l e s \ c a l e n d a r i o \ C o l u m n s \ Q u a r t e r < / K e y > < / D i a g r a m O b j e c t K e y > < D i a g r a m O b j e c t K e y > < K e y > R e l a t i o n s h i p s \ & l t ; T a b l e s \ C u s t o m e r   S h o p p i n g \ C o l u m n s \ I n v o i c e   D a t e & g t ; - & l t ; T a b l e s \ c a l e n d a r i o \ C o l u m n s \ D a t e & g t ; < / K e y > < / D i a g r a m O b j e c t K e y > < D i a g r a m O b j e c t K e y > < K e y > R e l a t i o n s h i p s \ & l t ; T a b l e s \ C u s t o m e r   S h o p p i n g \ C o l u m n s \ I n v o i c e   D a t e & g t ; - & l t ; T a b l e s \ c a l e n d a r i o \ C o l u m n s \ D a t e & g t ; \ F K < / K e y > < / D i a g r a m O b j e c t K e y > < D i a g r a m O b j e c t K e y > < K e y > R e l a t i o n s h i p s \ & l t ; T a b l e s \ C u s t o m e r   S h o p p i n g \ C o l u m n s \ I n v o i c e   D a t e & g t ; - & l t ; T a b l e s \ c a l e n d a r i o \ C o l u m n s \ D a t e & g t ; \ P K < / K e y > < / D i a g r a m O b j e c t K e y > < D i a g r a m O b j e c t K e y > < K e y > R e l a t i o n s h i p s \ & l t ; T a b l e s \ C u s t o m e r   S h o p p i n g \ C o l u m n s \ I n v o i c e   D a t e & g t ; - & l t ; T a b l e s \ c a l e n d a r i o \ C o l u m n s \ D a t e & g t ; \ C r o s s F i l t e r < / K e y > < / D i a g r a m O b j e c t K e y > < / A l l K e y s > < S e l e c t e d K e y s > < D i a g r a m O b j e c t K e y > < K e y > R e l a t i o n s h i p s \ & l t ; T a b l e s \ C u s t o m e r   S h o p p i n g \ C o l u m n s \ I n v o i c e   D a t e & g t ; - & l t ; T a b l e s \ c a l e n d a r i o \ C o l u m n s \ D a t e & g t ; 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  S h o p p i n g & g t ; < / K e y > < / a : K e y > < a : V a l u e   i : t y p e = " D i a g r a m D i s p l a y T a g V i e w S t a t e " > < I s N o t F i l t e r e d O u t > t r u e < / I s N o t F i l t e r e d O u t > < / a : V a l u e > < / a : K e y V a l u e O f D i a g r a m O b j e c t K e y a n y T y p e z b w N T n L X > < a : K e y V a l u e O f D i a g r a m O b j e c t K e y a n y T y p e z b w N T n L X > < a : K e y > < K e y > D y n a m i c   T a g s \ T a b l e s \ & l t ; T a b l e s \ c a l e n d a r i o & g t ; < / K e y > < / a : K e y > < a : V a l u e   i : t y p e = " D i a g r a m D i s p l a y T a g V i e w S t a t e " > < I s N o t F i l t e r e d O u t > t r u e < / I s N o t F i l t e r e d O u t > < / a : V a l u e > < / a : K e y V a l u e O f D i a g r a m O b j e c t K e y a n y T y p e z b w N T n L X > < a : K e y V a l u e O f D i a g r a m O b j e c t K e y a n y T y p e z b w N T n L X > < a : K e y > < K e y > T a b l e s \ C u s t o m e r   S h o p p i n g < / K e y > < / a : K e y > < a : V a l u e   i : t y p e = " D i a g r a m D i s p l a y N o d e V i e w S t a t e " > < H e i g h t > 3 1 5 < / H e i g h t > < I s E x p a n d e d > t r u e < / I s E x p a n d e d > < L a y e d O u t > t r u e < / L a y e d O u t > < W i d t h > 2 0 0 < / W i d t h > < / a : V a l u e > < / a : K e y V a l u e O f D i a g r a m O b j e c t K e y a n y T y p e z b w N T n L X > < a : K e y V a l u e O f D i a g r a m O b j e c t K e y a n y T y p e z b w N T n L X > < a : K e y > < K e y > T a b l e s \ C u s t o m e r   S h o p p i n g \ C o l u m n s \ I n v o i c e   N o < / K e y > < / a : K e y > < a : V a l u e   i : t y p e = " D i a g r a m D i s p l a y N o d e V i e w S t a t e " > < H e i g h t > 1 5 0 < / H e i g h t > < I s E x p a n d e d > t r u e < / I s E x p a n d e d > < W i d t h > 2 0 0 < / W i d t h > < / a : V a l u e > < / a : K e y V a l u e O f D i a g r a m O b j e c t K e y a n y T y p e z b w N T n L X > < a : K e y V a l u e O f D i a g r a m O b j e c t K e y a n y T y p e z b w N T n L X > < a : K e y > < K e y > T a b l e s \ C u s t o m e r   S h o p p i n g \ C o l u m n s \ I n v o i c e   D a t e < / K e y > < / a : K e y > < a : V a l u e   i : t y p e = " D i a g r a m D i s p l a y N o d e V i e w S t a t e " > < H e i g h t > 1 5 0 < / H e i g h t > < I s E x p a n d e d > t r u e < / I s E x p a n d e d > < W i d t h > 2 0 0 < / W i d t h > < / a : V a l u e > < / a : K e y V a l u e O f D i a g r a m O b j e c t K e y a n y T y p e z b w N T n L X > < a : K e y V a l u e O f D i a g r a m O b j e c t K e y a n y T y p e z b w N T n L X > < a : K e y > < K e y > T a b l e s \ C u s t o m e r   S h o p p i n g \ C o l u m n s \ S h o p p i n g   M a l l < / K e y > < / a : K e y > < a : V a l u e   i : t y p e = " D i a g r a m D i s p l a y N o d e V i e w S t a t e " > < H e i g h t > 1 5 0 < / H e i g h t > < I s E x p a n d e d > t r u e < / I s E x p a n d e d > < W i d t h > 2 0 0 < / W i d t h > < / a : V a l u e > < / a : K e y V a l u e O f D i a g r a m O b j e c t K e y a n y T y p e z b w N T n L X > < a : K e y V a l u e O f D i a g r a m O b j e c t K e y a n y T y p e z b w N T n L X > < a : K e y > < K e y > T a b l e s \ C u s t o m e r   S h o p p i n g \ C o l u m n s \ D i s t r i c t < / K e y > < / a : K e y > < a : V a l u e   i : t y p e = " D i a g r a m D i s p l a y N o d e V i e w S t a t e " > < H e i g h t > 1 5 0 < / H e i g h t > < I s E x p a n d e d > t r u e < / I s E x p a n d e d > < W i d t h > 2 0 0 < / W i d t h > < / a : V a l u e > < / a : K e y V a l u e O f D i a g r a m O b j e c t K e y a n y T y p e z b w N T n L X > < a : K e y V a l u e O f D i a g r a m O b j e c t K e y a n y T y p e z b w N T n L X > < a : K e y > < K e y > T a b l e s \ C u s t o m e r   S h o p p i n g \ C o l u m n s \ C u s t o m e r   I d < / K e y > < / a : K e y > < a : V a l u e   i : t y p e = " D i a g r a m D i s p l a y N o d e V i e w S t a t e " > < H e i g h t > 1 5 0 < / H e i g h t > < I s E x p a n d e d > t r u e < / I s E x p a n d e d > < W i d t h > 2 0 0 < / W i d t h > < / a : V a l u e > < / a : K e y V a l u e O f D i a g r a m O b j e c t K e y a n y T y p e z b w N T n L X > < a : K e y V a l u e O f D i a g r a m O b j e c t K e y a n y T y p e z b w N T n L X > < a : K e y > < K e y > T a b l e s \ C u s t o m e r   S h o p p i n g \ C o l u m n s \ G e n d e r < / K e y > < / a : K e y > < a : V a l u e   i : t y p e = " D i a g r a m D i s p l a y N o d e V i e w S t a t e " > < H e i g h t > 1 5 0 < / H e i g h t > < I s E x p a n d e d > t r u e < / I s E x p a n d e d > < W i d t h > 2 0 0 < / W i d t h > < / a : V a l u e > < / a : K e y V a l u e O f D i a g r a m O b j e c t K e y a n y T y p e z b w N T n L X > < a : K e y V a l u e O f D i a g r a m O b j e c t K e y a n y T y p e z b w N T n L X > < a : K e y > < K e y > T a b l e s \ C u s t o m e r   S h o p p i n g \ C o l u m n s \ A g e < / K e y > < / a : K e y > < a : V a l u e   i : t y p e = " D i a g r a m D i s p l a y N o d e V i e w S t a t e " > < H e i g h t > 1 5 0 < / H e i g h t > < I s E x p a n d e d > t r u e < / I s E x p a n d e d > < W i d t h > 2 0 0 < / W i d t h > < / a : V a l u e > < / a : K e y V a l u e O f D i a g r a m O b j e c t K e y a n y T y p e z b w N T n L X > < a : K e y V a l u e O f D i a g r a m O b j e c t K e y a n y T y p e z b w N T n L X > < a : K e y > < K e y > T a b l e s \ C u s t o m e r   S h o p p i n g \ C o l u m n s \ C a t e g o r y < / K e y > < / a : K e y > < a : V a l u e   i : t y p e = " D i a g r a m D i s p l a y N o d e V i e w S t a t e " > < H e i g h t > 1 5 0 < / H e i g h t > < I s E x p a n d e d > t r u e < / I s E x p a n d e d > < W i d t h > 2 0 0 < / W i d t h > < / a : V a l u e > < / a : K e y V a l u e O f D i a g r a m O b j e c t K e y a n y T y p e z b w N T n L X > < a : K e y V a l u e O f D i a g r a m O b j e c t K e y a n y T y p e z b w N T n L X > < a : K e y > < K e y > T a b l e s \ C u s t o m e r   S h o p p i n g \ C o l u m n s \ P a y m e n t   M e t h o d < / K e y > < / a : K e y > < a : V a l u e   i : t y p e = " D i a g r a m D i s p l a y N o d e V i e w S t a t e " > < H e i g h t > 1 5 0 < / H e i g h t > < I s E x p a n d e d > t r u e < / I s E x p a n d e d > < W i d t h > 2 0 0 < / W i d t h > < / a : V a l u e > < / a : K e y V a l u e O f D i a g r a m O b j e c t K e y a n y T y p e z b w N T n L X > < a : K e y V a l u e O f D i a g r a m O b j e c t K e y a n y T y p e z b w N T n L X > < a : K e y > < K e y > T a b l e s \ C u s t o m e r   S h o p p i n g \ C o l u m n s \ Q u a n t i t y < / K e y > < / a : K e y > < a : V a l u e   i : t y p e = " D i a g r a m D i s p l a y N o d e V i e w S t a t e " > < H e i g h t > 1 5 0 < / H e i g h t > < I s E x p a n d e d > t r u e < / I s E x p a n d e d > < W i d t h > 2 0 0 < / W i d t h > < / a : V a l u e > < / a : K e y V a l u e O f D i a g r a m O b j e c t K e y a n y T y p e z b w N T n L X > < a : K e y V a l u e O f D i a g r a m O b j e c t K e y a n y T y p e z b w N T n L X > < a : K e y > < K e y > T a b l e s \ C u s t o m e r   S h o p p i n g \ C o l u m n s \ P r i c e < / K e y > < / a : K e y > < a : V a l u e   i : t y p e = " D i a g r a m D i s p l a y N o d e V i e w S t a t e " > < H e i g h t > 1 5 0 < / H e i g h t > < I s E x p a n d e d > t r u e < / I s E x p a n d e d > < W i d t h > 2 0 0 < / W i d t h > < / a : V a l u e > < / a : K e y V a l u e O f D i a g r a m O b j e c t K e y a n y T y p e z b w N T n L X > < a : K e y V a l u e O f D i a g r a m O b j e c t K e y a n y T y p e z b w N T n L X > < a : K e y > < K e y > T a b l e s \ C u s t o m e r   S h o p p i n g \ M e a s u r e s \ S u m a   d e   P r i c e < / K e y > < / a : K e y > < a : V a l u e   i : t y p e = " D i a g r a m D i s p l a y N o d e V i e w S t a t e " > < H e i g h t > 1 5 0 < / H e i g h t > < I s E x p a n d e d > t r u e < / I s E x p a n d e d > < W i d t h > 2 0 0 < / W i d t h > < / a : V a l u e > < / a : K e y V a l u e O f D i a g r a m O b j e c t K e y a n y T y p e z b w N T n L X > < a : K e y V a l u e O f D i a g r a m O b j e c t K e y a n y T y p e z b w N T n L X > < a : K e y > < K e y > T a b l e s \ C u s t o m e r   S h o p p i n g \ S u m a   d e   P r i c e \ A d d i t i o n a l   I n f o \ M e d i d a   i m p l � c i t a < / K e y > < / a : K e y > < a : V a l u e   i : t y p e = " D i a g r a m D i s p l a y V i e w S t a t e I D i a g r a m T a g A d d i t i o n a l I n f o " / > < / a : K e y V a l u e O f D i a g r a m O b j e c t K e y a n y T y p e z b w N T n L X > < a : K e y V a l u e O f D i a g r a m O b j e c t K e y a n y T y p e z b w N T n L X > < a : K e y > < K e y > T a b l e s \ C u s t o m e r   S h o p p i n g \ M e a s u r e s \ S u m a   d e   Q u a n t i t y < / K e y > < / a : K e y > < a : V a l u e   i : t y p e = " D i a g r a m D i s p l a y N o d e V i e w S t a t e " > < H e i g h t > 1 5 0 < / H e i g h t > < I s E x p a n d e d > t r u e < / I s E x p a n d e d > < W i d t h > 2 0 0 < / W i d t h > < / a : V a l u e > < / a : K e y V a l u e O f D i a g r a m O b j e c t K e y a n y T y p e z b w N T n L X > < a : K e y V a l u e O f D i a g r a m O b j e c t K e y a n y T y p e z b w N T n L X > < a : K e y > < K e y > T a b l e s \ C u s t o m e r   S h o p p i n g \ S u m a   d e   Q u a n t i t y \ A d d i t i o n a l   I n f o \ M e d i d a   i m p l � c i t a < / K e y > < / a : K e y > < a : V a l u e   i : t y p e = " D i a g r a m D i s p l a y V i e w S t a t e I D i a g r a m T a g A d d i t i o n a l I n f o " / > < / a : K e y V a l u e O f D i a g r a m O b j e c t K e y a n y T y p e z b w N T n L X > < a : K e y V a l u e O f D i a g r a m O b j e c t K e y a n y T y p e z b w N T n L X > < a : K e y > < K e y > T a b l e s \ c a l e n d a r i o < / K e y > < / a : K e y > < a : V a l u e   i : t y p e = " D i a g r a m D i s p l a y N o d e V i e w S t a t e " > < H e i g h t > 1 5 0 < / H e i g h t > < I s E x p a n d e d > t r u e < / I s E x p a n d e d > < L a y e d O u t > t r u e < / L a y e d O u t > < L e f t > 2 4 0 < / L e f t > < T a b I n d e x > 1 < / T a b I n d e x > < T o p > 4 9 < / T o p > < W i d t h > 2 0 0 < / W i d t h > < / a : V a l u e > < / a : K e y V a l u e O f D i a g r a m O b j e c t K e y a n y T y p e z b w N T n L X > < a : K e y V a l u e O f D i a g r a m O b j e c t K e y a n y T y p e z b w N T n L X > < a : K e y > < K e y > T a b l e s \ c a l e n d a r i o \ C o l u m n s \ D a t e < / K e y > < / a : K e y > < a : V a l u e   i : t y p e = " D i a g r a m D i s p l a y N o d e V i e w S t a t e " > < H e i g h t > 1 5 0 < / H e i g h t > < I s E x p a n d e d > t r u e < / I s E x p a n d e d > < W i d t h > 2 0 0 < / W i d t h > < / a : V a l u e > < / a : K e y V a l u e O f D i a g r a m O b j e c t K e y a n y T y p e z b w N T n L X > < a : K e y V a l u e O f D i a g r a m O b j e c t K e y a n y T y p e z b w N T n L X > < a : K e y > < K e y > T a b l e s \ c a l e n d a r i o \ C o l u m n s \ Y e a r < / K e y > < / a : K e y > < a : V a l u e   i : t y p e = " D i a g r a m D i s p l a y N o d e V i e w S t a t e " > < H e i g h t > 1 5 0 < / H e i g h t > < I s E x p a n d e d > t r u e < / I s E x p a n d e d > < W i d t h > 2 0 0 < / W i d t h > < / a : V a l u e > < / a : K e y V a l u e O f D i a g r a m O b j e c t K e y a n y T y p e z b w N T n L X > < a : K e y V a l u e O f D i a g r a m O b j e c t K e y a n y T y p e z b w N T n L X > < a : K e y > < K e y > T a b l e s \ c a l e n d a r i o \ C o l u m n s \ M o n t h   N u m < / K e y > < / a : K e y > < a : V a l u e   i : t y p e = " D i a g r a m D i s p l a y N o d e V i e w S t a t e " > < H e i g h t > 1 5 0 < / H e i g h t > < I s E x p a n d e d > t r u e < / I s E x p a n d e d > < W i d t h > 2 0 0 < / W i d t h > < / a : V a l u e > < / a : K e y V a l u e O f D i a g r a m O b j e c t K e y a n y T y p e z b w N T n L X > < a : K e y V a l u e O f D i a g r a m O b j e c t K e y a n y T y p e z b w N T n L X > < a : K e y > < K e y > T a b l e s \ c a l e n d a r i o \ C o l u m n s \ M o n t h < / K e y > < / a : K e y > < a : V a l u e   i : t y p e = " D i a g r a m D i s p l a y N o d e V i e w S t a t e " > < H e i g h t > 1 5 0 < / H e i g h t > < I s E x p a n d e d > t r u e < / I s E x p a n d e d > < W i d t h > 2 0 0 < / W i d t h > < / a : V a l u e > < / a : K e y V a l u e O f D i a g r a m O b j e c t K e y a n y T y p e z b w N T n L X > < a : K e y V a l u e O f D i a g r a m O b j e c t K e y a n y T y p e z b w N T n L X > < a : K e y > < K e y > T a b l e s \ c a l e n d a r i o \ C o l u m n s \ M o n < / K e y > < / a : K e y > < a : V a l u e   i : t y p e = " D i a g r a m D i s p l a y N o d e V i e w S t a t e " > < H e i g h t > 1 5 0 < / H e i g h t > < I s E x p a n d e d > t r u e < / I s E x p a n d e d > < W i d t h > 2 0 0 < / W i d t h > < / a : V a l u e > < / a : K e y V a l u e O f D i a g r a m O b j e c t K e y a n y T y p e z b w N T n L X > < a : K e y V a l u e O f D i a g r a m O b j e c t K e y a n y T y p e z b w N T n L X > < a : K e y > < K e y > T a b l e s \ c a l e n d a r i o \ C o l u m n s \ D a y < / K e y > < / a : K e y > < a : V a l u e   i : t y p e = " D i a g r a m D i s p l a y N o d e V i e w S t a t e " > < H e i g h t > 1 5 0 < / H e i g h t > < I s E x p a n d e d > t r u e < / I s E x p a n d e d > < W i d t h > 2 0 0 < / W i d t h > < / a : V a l u e > < / a : K e y V a l u e O f D i a g r a m O b j e c t K e y a n y T y p e z b w N T n L X > < a : K e y V a l u e O f D i a g r a m O b j e c t K e y a n y T y p e z b w N T n L X > < a : K e y > < K e y > T a b l e s \ c a l e n d a r i o \ C o l u m n s \ M o n t h   Y e a r < / K e y > < / a : K e y > < a : V a l u e   i : t y p e = " D i a g r a m D i s p l a y N o d e V i e w S t a t e " > < H e i g h t > 1 5 0 < / H e i g h t > < I s E x p a n d e d > t r u e < / I s E x p a n d e d > < W i d t h > 2 0 0 < / W i d t h > < / a : V a l u e > < / a : K e y V a l u e O f D i a g r a m O b j e c t K e y a n y T y p e z b w N T n L X > < a : K e y V a l u e O f D i a g r a m O b j e c t K e y a n y T y p e z b w N T n L X > < a : K e y > < K e y > T a b l e s \ c a l e n d a r i o \ C o l u m n s \ M o n   Y e a r < / K e y > < / a : K e y > < a : V a l u e   i : t y p e = " D i a g r a m D i s p l a y N o d e V i e w S t a t e " > < H e i g h t > 1 5 0 < / H e i g h t > < I s E x p a n d e d > t r u e < / I s E x p a n d e d > < W i d t h > 2 0 0 < / W i d t h > < / a : V a l u e > < / a : K e y V a l u e O f D i a g r a m O b j e c t K e y a n y T y p e z b w N T n L X > < a : K e y V a l u e O f D i a g r a m O b j e c t K e y a n y T y p e z b w N T n L X > < a : K e y > < K e y > T a b l e s \ c a l e n d a r i o \ C o l u m n s \ M o n   Y r < / K e y > < / a : K e y > < a : V a l u e   i : t y p e = " D i a g r a m D i s p l a y N o d e V i e w S t a t e " > < H e i g h t > 1 5 0 < / H e i g h t > < I s E x p a n d e d > t r u e < / I s E x p a n d e d > < W i d t h > 2 0 0 < / W i d t h > < / a : V a l u e > < / a : K e y V a l u e O f D i a g r a m O b j e c t K e y a n y T y p e z b w N T n L X > < a : K e y V a l u e O f D i a g r a m O b j e c t K e y a n y T y p e z b w N T n L X > < a : K e y > < K e y > T a b l e s \ c a l e n d a r i o \ C o l u m n s \ M o n t h   Y e a r   O r d e r < / K e y > < / a : K e y > < a : V a l u e   i : t y p e = " D i a g r a m D i s p l a y N o d e V i e w S t a t e " > < H e i g h t > 1 5 0 < / H e i g h t > < I s E x p a n d e d > t r u e < / I s E x p a n d e d > < W i d t h > 2 0 0 < / W i d t h > < / a : V a l u e > < / a : K e y V a l u e O f D i a g r a m O b j e c t K e y a n y T y p e z b w N T n L X > < a : K e y V a l u e O f D i a g r a m O b j e c t K e y a n y T y p e z b w N T n L X > < a : K e y > < K e y > T a b l e s \ c a l e n d a r i o \ C o l u m n s \ D a y   o f   W e e k   N u m < / K e y > < / a : K e y > < a : V a l u e   i : t y p e = " D i a g r a m D i s p l a y N o d e V i e w S t a t e " > < H e i g h t > 1 5 0 < / H e i g h t > < I s E x p a n d e d > t r u e < / I s E x p a n d e d > < W i d t h > 2 0 0 < / W i d t h > < / a : V a l u e > < / a : K e y V a l u e O f D i a g r a m O b j e c t K e y a n y T y p e z b w N T n L X > < a : K e y V a l u e O f D i a g r a m O b j e c t K e y a n y T y p e z b w N T n L X > < a : K e y > < K e y > T a b l e s \ c a l e n d a r i o \ C o l u m n s \ D a y   o f   W e e k < / K e y > < / a : K e y > < a : V a l u e   i : t y p e = " D i a g r a m D i s p l a y N o d e V i e w S t a t e " > < H e i g h t > 1 5 0 < / H e i g h t > < I s E x p a n d e d > t r u e < / I s E x p a n d e d > < W i d t h > 2 0 0 < / W i d t h > < / a : V a l u e > < / a : K e y V a l u e O f D i a g r a m O b j e c t K e y a n y T y p e z b w N T n L X > < a : K e y V a l u e O f D i a g r a m O b j e c t K e y a n y T y p e z b w N T n L X > < a : K e y > < K e y > T a b l e s \ c a l e n d a r i o \ C o l u m n s \ D O W < / K e y > < / a : K e y > < a : V a l u e   i : t y p e = " D i a g r a m D i s p l a y N o d e V i e w S t a t e " > < H e i g h t > 1 5 0 < / H e i g h t > < I s E x p a n d e d > t r u e < / I s E x p a n d e d > < W i d t h > 2 0 0 < / W i d t h > < / a : V a l u e > < / a : K e y V a l u e O f D i a g r a m O b j e c t K e y a n y T y p e z b w N T n L X > < a : K e y V a l u e O f D i a g r a m O b j e c t K e y a n y T y p e z b w N T n L X > < a : K e y > < K e y > T a b l e s \ c a l e n d a r i o \ C o l u m n s \ W e e k   o f   Y e a r < / K e y > < / a : K e y > < a : V a l u e   i : t y p e = " D i a g r a m D i s p l a y N o d e V i e w S t a t e " > < H e i g h t > 1 5 0 < / H e i g h t > < I s E x p a n d e d > t r u e < / I s E x p a n d e d > < W i d t h > 2 0 0 < / W i d t h > < / a : V a l u e > < / a : K e y V a l u e O f D i a g r a m O b j e c t K e y a n y T y p e z b w N T n L X > < a : K e y V a l u e O f D i a g r a m O b j e c t K e y a n y T y p e z b w N T n L X > < a : K e y > < K e y > T a b l e s \ c a l e n d a r i o \ C o l u m n s \ W e e k   S t a r t i n g   O n < / K e y > < / a : K e y > < a : V a l u e   i : t y p e = " D i a g r a m D i s p l a y N o d e V i e w S t a t e " > < H e i g h t > 1 5 0 < / H e i g h t > < I s E x p a n d e d > t r u e < / I s E x p a n d e d > < W i d t h > 2 0 0 < / W i d t h > < / a : V a l u e > < / a : K e y V a l u e O f D i a g r a m O b j e c t K e y a n y T y p e z b w N T n L X > < a : K e y V a l u e O f D i a g r a m O b j e c t K e y a n y T y p e z b w N T n L X > < a : K e y > < K e y > T a b l e s \ c a l e n d a r i o \ C o l u m n s \ Q u a r t e r   N u m < / K e y > < / a : K e y > < a : V a l u e   i : t y p e = " D i a g r a m D i s p l a y N o d e V i e w S t a t e " > < H e i g h t > 1 5 0 < / H e i g h t > < I s E x p a n d e d > t r u e < / I s E x p a n d e d > < W i d t h > 2 0 0 < / W i d t h > < / a : V a l u e > < / a : K e y V a l u e O f D i a g r a m O b j e c t K e y a n y T y p e z b w N T n L X > < a : K e y V a l u e O f D i a g r a m O b j e c t K e y a n y T y p e z b w N T n L X > < a : K e y > < K e y > T a b l e s \ c a l e n d a r i o \ C o l u m n s \ Q u a r t e r < / K e y > < / a : K e y > < a : V a l u e   i : t y p e = " D i a g r a m D i s p l a y N o d e V i e w S t a t e " > < H e i g h t > 1 5 0 < / H e i g h t > < I s E x p a n d e d > t r u e < / I s E x p a n d e d > < W i d t h > 2 0 0 < / W i d t h > < / a : V a l u e > < / a : K e y V a l u e O f D i a g r a m O b j e c t K e y a n y T y p e z b w N T n L X > < a : K e y V a l u e O f D i a g r a m O b j e c t K e y a n y T y p e z b w N T n L X > < a : K e y > < K e y > R e l a t i o n s h i p s \ & l t ; T a b l e s \ C u s t o m e r   S h o p p i n g \ C o l u m n s \ I n v o i c e   D a t e & g t ; - & l t ; T a b l e s \ c a l e n d a r i o \ C o l u m n s \ D a t e & g t ; < / K e y > < / a : K e y > < a : V a l u e   i : t y p e = " D i a g r a m D i s p l a y L i n k V i e w S t a t e " > < A u t o m a t i o n P r o p e r t y H e l p e r T e x t > E x t r e m o   1 :   ( 2 1 6 , 1 5 7 . 5 ) .   E x t r e m o   2 :   ( 2 2 4 , 1 2 4 )   < / A u t o m a t i o n P r o p e r t y H e l p e r T e x t > < I s F o c u s e d > t r u e < / I s F o c u s e d > < L a y e d O u t > t r u e < / L a y e d O u t > < P o i n t s   x m l n s : b = " h t t p : / / s c h e m a s . d a t a c o n t r a c t . o r g / 2 0 0 4 / 0 7 / S y s t e m . W i n d o w s " > < b : P o i n t > < b : _ x > 2 1 5 . 9 9 9 9 9 9 9 9 9 9 9 9 9 7 < / b : _ x > < b : _ y > 1 5 7 . 5 < / b : _ y > < / b : P o i n t > < b : P o i n t > < b : _ x > 2 1 8 < / b : _ x > < b : _ y > 1 5 7 . 5 < / b : _ y > < / b : P o i n t > < b : P o i n t > < b : _ x > 2 2 0 < / b : _ x > < b : _ y > 1 5 5 . 5 < / b : _ y > < / b : P o i n t > < b : P o i n t > < b : _ x > 2 2 0 < / b : _ x > < b : _ y > 1 2 6 < / b : _ y > < / b : P o i n t > < b : P o i n t > < b : _ x > 2 2 2 < / b : _ x > < b : _ y > 1 2 4 < / b : _ y > < / b : P o i n t > < b : P o i n t > < b : _ x > 2 2 3 . 9 9 9 9 9 9 9 9 9 9 9 9 9 4 < / b : _ x > < b : _ y > 1 2 4 < / b : _ y > < / b : P o i n t > < / P o i n t s > < / a : V a l u e > < / a : K e y V a l u e O f D i a g r a m O b j e c t K e y a n y T y p e z b w N T n L X > < a : K e y V a l u e O f D i a g r a m O b j e c t K e y a n y T y p e z b w N T n L X > < a : K e y > < K e y > R e l a t i o n s h i p s \ & l t ; T a b l e s \ C u s t o m e r   S h o p p i n g \ C o l u m n s \ I n v o i c e   D a t e & g t ; - & l t ; T a b l e s \ c a l e n d a r i o \ C o l u m n s \ D a t e & g t ; \ F K < / K e y > < / a : K e y > < a : V a l u e   i : t y p e = " D i a g r a m D i s p l a y L i n k E n d p o i n t V i e w S t a t e " > < H e i g h t > 1 6 < / H e i g h t > < L a b e l L o c a t i o n   x m l n s : b = " h t t p : / / s c h e m a s . d a t a c o n t r a c t . o r g / 2 0 0 4 / 0 7 / S y s t e m . W i n d o w s " > < b : _ x > 1 9 9 . 9 9 9 9 9 9 9 9 9 9 9 9 9 7 < / b : _ x > < b : _ y > 1 4 9 . 5 < / b : _ y > < / L a b e l L o c a t i o n > < L o c a t i o n   x m l n s : b = " h t t p : / / s c h e m a s . d a t a c o n t r a c t . o r g / 2 0 0 4 / 0 7 / S y s t e m . W i n d o w s " > < b : _ x > 1 9 9 . 9 9 9 9 9 9 9 9 9 9 9 9 9 7 < / b : _ x > < b : _ y > 1 5 7 . 5 < / b : _ y > < / L o c a t i o n > < S h a p e R o t a t e A n g l e > 3 6 0 < / S h a p e R o t a t e A n g l e > < W i d t h > 1 6 < / W i d t h > < / a : V a l u e > < / a : K e y V a l u e O f D i a g r a m O b j e c t K e y a n y T y p e z b w N T n L X > < a : K e y V a l u e O f D i a g r a m O b j e c t K e y a n y T y p e z b w N T n L X > < a : K e y > < K e y > R e l a t i o n s h i p s \ & l t ; T a b l e s \ C u s t o m e r   S h o p p i n g \ C o l u m n s \ I n v o i c e   D a t e & g t ; - & l t ; T a b l e s \ c a l e n d a r i o \ C o l u m n s \ D a t e & g t ; \ P K < / K e y > < / a : K e y > < a : V a l u e   i : t y p e = " D i a g r a m D i s p l a y L i n k E n d p o i n t V i e w S t a t e " > < H e i g h t > 1 6 < / H e i g h t > < L a b e l L o c a t i o n   x m l n s : b = " h t t p : / / s c h e m a s . d a t a c o n t r a c t . o r g / 2 0 0 4 / 0 7 / S y s t e m . W i n d o w s " > < b : _ x > 2 2 3 . 9 9 9 9 9 9 9 9 9 9 9 9 9 4 < / b : _ x > < b : _ y > 1 1 6 < / b : _ y > < / L a b e l L o c a t i o n > < L o c a t i o n   x m l n s : b = " h t t p : / / s c h e m a s . d a t a c o n t r a c t . o r g / 2 0 0 4 / 0 7 / S y s t e m . W i n d o w s " > < b : _ x > 2 3 9 . 9 9 9 9 9 9 9 9 9 9 9 9 9 4 < / b : _ x > < b : _ y > 1 2 4 < / b : _ y > < / L o c a t i o n > < S h a p e R o t a t e A n g l e > 1 8 0 < / S h a p e R o t a t e A n g l e > < W i d t h > 1 6 < / W i d t h > < / a : V a l u e > < / a : K e y V a l u e O f D i a g r a m O b j e c t K e y a n y T y p e z b w N T n L X > < a : K e y V a l u e O f D i a g r a m O b j e c t K e y a n y T y p e z b w N T n L X > < a : K e y > < K e y > R e l a t i o n s h i p s \ & l t ; T a b l e s \ C u s t o m e r   S h o p p i n g \ C o l u m n s \ I n v o i c e   D a t e & g t ; - & l t ; T a b l e s \ c a l e n d a r i o \ C o l u m n s \ D a t e & g t ; \ C r o s s F i l t e r < / K e y > < / a : K e y > < a : V a l u e   i : t y p e = " D i a g r a m D i s p l a y L i n k C r o s s F i l t e r V i e w S t a t e " > < P o i n t s   x m l n s : b = " h t t p : / / s c h e m a s . d a t a c o n t r a c t . o r g / 2 0 0 4 / 0 7 / S y s t e m . W i n d o w s " > < b : P o i n t > < b : _ x > 2 1 5 . 9 9 9 9 9 9 9 9 9 9 9 9 9 7 < / b : _ x > < b : _ y > 1 5 7 . 5 < / b : _ y > < / b : P o i n t > < b : P o i n t > < b : _ x > 2 1 8 < / b : _ x > < b : _ y > 1 5 7 . 5 < / b : _ y > < / b : P o i n t > < b : P o i n t > < b : _ x > 2 2 0 < / b : _ x > < b : _ y > 1 5 5 . 5 < / b : _ y > < / b : P o i n t > < b : P o i n t > < b : _ x > 2 2 0 < / b : _ x > < b : _ y > 1 2 6 < / b : _ y > < / b : P o i n t > < b : P o i n t > < b : _ x > 2 2 2 < / b : _ x > < b : _ y > 1 2 4 < / b : _ y > < / b : P o i n t > < b : P o i n t > < b : _ x > 2 2 3 . 9 9 9 9 9 9 9 9 9 9 9 9 9 4 < / b : _ x > < b : _ y > 1 2 4 < / b : _ y > < / b : P o i n t > < / P o i n t s > < / a : V a l u e > < / a : K e y V a l u e O f D i a g r a m O b j e c t K e y a n y T y p e z b w N T n L X > < / V i e w S t a t e s > < / D i a g r a m M a n a g e r . S e r i a l i z a b l e D i a g r a m > < D i a g r a m M a n a g e r . S e r i a l i z a b l e D i a g r a m > < A d a p t e r   i : t y p e = " M e a s u r e D i a g r a m S a n d b o x A d a p t e r " > < T a b l e N a m e > c a l e n d a r i o 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 c a l e n d a r i o 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 M e a s u r e s \ S u m a   d e   W e e k   o f   Y e a r < / K e y > < / D i a g r a m O b j e c t K e y > < D i a g r a m O b j e c t K e y > < K e y > M e a s u r e s \ S u m a   d e   W e e k   o f   Y e a r \ T a g I n f o \ F � r m u l a < / K e y > < / D i a g r a m O b j e c t K e y > < D i a g r a m O b j e c t K e y > < K e y > M e a s u r e s \ S u m a   d e   W e e k   o f   Y e a r \ T a g I n f o \ V a l o r < / K e y > < / D i a g r a m O b j e c t K e y > < D i a g r a m O b j e c t K e y > < K e y > C o l u m n s \ D a t e < / K e y > < / D i a g r a m O b j e c t K e y > < D i a g r a m O b j e c t K e y > < K e y > C o l u m n s \ Y e a r < / K e y > < / D i a g r a m O b j e c t K e y > < D i a g r a m O b j e c t K e y > < K e y > C o l u m n s \ M o n t h   N u m < / K e y > < / D i a g r a m O b j e c t K e y > < D i a g r a m O b j e c t K e y > < K e y > C o l u m n s \ M o n t h < / K e y > < / D i a g r a m O b j e c t K e y > < D i a g r a m O b j e c t K e y > < K e y > C o l u m n s \ M o n < / K e y > < / D i a g r a m O b j e c t K e y > < D i a g r a m O b j e c t K e y > < K e y > C o l u m n s \ D a y < / K e y > < / D i a g r a m O b j e c t K e y > < D i a g r a m O b j e c t K e y > < K e y > C o l u m n s \ M o n t h   Y e a r < / K e y > < / D i a g r a m O b j e c t K e y > < D i a g r a m O b j e c t K e y > < K e y > C o l u m n s \ M o n   Y e a r < / K e y > < / D i a g r a m O b j e c t K e y > < D i a g r a m O b j e c t K e y > < K e y > C o l u m n s \ M o n   Y r < / K e y > < / D i a g r a m O b j e c t K e y > < D i a g r a m O b j e c t K e y > < K e y > C o l u m n s \ M o n t h   Y e a r   O r d e r < / K e y > < / D i a g r a m O b j e c t K e y > < D i a g r a m O b j e c t K e y > < K e y > C o l u m n s \ D a y   o f   W e e k   N u m < / K e y > < / D i a g r a m O b j e c t K e y > < D i a g r a m O b j e c t K e y > < K e y > C o l u m n s \ D a y   o f   W e e k < / K e y > < / D i a g r a m O b j e c t K e y > < D i a g r a m O b j e c t K e y > < K e y > C o l u m n s \ D O W < / K e y > < / D i a g r a m O b j e c t K e y > < D i a g r a m O b j e c t K e y > < K e y > C o l u m n s \ W e e k   o f   Y e a r < / K e y > < / D i a g r a m O b j e c t K e y > < D i a g r a m O b j e c t K e y > < K e y > C o l u m n s \ W e e k   S t a r t i n g   O n < / K e y > < / D i a g r a m O b j e c t K e y > < D i a g r a m O b j e c t K e y > < K e y > C o l u m n s \ Q u a r t e r   N u m < / K e y > < / D i a g r a m O b j e c t K e y > < D i a g r a m O b j e c t K e y > < K e y > C o l u m n s \ Q u a r t e r < / K e y > < / D i a g r a m O b j e c t K e y > < D i a g r a m O b j e c t K e y > < K e y > L i n k s \ & l t ; C o l u m n s \ S u m a   d e   W e e k   o f   Y e a r & g t ; - & l t ; M e a s u r e s \ W e e k   o f   Y e a r & g t ; < / K e y > < / D i a g r a m O b j e c t K e y > < D i a g r a m O b j e c t K e y > < K e y > L i n k s \ & l t ; C o l u m n s \ S u m a   d e   W e e k   o f   Y e a r & g t ; - & l t ; M e a s u r e s \ W e e k   o f   Y e a r & g t ; \ C O L U M N < / K e y > < / D i a g r a m O b j e c t K e y > < D i a g r a m O b j e c t K e y > < K e y > L i n k s \ & l t ; C o l u m n s \ S u m a   d e   W e e k   o f   Y e a r & g t ; - & l t ; M e a s u r e s \ W e e k   o f   Y e a r & g t ; \ M E A S U R E 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 1 < / F o c u s R o w > < S e l e c t i o n E n d C o l u m n > 2 < / S e l e c t i o n E n d C o l u m n > < S e l e c t i o n E n d R o w > 1 < / S e l e c t i o n E n d R o w > < S e l e c t i o n S t a r t C o l u m n > 2 < / 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 M e a s u r e s \ S u m a   d e   W e e k   o f   Y e a r < / K e y > < / a : K e y > < a : V a l u e   i : t y p e = " M e a s u r e G r i d N o d e V i e w S t a t e " > < C o l u m n > 1 3 < / C o l u m n > < L a y e d O u t > t r u e < / L a y e d O u t > < W a s U I I n v i s i b l e > t r u e < / W a s U I I n v i s i b l e > < / a : V a l u e > < / a : K e y V a l u e O f D i a g r a m O b j e c t K e y a n y T y p e z b w N T n L X > < a : K e y V a l u e O f D i a g r a m O b j e c t K e y a n y T y p e z b w N T n L X > < a : K e y > < K e y > M e a s u r e s \ S u m a   d e   W e e k   o f   Y e a r \ T a g I n f o \ F � r m u l a < / K e y > < / a : K e y > < a : V a l u e   i : t y p e = " M e a s u r e G r i d V i e w S t a t e I D i a g r a m T a g A d d i t i o n a l I n f o " / > < / a : K e y V a l u e O f D i a g r a m O b j e c t K e y a n y T y p e z b w N T n L X > < a : K e y V a l u e O f D i a g r a m O b j e c t K e y a n y T y p e z b w N T n L X > < a : K e y > < K e y > M e a s u r e s \ S u m a   d e   W e e k   o f   Y e a r \ T a g I n f o \ V a l o r < / 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 C o l u m n s \ M o n < / K e y > < / a : K e y > < a : V a l u e   i : t y p e = " M e a s u r e G r i d N o d e V i e w S t a t e " > < C o l u m n > 4 < / C o l u m n > < L a y e d O u t > t r u e < / L a y e d O u t > < / a : V a l u e > < / a : K e y V a l u e O f D i a g r a m O b j e c t K e y a n y T y p e z b w N T n L X > < a : K e y V a l u e O f D i a g r a m O b j e c t K e y a n y T y p e z b w N T n L X > < a : K e y > < K e y > C o l u m n s \ D a y < / K e y > < / a : K e y > < a : V a l u e   i : t y p e = " M e a s u r e G r i d N o d e V i e w S t a t e " > < C o l u m n > 5 < / C o l u m n > < L a y e d O u t > t r u e < / L a y e d O u t > < / a : V a l u e > < / a : K e y V a l u e O f D i a g r a m O b j e c t K e y a n y T y p e z b w N T n L X > < a : K e y V a l u e O f D i a g r a m O b j e c t K e y a n y T y p e z b w N T n L X > < a : K e y > < K e y > C o l u m n s \ M o n t h   Y e a r < / K e y > < / a : K e y > < a : V a l u e   i : t y p e = " M e a s u r e G r i d N o d e V i e w S t a t e " > < C o l u m n > 6 < / C o l u m n > < L a y e d O u t > t r u e < / L a y e d O u t > < / a : V a l u e > < / a : K e y V a l u e O f D i a g r a m O b j e c t K e y a n y T y p e z b w N T n L X > < a : K e y V a l u e O f D i a g r a m O b j e c t K e y a n y T y p e z b w N T n L X > < a : K e y > < K e y > C o l u m n s \ M o n   Y e a r < / K e y > < / a : K e y > < a : V a l u e   i : t y p e = " M e a s u r e G r i d N o d e V i e w S t a t e " > < C o l u m n > 7 < / C o l u m n > < L a y e d O u t > t r u e < / L a y e d O u t > < / a : V a l u e > < / a : K e y V a l u e O f D i a g r a m O b j e c t K e y a n y T y p e z b w N T n L X > < a : K e y V a l u e O f D i a g r a m O b j e c t K e y a n y T y p e z b w N T n L X > < a : K e y > < K e y > C o l u m n s \ M o n   Y r < / K e y > < / a : K e y > < a : V a l u e   i : t y p e = " M e a s u r e G r i d N o d e V i e w S t a t e " > < C o l u m n > 8 < / C o l u m n > < L a y e d O u t > t r u e < / L a y e d O u t > < / a : V a l u e > < / a : K e y V a l u e O f D i a g r a m O b j e c t K e y a n y T y p e z b w N T n L X > < a : K e y V a l u e O f D i a g r a m O b j e c t K e y a n y T y p e z b w N T n L X > < a : K e y > < K e y > C o l u m n s \ M o n t h   Y e a r   O r d e r < / K e y > < / a : K e y > < a : V a l u e   i : t y p e = " M e a s u r e G r i d N o d e V i e w S t a t e " > < C o l u m n > 9 < / C o l u m n > < L a y e d O u t > t r u e < / L a y e d O u t > < / a : V a l u e > < / a : K e y V a l u e O f D i a g r a m O b j e c t K e y a n y T y p e z b w N T n L X > < a : K e y V a l u e O f D i a g r a m O b j e c t K e y a n y T y p e z b w N T n L X > < a : K e y > < K e y > C o l u m n s \ D a y   o f   W e e k   N u m < / K e y > < / a : K e y > < a : V a l u e   i : t y p e = " M e a s u r e G r i d N o d e V i e w S t a t e " > < C o l u m n > 1 0 < / C o l u m n > < L a y e d O u t > t r u e < / L a y e d O u t > < / a : V a l u e > < / a : K e y V a l u e O f D i a g r a m O b j e c t K e y a n y T y p e z b w N T n L X > < a : K e y V a l u e O f D i a g r a m O b j e c t K e y a n y T y p e z b w N T n L X > < a : K e y > < K e y > C o l u m n s \ D a y   o f   W e e k < / K e y > < / a : K e y > < a : V a l u e   i : t y p e = " M e a s u r e G r i d N o d e V i e w S t a t e " > < C o l u m n > 1 1 < / C o l u m n > < L a y e d O u t > t r u e < / L a y e d O u t > < / a : V a l u e > < / a : K e y V a l u e O f D i a g r a m O b j e c t K e y a n y T y p e z b w N T n L X > < a : K e y V a l u e O f D i a g r a m O b j e c t K e y a n y T y p e z b w N T n L X > < a : K e y > < K e y > C o l u m n s \ D O W < / K e y > < / a : K e y > < a : V a l u e   i : t y p e = " M e a s u r e G r i d N o d e V i e w S t a t e " > < C o l u m n > 1 2 < / C o l u m n > < L a y e d O u t > t r u e < / L a y e d O u t > < / a : V a l u e > < / a : K e y V a l u e O f D i a g r a m O b j e c t K e y a n y T y p e z b w N T n L X > < a : K e y V a l u e O f D i a g r a m O b j e c t K e y a n y T y p e z b w N T n L X > < a : K e y > < K e y > C o l u m n s \ W e e k   o f   Y e a r < / K e y > < / a : K e y > < a : V a l u e   i : t y p e = " M e a s u r e G r i d N o d e V i e w S t a t e " > < C o l u m n > 1 3 < / C o l u m n > < L a y e d O u t > t r u e < / L a y e d O u t > < / a : V a l u e > < / a : K e y V a l u e O f D i a g r a m O b j e c t K e y a n y T y p e z b w N T n L X > < a : K e y V a l u e O f D i a g r a m O b j e c t K e y a n y T y p e z b w N T n L X > < a : K e y > < K e y > C o l u m n s \ W e e k   S t a r t i n g   O n < / K e y > < / a : K e y > < a : V a l u e   i : t y p e = " M e a s u r e G r i d N o d e V i e w S t a t e " > < C o l u m n > 1 4 < / C o l u m n > < L a y e d O u t > t r u e < / L a y e d O u t > < / a : V a l u e > < / a : K e y V a l u e O f D i a g r a m O b j e c t K e y a n y T y p e z b w N T n L X > < a : K e y V a l u e O f D i a g r a m O b j e c t K e y a n y T y p e z b w N T n L X > < a : K e y > < K e y > C o l u m n s \ Q u a r t e r   N u m < / K e y > < / a : K e y > < a : V a l u e   i : t y p e = " M e a s u r e G r i d N o d e V i e w S t a t e " > < C o l u m n > 1 5 < / C o l u m n > < L a y e d O u t > t r u e < / L a y e d O u t > < / a : V a l u e > < / a : K e y V a l u e O f D i a g r a m O b j e c t K e y a n y T y p e z b w N T n L X > < a : K e y V a l u e O f D i a g r a m O b j e c t K e y a n y T y p e z b w N T n L X > < a : K e y > < K e y > C o l u m n s \ Q u a r t e r < / K e y > < / a : K e y > < a : V a l u e   i : t y p e = " M e a s u r e G r i d N o d e V i e w S t a t e " > < C o l u m n > 1 6 < / C o l u m n > < L a y e d O u t > t r u e < / L a y e d O u t > < / a : V a l u e > < / a : K e y V a l u e O f D i a g r a m O b j e c t K e y a n y T y p e z b w N T n L X > < a : K e y V a l u e O f D i a g r a m O b j e c t K e y a n y T y p e z b w N T n L X > < a : K e y > < K e y > L i n k s \ & l t ; C o l u m n s \ S u m a   d e   W e e k   o f   Y e a r & g t ; - & l t ; M e a s u r e s \ W e e k   o f   Y e a r & g t ; < / K e y > < / a : K e y > < a : V a l u e   i : t y p e = " M e a s u r e G r i d V i e w S t a t e I D i a g r a m L i n k " / > < / a : K e y V a l u e O f D i a g r a m O b j e c t K e y a n y T y p e z b w N T n L X > < a : K e y V a l u e O f D i a g r a m O b j e c t K e y a n y T y p e z b w N T n L X > < a : K e y > < K e y > L i n k s \ & l t ; C o l u m n s \ S u m a   d e   W e e k   o f   Y e a r & g t ; - & l t ; M e a s u r e s \ W e e k   o f   Y e a r & g t ; \ C O L U M N < / K e y > < / a : K e y > < a : V a l u e   i : t y p e = " M e a s u r e G r i d V i e w S t a t e I D i a g r a m L i n k E n d p o i n t " / > < / a : K e y V a l u e O f D i a g r a m O b j e c t K e y a n y T y p e z b w N T n L X > < a : K e y V a l u e O f D i a g r a m O b j e c t K e y a n y T y p e z b w N T n L X > < a : K e y > < K e y > L i n k s \ & l t ; C o l u m n s \ S u m a   d e   W e e k   o f   Y e a r & g t ; - & l t ; M e a s u r e s \ W e e k   o f   Y e a r & g t ; \ M E A S U R E < / K e y > < / a : K e y > < a : V a l u e   i : t y p e = " M e a s u r e G r i d V i e w S t a t e I D i a g r a m L i n k E n d p o i n t " / > < / a : K e y V a l u e O f D i a g r a m O b j e c t K e y a n y T y p e z b w N T n L X > < / V i e w S t a t e s > < / D i a g r a m M a n a g e r . S e r i a l i z a b l e D i a g r a m > < D i a g r a m M a n a g e r . S e r i a l i z a b l e D i a g r a m > < A d a p t e r   i : t y p e = " M e a s u r e D i a g r a m S a n d b o x A d a p t e r " > < T a b l e N a m e > C u s t o m e r   S h o p p i n g 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 S h o p p i n g 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 M e a s u r e s \ Q u a n t i t y < / K e y > < / D i a g r a m O b j e c t K e y > < D i a g r a m O b j e c t K e y > < K e y > M e a s u r e s \ Q u a n t i t y \ T a g I n f o \ F � r m u l a < / K e y > < / D i a g r a m O b j e c t K e y > < D i a g r a m O b j e c t K e y > < K e y > M e a s u r e s \ Q u a n t i t y \ T a g I n f o \ V a l o r < / K e y > < / D i a g r a m O b j e c t K e y > < D i a g r a m O b j e c t K e y > < K e y > M e a s u r e s \ S a l e s < / K e y > < / D i a g r a m O b j e c t K e y > < D i a g r a m O b j e c t K e y > < K e y > M e a s u r e s \ S a l e s \ T a g I n f o \ F � r m u l a < / K e y > < / D i a g r a m O b j e c t K e y > < D i a g r a m O b j e c t K e y > < K e y > M e a s u r e s \ S a l e s \ T a g I n f o \ V a l o r < / K e y > < / D i a g r a m O b j e c t K e y > < D i a g r a m O b j e c t K e y > < K e y > M e a s u r e s \ A v e r a g e   P r i c e < / K e y > < / D i a g r a m O b j e c t K e y > < D i a g r a m O b j e c t K e y > < K e y > M e a s u r e s \ A v e r a g e   P r i c e \ T a g I n f o \ F � r m u l a < / K e y > < / D i a g r a m O b j e c t K e y > < D i a g r a m O b j e c t K e y > < K e y > M e a s u r e s \ A v e r a g e   P r i c e \ T a g I n f o \ V a l o r < / K e y > < / D i a g r a m O b j e c t K e y > < D i a g r a m O b j e c t K e y > < K e y > M e a s u r e s \ R e c u e n t o   d e   P a y m e n t   M e t h o d < / K e y > < / D i a g r a m O b j e c t K e y > < D i a g r a m O b j e c t K e y > < K e y > M e a s u r e s \ R e c u e n t o   d e   P a y m e n t   M e t h o d \ T a g I n f o \ F � r m u l a < / K e y > < / D i a g r a m O b j e c t K e y > < D i a g r a m O b j e c t K e y > < K e y > M e a s u r e s \ R e c u e n t o   d e   P a y m e n t   M e t h o d \ T a g I n f o \ V a l o r < / K e y > < / D i a g r a m O b j e c t K e y > < D i a g r a m O b j e c t K e y > < K e y > M e a s u r e s \ R e c u e n t o   d e   C a t e g o r y < / K e y > < / D i a g r a m O b j e c t K e y > < D i a g r a m O b j e c t K e y > < K e y > M e a s u r e s \ R e c u e n t o   d e   C a t e g o r y \ T a g I n f o \ F � r m u l a < / K e y > < / D i a g r a m O b j e c t K e y > < D i a g r a m O b j e c t K e y > < K e y > M e a s u r e s \ R e c u e n t o   d e   C a t e g o r y \ T a g I n f o \ V a l o r < / K e y > < / D i a g r a m O b j e c t K e y > < D i a g r a m O b j e c t K e y > < K e y > M e a s u r e s \ S u m a   d e   S a l e s _ < / K e y > < / D i a g r a m O b j e c t K e y > < D i a g r a m O b j e c t K e y > < K e y > M e a s u r e s \ S u m a   d e   S a l e s _ \ T a g I n f o \ F � r m u l a < / K e y > < / D i a g r a m O b j e c t K e y > < D i a g r a m O b j e c t K e y > < K e y > M e a s u r e s \ S u m a   d e   S a l e s _ \ T a g I n f o \ V a l o r < / K e y > < / D i a g r a m O b j e c t K e y > < D i a g r a m O b j e c t K e y > < K e y > M e a s u r e s \ S u m a   d e   P r i c e _ < / K e y > < / D i a g r a m O b j e c t K e y > < D i a g r a m O b j e c t K e y > < K e y > M e a s u r e s \ S u m a   d e   P r i c e _ \ T a g I n f o \ F � r m u l a < / K e y > < / D i a g r a m O b j e c t K e y > < D i a g r a m O b j e c t K e y > < K e y > M e a s u r e s \ S u m a   d e   P r i c e _ \ T a g I n f o \ V a l o r < / K e y > < / D i a g r a m O b j e c t K e y > < D i a g r a m O b j e c t K e y > < K e y > M e a s u r e s \ S u m a   d e   Q u a n t i t y _ < / K e y > < / D i a g r a m O b j e c t K e y > < D i a g r a m O b j e c t K e y > < K e y > M e a s u r e s \ S u m a   d e   Q u a n t i t y _ \ T a g I n f o \ F � r m u l a < / K e y > < / D i a g r a m O b j e c t K e y > < D i a g r a m O b j e c t K e y > < K e y > M e a s u r e s \ S u m a   d e   Q u a n t i t y _ \ T a g I n f o \ V a l o r < / K e y > < / D i a g r a m O b j e c t K e y > < D i a g r a m O b j e c t K e y > < K e y > C o l u m n s \ I n v o i c e   N o < / K e y > < / D i a g r a m O b j e c t K e y > < D i a g r a m O b j e c t K e y > < K e y > C o l u m n s \ I n v o i c e   D a t e < / K e y > < / D i a g r a m O b j e c t K e y > < D i a g r a m O b j e c t K e y > < K e y > C o l u m n s \ S h o p p i n g   M a l l < / K e y > < / D i a g r a m O b j e c t K e y > < D i a g r a m O b j e c t K e y > < K e y > C o l u m n s \ D i s t r i c t < / K e y > < / D i a g r a m O b j e c t K e y > < D i a g r a m O b j e c t K e y > < K e y > C o l u m n s \ C u s t o m e r   I d < / K e y > < / D i a g r a m O b j e c t K e y > < D i a g r a m O b j e c t K e y > < K e y > C o l u m n s \ G e n d e r < / K e y > < / D i a g r a m O b j e c t K e y > < D i a g r a m O b j e c t K e y > < K e y > C o l u m n s \ A g e < / K e y > < / D i a g r a m O b j e c t K e y > < D i a g r a m O b j e c t K e y > < K e y > C o l u m n s \ C a t e g o r y < / K e y > < / D i a g r a m O b j e c t K e y > < D i a g r a m O b j e c t K e y > < K e y > C o l u m n s \ P a y m e n t   M e t h o d < / K e y > < / D i a g r a m O b j e c t K e y > < D i a g r a m O b j e c t K e y > < K e y > C o l u m n s \ Q u a n t i t y _ < / K e y > < / D i a g r a m O b j e c t K e y > < D i a g r a m O b j e c t K e y > < K e y > C o l u m n s \ P r i c e _ < / K e y > < / D i a g r a m O b j e c t K e y > < D i a g r a m O b j e c t K e y > < K e y > C o l u m n s \ S a l e s _ < / K e y > < / D i a g r a m O b j e c t K e y > < D i a g r a m O b j e c t K e y > < K e y > L i n k s \ & l t ; C o l u m n s \ R e c u e n t o   d e   P a y m e n t   M e t h o d & g t ; - & l t ; M e a s u r e s \ P a y m e n t   M e t h o d & g t ; < / K e y > < / D i a g r a m O b j e c t K e y > < D i a g r a m O b j e c t K e y > < K e y > L i n k s \ & l t ; C o l u m n s \ R e c u e n t o   d e   P a y m e n t   M e t h o d & g t ; - & l t ; M e a s u r e s \ P a y m e n t   M e t h o d & g t ; \ C O L U M N < / K e y > < / D i a g r a m O b j e c t K e y > < D i a g r a m O b j e c t K e y > < K e y > L i n k s \ & l t ; C o l u m n s \ R e c u e n t o   d e   P a y m e n t   M e t h o d & g t ; - & l t ; M e a s u r e s \ P a y m e n t   M e t h o d & g t ; \ M E A S U R E < / K e y > < / D i a g r a m O b j e c t K e y > < D i a g r a m O b j e c t K e y > < K e y > L i n k s \ & l t ; C o l u m n s \ R e c u e n t o   d e   C a t e g o r y & g t ; - & l t ; M e a s u r e s \ C a t e g o r y & g t ; < / K e y > < / D i a g r a m O b j e c t K e y > < D i a g r a m O b j e c t K e y > < K e y > L i n k s \ & l t ; C o l u m n s \ R e c u e n t o   d e   C a t e g o r y & g t ; - & l t ; M e a s u r e s \ C a t e g o r y & g t ; \ C O L U M N < / K e y > < / D i a g r a m O b j e c t K e y > < D i a g r a m O b j e c t K e y > < K e y > L i n k s \ & l t ; C o l u m n s \ R e c u e n t o   d e   C a t e g o r y & g t ; - & l t ; M e a s u r e s \ C a t e g o r y & g t ; \ M E A S U R E < / K e y > < / D i a g r a m O b j e c t K e y > < D i a g r a m O b j e c t K e y > < K e y > L i n k s \ & l t ; C o l u m n s \ S u m a   d e   S a l e s _ & g t ; - & l t ; M e a s u r e s \ S a l e s _ & g t ; < / K e y > < / D i a g r a m O b j e c t K e y > < D i a g r a m O b j e c t K e y > < K e y > L i n k s \ & l t ; C o l u m n s \ S u m a   d e   S a l e s _ & g t ; - & l t ; M e a s u r e s \ S a l e s _ & g t ; \ C O L U M N < / K e y > < / D i a g r a m O b j e c t K e y > < D i a g r a m O b j e c t K e y > < K e y > L i n k s \ & l t ; C o l u m n s \ S u m a   d e   S a l e s _ & g t ; - & l t ; M e a s u r e s \ S a l e s _ & g t ; \ M E A S U R E < / K e y > < / D i a g r a m O b j e c t K e y > < D i a g r a m O b j e c t K e y > < K e y > L i n k s \ & l t ; C o l u m n s \ S u m a   d e   P r i c e _ & g t ; - & l t ; M e a s u r e s \ P r i c e _ & g t ; < / K e y > < / D i a g r a m O b j e c t K e y > < D i a g r a m O b j e c t K e y > < K e y > L i n k s \ & l t ; C o l u m n s \ S u m a   d e   P r i c e _ & g t ; - & l t ; M e a s u r e s \ P r i c e _ & g t ; \ C O L U M N < / K e y > < / D i a g r a m O b j e c t K e y > < D i a g r a m O b j e c t K e y > < K e y > L i n k s \ & l t ; C o l u m n s \ S u m a   d e   P r i c e _ & g t ; - & l t ; M e a s u r e s \ P r i c e _ & g t ; \ M E A S U R E < / K e y > < / D i a g r a m O b j e c t K e y > < D i a g r a m O b j e c t K e y > < K e y > L i n k s \ & l t ; C o l u m n s \ S u m a   d e   Q u a n t i t y _ & g t ; - & l t ; M e a s u r e s \ Q u a n t i t y _ & g t ; < / K e y > < / D i a g r a m O b j e c t K e y > < D i a g r a m O b j e c t K e y > < K e y > L i n k s \ & l t ; C o l u m n s \ S u m a   d e   Q u a n t i t y _ & g t ; - & l t ; M e a s u r e s \ Q u a n t i t y _ & g t ; \ C O L U M N < / K e y > < / D i a g r a m O b j e c t K e y > < D i a g r a m O b j e c t K e y > < K e y > L i n k s \ & l t ; C o l u m n s \ S u m a   d e   Q u a n t i t y _ & g t ; - & l t ; M e a s u r e s \ Q u a n t i t y _ & g t ; \ M E A S U R E 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 6 < / F o c u s R o w > < S e l e c t i o n E n d C o l u m n > 2 < / S e l e c t i o n E n d C o l u m n > < S e l e c t i o n E n d R o w > 6 < / S e l e c t i o n E n d R o w > < S e l e c t i o n S t a r t C o l u m n > 2 < / 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 M e a s u r e s \ Q u a n t i t y < / K e y > < / a : K e y > < a : V a l u e   i : t y p e = " M e a s u r e G r i d N o d e V i e w S t a t e " > < C o l u m n > 1 < / C o l u m n > < L a y e d O u t > t r u e < / L a y e d O u t > < R o w > 1 < / R o w > < / a : V a l u e > < / a : K e y V a l u e O f D i a g r a m O b j e c t K e y a n y T y p e z b w N T n L X > < a : K e y V a l u e O f D i a g r a m O b j e c t K e y a n y T y p e z b w N T n L X > < a : K e y > < K e y > M e a s u r e s \ Q u a n t i t y \ T a g I n f o \ F � r m u l a < / K e y > < / a : K e y > < a : V a l u e   i : t y p e = " M e a s u r e G r i d V i e w S t a t e I D i a g r a m T a g A d d i t i o n a l I n f o " / > < / a : K e y V a l u e O f D i a g r a m O b j e c t K e y a n y T y p e z b w N T n L X > < a : K e y V a l u e O f D i a g r a m O b j e c t K e y a n y T y p e z b w N T n L X > < a : K e y > < K e y > M e a s u r e s \ Q u a n t i t y \ T a g I n f o \ V a l o r < / K e y > < / a : K e y > < a : V a l u e   i : t y p e = " M e a s u r e G r i d V i e w S t a t e I D i a g r a m T a g A d d i t i o n a l I n f o " / > < / a : K e y V a l u e O f D i a g r a m O b j e c t K e y a n y T y p e z b w N T n L X > < a : K e y V a l u e O f D i a g r a m O b j e c t K e y a n y T y p e z b w N T n L X > < a : K e y > < K e y > M e a s u r e s \ S a l e s < / K e y > < / a : K e y > < a : V a l u e   i : t y p e = " M e a s u r e G r i d N o d e V i e w S t a t e " > < C o l u m n > 1 < / C o l u m n > < L a y e d O u t > t r u e < / L a y e d O u t > < R o w > 2 < / R o w > < / a : V a l u e > < / a : K e y V a l u e O f D i a g r a m O b j e c t K e y a n y T y p e z b w N T n L X > < a : K e y V a l u e O f D i a g r a m O b j e c t K e y a n y T y p e z b w N T n L X > < a : K e y > < K e y > M e a s u r e s \ S a l e s \ T a g I n f o \ F � r m u l a < / K e y > < / a : K e y > < a : V a l u e   i : t y p e = " M e a s u r e G r i d V i e w S t a t e I D i a g r a m T a g A d d i t i o n a l I n f o " / > < / a : K e y V a l u e O f D i a g r a m O b j e c t K e y a n y T y p e z b w N T n L X > < a : K e y V a l u e O f D i a g r a m O b j e c t K e y a n y T y p e z b w N T n L X > < a : K e y > < K e y > M e a s u r e s \ S a l e s \ T a g I n f o \ V a l o r < / K e y > < / a : K e y > < a : V a l u e   i : t y p e = " M e a s u r e G r i d V i e w S t a t e I D i a g r a m T a g A d d i t i o n a l I n f o " / > < / a : K e y V a l u e O f D i a g r a m O b j e c t K e y a n y T y p e z b w N T n L X > < a : K e y V a l u e O f D i a g r a m O b j e c t K e y a n y T y p e z b w N T n L X > < a : K e y > < K e y > M e a s u r e s \ A v e r a g e   P r i c e < / K e y > < / a : K e y > < a : V a l u e   i : t y p e = " M e a s u r e G r i d N o d e V i e w S t a t e " > < C o l u m n > 1 < / C o l u m n > < L a y e d O u t > t r u e < / L a y e d O u t > < R o w > 3 < / R o w > < / a : V a l u e > < / a : K e y V a l u e O f D i a g r a m O b j e c t K e y a n y T y p e z b w N T n L X > < a : K e y V a l u e O f D i a g r a m O b j e c t K e y a n y T y p e z b w N T n L X > < a : K e y > < K e y > M e a s u r e s \ A v e r a g e   P r i c e \ T a g I n f o \ F � r m u l a < / K e y > < / a : K e y > < a : V a l u e   i : t y p e = " M e a s u r e G r i d V i e w S t a t e I D i a g r a m T a g A d d i t i o n a l I n f o " / > < / a : K e y V a l u e O f D i a g r a m O b j e c t K e y a n y T y p e z b w N T n L X > < a : K e y V a l u e O f D i a g r a m O b j e c t K e y a n y T y p e z b w N T n L X > < a : K e y > < K e y > M e a s u r e s \ A v e r a g e   P r i c e \ T a g I n f o \ V a l o r < / K e y > < / a : K e y > < a : V a l u e   i : t y p e = " M e a s u r e G r i d V i e w S t a t e I D i a g r a m T a g A d d i t i o n a l I n f o " / > < / a : K e y V a l u e O f D i a g r a m O b j e c t K e y a n y T y p e z b w N T n L X > < a : K e y V a l u e O f D i a g r a m O b j e c t K e y a n y T y p e z b w N T n L X > < a : K e y > < K e y > M e a s u r e s \ R e c u e n t o   d e   P a y m e n t   M e t h o d < / K e y > < / a : K e y > < a : V a l u e   i : t y p e = " M e a s u r e G r i d N o d e V i e w S t a t e " > < C o l u m n > 8 < / C o l u m n > < L a y e d O u t > t r u e < / L a y e d O u t > < W a s U I I n v i s i b l e > t r u e < / W a s U I I n v i s i b l e > < / a : V a l u e > < / a : K e y V a l u e O f D i a g r a m O b j e c t K e y a n y T y p e z b w N T n L X > < a : K e y V a l u e O f D i a g r a m O b j e c t K e y a n y T y p e z b w N T n L X > < a : K e y > < K e y > M e a s u r e s \ R e c u e n t o   d e   P a y m e n t   M e t h o d \ T a g I n f o \ F � r m u l a < / K e y > < / a : K e y > < a : V a l u e   i : t y p e = " M e a s u r e G r i d V i e w S t a t e I D i a g r a m T a g A d d i t i o n a l I n f o " / > < / a : K e y V a l u e O f D i a g r a m O b j e c t K e y a n y T y p e z b w N T n L X > < a : K e y V a l u e O f D i a g r a m O b j e c t K e y a n y T y p e z b w N T n L X > < a : K e y > < K e y > M e a s u r e s \ R e c u e n t o   d e   P a y m e n t   M e t h o d \ T a g I n f o \ V a l o r < / K e y > < / a : K e y > < a : V a l u e   i : t y p e = " M e a s u r e G r i d V i e w S t a t e I D i a g r a m T a g A d d i t i o n a l I n f o " / > < / a : K e y V a l u e O f D i a g r a m O b j e c t K e y a n y T y p e z b w N T n L X > < a : K e y V a l u e O f D i a g r a m O b j e c t K e y a n y T y p e z b w N T n L X > < a : K e y > < K e y > M e a s u r e s \ R e c u e n t o   d e   C a t e g o r y < / K e y > < / a : K e y > < a : V a l u e   i : t y p e = " M e a s u r e G r i d N o d e V i e w S t a t e " > < C o l u m n > 7 < / C o l u m n > < L a y e d O u t > t r u e < / L a y e d O u t > < W a s U I I n v i s i b l e > t r u e < / W a s U I I n v i s i b l e > < / a : V a l u e > < / a : K e y V a l u e O f D i a g r a m O b j e c t K e y a n y T y p e z b w N T n L X > < a : K e y V a l u e O f D i a g r a m O b j e c t K e y a n y T y p e z b w N T n L X > < a : K e y > < K e y > M e a s u r e s \ R e c u e n t o   d e   C a t e g o r y \ T a g I n f o \ F � r m u l a < / K e y > < / a : K e y > < a : V a l u e   i : t y p e = " M e a s u r e G r i d V i e w S t a t e I D i a g r a m T a g A d d i t i o n a l I n f o " / > < / a : K e y V a l u e O f D i a g r a m O b j e c t K e y a n y T y p e z b w N T n L X > < a : K e y V a l u e O f D i a g r a m O b j e c t K e y a n y T y p e z b w N T n L X > < a : K e y > < K e y > M e a s u r e s \ R e c u e n t o   d e   C a t e g o r y \ T a g I n f o \ V a l o r < / K e y > < / a : K e y > < a : V a l u e   i : t y p e = " M e a s u r e G r i d V i e w S t a t e I D i a g r a m T a g A d d i t i o n a l I n f o " / > < / a : K e y V a l u e O f D i a g r a m O b j e c t K e y a n y T y p e z b w N T n L X > < a : K e y V a l u e O f D i a g r a m O b j e c t K e y a n y T y p e z b w N T n L X > < a : K e y > < K e y > M e a s u r e s \ S u m a   d e   S a l e s _ < / K e y > < / a : K e y > < a : V a l u e   i : t y p e = " M e a s u r e G r i d N o d e V i e w S t a t e " > < C o l u m n > 1 1 < / C o l u m n > < L a y e d O u t > t r u e < / L a y e d O u t > < W a s U I I n v i s i b l e > t r u e < / W a s U I I n v i s i b l e > < / a : V a l u e > < / a : K e y V a l u e O f D i a g r a m O b j e c t K e y a n y T y p e z b w N T n L X > < a : K e y V a l u e O f D i a g r a m O b j e c t K e y a n y T y p e z b w N T n L X > < a : K e y > < K e y > M e a s u r e s \ S u m a   d e   S a l e s _ \ T a g I n f o \ F � r m u l a < / K e y > < / a : K e y > < a : V a l u e   i : t y p e = " M e a s u r e G r i d V i e w S t a t e I D i a g r a m T a g A d d i t i o n a l I n f o " / > < / a : K e y V a l u e O f D i a g r a m O b j e c t K e y a n y T y p e z b w N T n L X > < a : K e y V a l u e O f D i a g r a m O b j e c t K e y a n y T y p e z b w N T n L X > < a : K e y > < K e y > M e a s u r e s \ S u m a   d e   S a l e s _ \ T a g I n f o \ V a l o r < / K e y > < / a : K e y > < a : V a l u e   i : t y p e = " M e a s u r e G r i d V i e w S t a t e I D i a g r a m T a g A d d i t i o n a l I n f o " / > < / a : K e y V a l u e O f D i a g r a m O b j e c t K e y a n y T y p e z b w N T n L X > < a : K e y V a l u e O f D i a g r a m O b j e c t K e y a n y T y p e z b w N T n L X > < a : K e y > < K e y > M e a s u r e s \ S u m a   d e   P r i c e _ < / K e y > < / a : K e y > < a : V a l u e   i : t y p e = " M e a s u r e G r i d N o d e V i e w S t a t e " > < C o l u m n > 1 0 < / C o l u m n > < L a y e d O u t > t r u e < / L a y e d O u t > < W a s U I I n v i s i b l e > t r u e < / W a s U I I n v i s i b l e > < / a : V a l u e > < / a : K e y V a l u e O f D i a g r a m O b j e c t K e y a n y T y p e z b w N T n L X > < a : K e y V a l u e O f D i a g r a m O b j e c t K e y a n y T y p e z b w N T n L X > < a : K e y > < K e y > M e a s u r e s \ S u m a   d e   P r i c e _ \ T a g I n f o \ F � r m u l a < / K e y > < / a : K e y > < a : V a l u e   i : t y p e = " M e a s u r e G r i d V i e w S t a t e I D i a g r a m T a g A d d i t i o n a l I n f o " / > < / a : K e y V a l u e O f D i a g r a m O b j e c t K e y a n y T y p e z b w N T n L X > < a : K e y V a l u e O f D i a g r a m O b j e c t K e y a n y T y p e z b w N T n L X > < a : K e y > < K e y > M e a s u r e s \ S u m a   d e   P r i c e _ \ T a g I n f o \ V a l o r < / K e y > < / a : K e y > < a : V a l u e   i : t y p e = " M e a s u r e G r i d V i e w S t a t e I D i a g r a m T a g A d d i t i o n a l I n f o " / > < / a : K e y V a l u e O f D i a g r a m O b j e c t K e y a n y T y p e z b w N T n L X > < a : K e y V a l u e O f D i a g r a m O b j e c t K e y a n y T y p e z b w N T n L X > < a : K e y > < K e y > M e a s u r e s \ S u m a   d e   Q u a n t i t y _ < / K e y > < / a : K e y > < a : V a l u e   i : t y p e = " M e a s u r e G r i d N o d e V i e w S t a t e " > < C o l u m n > 9 < / C o l u m n > < L a y e d O u t > t r u e < / L a y e d O u t > < W a s U I I n v i s i b l e > t r u e < / W a s U I I n v i s i b l e > < / a : V a l u e > < / a : K e y V a l u e O f D i a g r a m O b j e c t K e y a n y T y p e z b w N T n L X > < a : K e y V a l u e O f D i a g r a m O b j e c t K e y a n y T y p e z b w N T n L X > < a : K e y > < K e y > M e a s u r e s \ S u m a   d e   Q u a n t i t y _ \ T a g I n f o \ F � r m u l a < / K e y > < / a : K e y > < a : V a l u e   i : t y p e = " M e a s u r e G r i d V i e w S t a t e I D i a g r a m T a g A d d i t i o n a l I n f o " / > < / a : K e y V a l u e O f D i a g r a m O b j e c t K e y a n y T y p e z b w N T n L X > < a : K e y V a l u e O f D i a g r a m O b j e c t K e y a n y T y p e z b w N T n L X > < a : K e y > < K e y > M e a s u r e s \ S u m a   d e   Q u a n t i t y _ \ T a g I n f o \ V a l o r < / K e y > < / a : K e y > < a : V a l u e   i : t y p e = " M e a s u r e G r i d V i e w S t a t e I D i a g r a m T a g A d d i t i o n a l I n f o " / > < / a : K e y V a l u e O f D i a g r a m O b j e c t K e y a n y T y p e z b w N T n L X > < a : K e y V a l u e O f D i a g r a m O b j e c t K e y a n y T y p e z b w N T n L X > < a : K e y > < K e y > C o l u m n s \ I n v o i c e   N o < / K e y > < / a : K e y > < a : V a l u e   i : t y p e = " M e a s u r e G r i d N o d e V i e w S t a t e " > < L a y e d O u t > t r u e < / L a y e d O u t > < / a : V a l u e > < / a : K e y V a l u e O f D i a g r a m O b j e c t K e y a n y T y p e z b w N T n L X > < a : K e y V a l u e O f D i a g r a m O b j e c t K e y a n y T y p e z b w N T n L X > < a : K e y > < K e y > C o l u m n s \ I n v o i c e   D a t e < / K e y > < / a : K e y > < a : V a l u e   i : t y p e = " M e a s u r e G r i d N o d e V i e w S t a t e " > < C o l u m n > 1 < / C o l u m n > < L a y e d O u t > t r u e < / L a y e d O u t > < / a : V a l u e > < / a : K e y V a l u e O f D i a g r a m O b j e c t K e y a n y T y p e z b w N T n L X > < a : K e y V a l u e O f D i a g r a m O b j e c t K e y a n y T y p e z b w N T n L X > < a : K e y > < K e y > C o l u m n s \ S h o p p i n g   M a l l < / K e y > < / a : K e y > < a : V a l u e   i : t y p e = " M e a s u r e G r i d N o d e V i e w S t a t e " > < C o l u m n > 2 < / C o l u m n > < L a y e d O u t > t r u e < / L a y e d O u t > < / a : V a l u e > < / a : K e y V a l u e O f D i a g r a m O b j e c t K e y a n y T y p e z b w N T n L X > < a : K e y V a l u e O f D i a g r a m O b j e c t K e y a n y T y p e z b w N T n L X > < a : K e y > < K e y > C o l u m n s \ D i s t r i c t < / K e y > < / a : K e y > < a : V a l u e   i : t y p e = " M e a s u r e G r i d N o d e V i e w S t a t e " > < C o l u m n > 3 < / C o l u m n > < L a y e d O u t > t r u e < / L a y e d O u t > < / a : V a l u e > < / a : K e y V a l u e O f D i a g r a m O b j e c t K e y a n y T y p e z b w N T n L X > < a : K e y V a l u e O f D i a g r a m O b j e c t K e y a n y T y p e z b w N T n L X > < a : K e y > < K e y > C o l u m n s \ C u s t o m e r   I d < / 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 C o l u m n s \ A g e < / K e y > < / a : K e y > < a : V a l u e   i : t y p e = " M e a s u r e G r i d N o d e V i e w S t a t e " > < C o l u m n > 6 < / C o l u m n > < L a y e d O u t > t r u e < / L a y e d O u t > < / a : V a l u e > < / a : K e y V a l u e O f D i a g r a m O b j e c t K e y a n y T y p e z b w N T n L X > < a : K e y V a l u e O f D i a g r a m O b j e c t K e y a n y T y p e z b w N T n L X > < a : K e y > < K e y > C o l u m n s \ C a t e g o r y < / K e y > < / a : K e y > < a : V a l u e   i : t y p e = " M e a s u r e G r i d N o d e V i e w S t a t e " > < C o l u m n > 7 < / C o l u m n > < L a y e d O u t > t r u e < / L a y e d O u t > < / a : V a l u e > < / a : K e y V a l u e O f D i a g r a m O b j e c t K e y a n y T y p e z b w N T n L X > < a : K e y V a l u e O f D i a g r a m O b j e c t K e y a n y T y p e z b w N T n L X > < a : K e y > < K e y > C o l u m n s \ P a y m e n t   M e t h o d < / K e y > < / a : K e y > < a : V a l u e   i : t y p e = " M e a s u r e G r i d N o d e V i e w S t a t e " > < C o l u m n > 8 < / C o l u m n > < L a y e d O u t > t r u e < / L a y e d O u t > < / a : V a l u e > < / a : K e y V a l u e O f D i a g r a m O b j e c t K e y a n y T y p e z b w N T n L X > < a : K e y V a l u e O f D i a g r a m O b j e c t K e y a n y T y p e z b w N T n L X > < a : K e y > < K e y > C o l u m n s \ Q u a n t i t y _ < / K e y > < / a : K e y > < a : V a l u e   i : t y p e = " M e a s u r e G r i d N o d e V i e w S t a t e " > < C o l u m n > 9 < / C o l u m n > < L a y e d O u t > t r u e < / L a y e d O u t > < / a : V a l u e > < / a : K e y V a l u e O f D i a g r a m O b j e c t K e y a n y T y p e z b w N T n L X > < a : K e y V a l u e O f D i a g r a m O b j e c t K e y a n y T y p e z b w N T n L X > < a : K e y > < K e y > C o l u m n s \ P r i c e _ < / K e y > < / a : K e y > < a : V a l u e   i : t y p e = " M e a s u r e G r i d N o d e V i e w S t a t e " > < C o l u m n > 1 0 < / C o l u m n > < L a y e d O u t > t r u e < / L a y e d O u t > < / a : V a l u e > < / a : K e y V a l u e O f D i a g r a m O b j e c t K e y a n y T y p e z b w N T n L X > < a : K e y V a l u e O f D i a g r a m O b j e c t K e y a n y T y p e z b w N T n L X > < a : K e y > < K e y > C o l u m n s \ S a l e s _ < / K e y > < / a : K e y > < a : V a l u e   i : t y p e = " M e a s u r e G r i d N o d e V i e w S t a t e " > < C o l u m n > 1 1 < / C o l u m n > < L a y e d O u t > t r u e < / L a y e d O u t > < / a : V a l u e > < / a : K e y V a l u e O f D i a g r a m O b j e c t K e y a n y T y p e z b w N T n L X > < a : K e y V a l u e O f D i a g r a m O b j e c t K e y a n y T y p e z b w N T n L X > < a : K e y > < K e y > L i n k s \ & l t ; C o l u m n s \ R e c u e n t o   d e   P a y m e n t   M e t h o d & g t ; - & l t ; M e a s u r e s \ P a y m e n t   M e t h o d & g t ; < / K e y > < / a : K e y > < a : V a l u e   i : t y p e = " M e a s u r e G r i d V i e w S t a t e I D i a g r a m L i n k " / > < / a : K e y V a l u e O f D i a g r a m O b j e c t K e y a n y T y p e z b w N T n L X > < a : K e y V a l u e O f D i a g r a m O b j e c t K e y a n y T y p e z b w N T n L X > < a : K e y > < K e y > L i n k s \ & l t ; C o l u m n s \ R e c u e n t o   d e   P a y m e n t   M e t h o d & g t ; - & l t ; M e a s u r e s \ P a y m e n t   M e t h o d & g t ; \ C O L U M N < / K e y > < / a : K e y > < a : V a l u e   i : t y p e = " M e a s u r e G r i d V i e w S t a t e I D i a g r a m L i n k E n d p o i n t " / > < / a : K e y V a l u e O f D i a g r a m O b j e c t K e y a n y T y p e z b w N T n L X > < a : K e y V a l u e O f D i a g r a m O b j e c t K e y a n y T y p e z b w N T n L X > < a : K e y > < K e y > L i n k s \ & l t ; C o l u m n s \ R e c u e n t o   d e   P a y m e n t   M e t h o d & g t ; - & l t ; M e a s u r e s \ P a y m e n t   M e t h o d & g t ; \ M E A S U R E < / K e y > < / a : K e y > < a : V a l u e   i : t y p e = " M e a s u r e G r i d V i e w S t a t e I D i a g r a m L i n k E n d p o i n t " / > < / a : K e y V a l u e O f D i a g r a m O b j e c t K e y a n y T y p e z b w N T n L X > < a : K e y V a l u e O f D i a g r a m O b j e c t K e y a n y T y p e z b w N T n L X > < a : K e y > < K e y > L i n k s \ & l t ; C o l u m n s \ R e c u e n t o   d e   C a t e g o r y & g t ; - & l t ; M e a s u r e s \ C a t e g o r y & g t ; < / K e y > < / a : K e y > < a : V a l u e   i : t y p e = " M e a s u r e G r i d V i e w S t a t e I D i a g r a m L i n k " / > < / a : K e y V a l u e O f D i a g r a m O b j e c t K e y a n y T y p e z b w N T n L X > < a : K e y V a l u e O f D i a g r a m O b j e c t K e y a n y T y p e z b w N T n L X > < a : K e y > < K e y > L i n k s \ & l t ; C o l u m n s \ R e c u e n t o   d e   C a t e g o r y & g t ; - & l t ; M e a s u r e s \ C a t e g o r y & g t ; \ C O L U M N < / K e y > < / a : K e y > < a : V a l u e   i : t y p e = " M e a s u r e G r i d V i e w S t a t e I D i a g r a m L i n k E n d p o i n t " / > < / a : K e y V a l u e O f D i a g r a m O b j e c t K e y a n y T y p e z b w N T n L X > < a : K e y V a l u e O f D i a g r a m O b j e c t K e y a n y T y p e z b w N T n L X > < a : K e y > < K e y > L i n k s \ & l t ; C o l u m n s \ R e c u e n t o   d e   C a t e g o r y & g t ; - & l t ; M e a s u r e s \ C a t e g o r y & g t ; \ M E A S U R E < / K e y > < / a : K e y > < a : V a l u e   i : t y p e = " M e a s u r e G r i d V i e w S t a t e I D i a g r a m L i n k E n d p o i n t " / > < / a : K e y V a l u e O f D i a g r a m O b j e c t K e y a n y T y p e z b w N T n L X > < a : K e y V a l u e O f D i a g r a m O b j e c t K e y a n y T y p e z b w N T n L X > < a : K e y > < K e y > L i n k s \ & l t ; C o l u m n s \ S u m a   d e   S a l e s _ & g t ; - & l t ; M e a s u r e s \ S a l e s _ & g t ; < / K e y > < / a : K e y > < a : V a l u e   i : t y p e = " M e a s u r e G r i d V i e w S t a t e I D i a g r a m L i n k " / > < / a : K e y V a l u e O f D i a g r a m O b j e c t K e y a n y T y p e z b w N T n L X > < a : K e y V a l u e O f D i a g r a m O b j e c t K e y a n y T y p e z b w N T n L X > < a : K e y > < K e y > L i n k s \ & l t ; C o l u m n s \ S u m a   d e   S a l e s _ & g t ; - & l t ; M e a s u r e s \ S a l e s _ & g t ; \ C O L U M N < / K e y > < / a : K e y > < a : V a l u e   i : t y p e = " M e a s u r e G r i d V i e w S t a t e I D i a g r a m L i n k E n d p o i n t " / > < / a : K e y V a l u e O f D i a g r a m O b j e c t K e y a n y T y p e z b w N T n L X > < a : K e y V a l u e O f D i a g r a m O b j e c t K e y a n y T y p e z b w N T n L X > < a : K e y > < K e y > L i n k s \ & l t ; C o l u m n s \ S u m a   d e   S a l e s _ & g t ; - & l t ; M e a s u r e s \ S a l e s _ & g t ; \ M E A S U R E < / K e y > < / a : K e y > < a : V a l u e   i : t y p e = " M e a s u r e G r i d V i e w S t a t e I D i a g r a m L i n k E n d p o i n t " / > < / a : K e y V a l u e O f D i a g r a m O b j e c t K e y a n y T y p e z b w N T n L X > < a : K e y V a l u e O f D i a g r a m O b j e c t K e y a n y T y p e z b w N T n L X > < a : K e y > < K e y > L i n k s \ & l t ; C o l u m n s \ S u m a   d e   P r i c e _ & g t ; - & l t ; M e a s u r e s \ P r i c e _ & g t ; < / K e y > < / a : K e y > < a : V a l u e   i : t y p e = " M e a s u r e G r i d V i e w S t a t e I D i a g r a m L i n k " / > < / a : K e y V a l u e O f D i a g r a m O b j e c t K e y a n y T y p e z b w N T n L X > < a : K e y V a l u e O f D i a g r a m O b j e c t K e y a n y T y p e z b w N T n L X > < a : K e y > < K e y > L i n k s \ & l t ; C o l u m n s \ S u m a   d e   P r i c e _ & g t ; - & l t ; M e a s u r e s \ P r i c e _ & g t ; \ C O L U M N < / K e y > < / a : K e y > < a : V a l u e   i : t y p e = " M e a s u r e G r i d V i e w S t a t e I D i a g r a m L i n k E n d p o i n t " / > < / a : K e y V a l u e O f D i a g r a m O b j e c t K e y a n y T y p e z b w N T n L X > < a : K e y V a l u e O f D i a g r a m O b j e c t K e y a n y T y p e z b w N T n L X > < a : K e y > < K e y > L i n k s \ & l t ; C o l u m n s \ S u m a   d e   P r i c e _ & g t ; - & l t ; M e a s u r e s \ P r i c e _ & g t ; \ M E A S U R E < / K e y > < / a : K e y > < a : V a l u e   i : t y p e = " M e a s u r e G r i d V i e w S t a t e I D i a g r a m L i n k E n d p o i n t " / > < / a : K e y V a l u e O f D i a g r a m O b j e c t K e y a n y T y p e z b w N T n L X > < a : K e y V a l u e O f D i a g r a m O b j e c t K e y a n y T y p e z b w N T n L X > < a : K e y > < K e y > L i n k s \ & l t ; C o l u m n s \ S u m a   d e   Q u a n t i t y _ & g t ; - & l t ; M e a s u r e s \ Q u a n t i t y _ & g t ; < / K e y > < / a : K e y > < a : V a l u e   i : t y p e = " M e a s u r e G r i d V i e w S t a t e I D i a g r a m L i n k " / > < / a : K e y V a l u e O f D i a g r a m O b j e c t K e y a n y T y p e z b w N T n L X > < a : K e y V a l u e O f D i a g r a m O b j e c t K e y a n y T y p e z b w N T n L X > < a : K e y > < K e y > L i n k s \ & l t ; C o l u m n s \ S u m a   d e   Q u a n t i t y _ & g t ; - & l t ; M e a s u r e s \ Q u a n t i t y _ & g t ; \ C O L U M N < / K e y > < / a : K e y > < a : V a l u e   i : t y p e = " M e a s u r e G r i d V i e w S t a t e I D i a g r a m L i n k E n d p o i n t " / > < / a : K e y V a l u e O f D i a g r a m O b j e c t K e y a n y T y p e z b w N T n L X > < a : K e y V a l u e O f D i a g r a m O b j e c t K e y a n y T y p e z b w N T n L X > < a : K e y > < K e y > L i n k s \ & l t ; C o l u m n s \ S u m a   d e   Q u a n t i t y _ & g t ; - & l t ; M e a s u r e s \ Q u a n t i t y _ & g t ; \ M E A S U R E 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T a b l e X M L _ c a l e n d a r i o _ d c 4 9 8 a 1 b - 7 f c 8 - 4 2 c 9 - 9 4 0 c - 5 7 f 6 7 a 4 d b 6 e 0 " > < 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 1 3 7 < / i n t > < / v a l u e > < / i t e m > < i t e m > < k e y > < s t r i n g > Y e a r < / s t r i n g > < / k e y > < v a l u e > < i n t > 6 2 < / i n t > < / v a l u e > < / i t e m > < i t e m > < k e y > < s t r i n g > M o n t h   N u m < / s t r i n g > < / k e y > < v a l u e > < i n t > 1 1 0 < / i n t > < / v a l u e > < / i t e m > < i t e m > < k e y > < s t r i n g > M o n t h < / s t r i n g > < / k e y > < v a l u e > < i n t > 7 7 < / i n t > < / v a l u e > < / i t e m > < i t e m > < k e y > < s t r i n g > M o n < / s t r i n g > < / k e y > < v a l u e > < i n t > 6 4 < / i n t > < / v a l u e > < / i t e m > < i t e m > < k e y > < s t r i n g > D a y < / s t r i n g > < / k e y > < v a l u e > < i n t > 5 9 < / i n t > < / v a l u e > < / i t e m > < i t e m > < k e y > < s t r i n g > M o n t h   Y e a r < / s t r i n g > < / k e y > < v a l u e > < i n t > 1 0 6 < / i n t > < / v a l u e > < / i t e m > < i t e m > < k e y > < s t r i n g > M o n   Y e a r < / s t r i n g > < / k e y > < v a l u e > < i n t > 9 3 < / i n t > < / v a l u e > < / i t e m > < i t e m > < k e y > < s t r i n g > M o n   Y r < / s t r i n g > < / k e y > < v a l u e > < i n t > 7 8 < / i n t > < / v a l u e > < / i t e m > < i t e m > < k e y > < s t r i n g > M o n t h   Y e a r   O r d e r < / s t r i n g > < / k e y > < v a l u e > < i n t > 1 4 5 < / i n t > < / v a l u e > < / i t e m > < i t e m > < k e y > < s t r i n g > D a y   o f   W e e k   N u m < / s t r i n g > < / k e y > < v a l u e > < i n t > 1 4 6 < / i n t > < / v a l u e > < / i t e m > < i t e m > < k e y > < s t r i n g > D a y   o f   W e e k < / s t r i n g > < / k e y > < v a l u e > < i n t > 1 1 3 < / i n t > < / v a l u e > < / i t e m > < i t e m > < k e y > < s t r i n g > D O W < / s t r i n g > < / k e y > < v a l u e > < i n t > 6 8 < / i n t > < / v a l u e > < / i t e m > < i t e m > < k e y > < s t r i n g > W e e k   o f   Y e a r < / s t r i n g > < / k e y > < v a l u e > < i n t > 1 1 6 < / i n t > < / v a l u e > < / i t e m > < i t e m > < k e y > < s t r i n g > W e e k   S t a r t i n g   O n < / s t r i n g > < / k e y > < v a l u e > < i n t > 1 4 2 < / i n t > < / v a l u e > < / i t e m > < i t e m > < k e y > < s t r i n g > Q u a r t e r   N u m < / s t r i n g > < / k e y > < v a l u e > < i n t > 1 1 7 < / i n t > < / v a l u e > < / i t e m > < i t e m > < k e y > < s t r i n g > Q u a r t e r < / s t r i n g > < / k e y > < v a l u e > < i n t > 8 4 < / i n t > < / v a l u e > < / i t e m > < / C o l u m n W i d t h s > < C o l u m n D i s p l a y I n d e x > < i t e m > < k e y > < s t r i n g > D a t e < / s t r i n g > < / k e y > < v a l u e > < i n t > 0 < / i n t > < / v a l u e > < / i t e m > < i t e m > < k e y > < s t r i n g > Y e a r < / s t r i n g > < / k e y > < v a l u e > < i n t > 1 < / i n t > < / v a l u e > < / i t e m > < i t e m > < k e y > < s t r i n g > M o n t h   N u m < / s t r i n g > < / k e y > < v a l u e > < i n t > 2 < / i n t > < / v a l u e > < / i t e m > < i t e m > < k e y > < s t r i n g > M o n t h < / s t r i n g > < / k e y > < v a l u e > < i n t > 3 < / i n t > < / v a l u e > < / i t e m > < i t e m > < k e y > < s t r i n g > M o n < / s t r i n g > < / k e y > < v a l u e > < i n t > 4 < / i n t > < / v a l u e > < / i t e m > < i t e m > < k e y > < s t r i n g > D a y < / s t r i n g > < / k e y > < v a l u e > < i n t > 5 < / i n t > < / v a l u e > < / i t e m > < i t e m > < k e y > < s t r i n g > M o n t h   Y e a r < / s t r i n g > < / k e y > < v a l u e > < i n t > 6 < / i n t > < / v a l u e > < / i t e m > < i t e m > < k e y > < s t r i n g > M o n   Y e a r < / s t r i n g > < / k e y > < v a l u e > < i n t > 7 < / i n t > < / v a l u e > < / i t e m > < i t e m > < k e y > < s t r i n g > M o n   Y r < / s t r i n g > < / k e y > < v a l u e > < i n t > 8 < / i n t > < / v a l u e > < / i t e m > < i t e m > < k e y > < s t r i n g > M o n t h   Y e a r   O r d e r < / s t r i n g > < / k e y > < v a l u e > < i n t > 9 < / i n t > < / v a l u e > < / i t e m > < i t e m > < k e y > < s t r i n g > D a y   o f   W e e k   N u m < / s t r i n g > < / k e y > < v a l u e > < i n t > 1 0 < / i n t > < / v a l u e > < / i t e m > < i t e m > < k e y > < s t r i n g > D a y   o f   W e e k < / s t r i n g > < / k e y > < v a l u e > < i n t > 1 1 < / i n t > < / v a l u e > < / i t e m > < i t e m > < k e y > < s t r i n g > D O W < / s t r i n g > < / k e y > < v a l u e > < i n t > 1 2 < / i n t > < / v a l u e > < / i t e m > < i t e m > < k e y > < s t r i n g > W e e k   o f   Y e a r < / s t r i n g > < / k e y > < v a l u e > < i n t > 1 3 < / i n t > < / v a l u e > < / i t e m > < i t e m > < k e y > < s t r i n g > W e e k   S t a r t i n g   O n < / s t r i n g > < / k e y > < v a l u e > < i n t > 1 4 < / i n t > < / v a l u e > < / i t e m > < i t e m > < k e y > < s t r i n g > Q u a r t e r   N u m < / s t r i n g > < / k e y > < v a l u e > < i n t > 1 5 < / i n t > < / v a l u e > < / i t e m > < i t e m > < k e y > < s t r i n g > Q u a r t e r < / s t r i n g > < / k e y > < v a l u e > < i n t > 1 6 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  S h o p p i n g _ 1 e 7 e 7 e e c - d 3 5 7 - 4 b 1 6 - 8 f 6 3 - b c 1 b 6 b f 6 1 e a 7 < / K e y > < V a l u e   x m l n s : a = " h t t p : / / s c h e m a s . d a t a c o n t r a c t . o r g / 2 0 0 4 / 0 7 / M i c r o s o f t . A n a l y s i s S e r v i c e s . C o m m o n " > < a : H a s F o c u s > t r u e < / a : H a s F o c u s > < a : S i z e A t D p i 9 6 > 2 2 1 < / a : S i z e A t D p i 9 6 > < a : V i s i b l e > t r u e < / a : V i s i b l e > < / V a l u e > < / K e y V a l u e O f s t r i n g S a n d b o x E d i t o r . M e a s u r e G r i d S t a t e S c d E 3 5 R y > < K e y V a l u e O f s t r i n g S a n d b o x E d i t o r . M e a s u r e G r i d S t a t e S c d E 3 5 R y > < K e y > c a l e n d a r i o _ d c 4 9 8 a 1 b - 7 f c 8 - 4 2 c 9 - 9 4 0 c - 5 7 f 6 7 a 4 d b 6 e 0 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2.xml>��< ? x m l   v e r s i o n = " 1 . 0 "   e n c o d i n g = " U T F - 1 6 " ? > < G e m i n i   x m l n s = " h t t p : / / g e m i n i / p i v o t c u s t o m i z a t i o n / I s S a n d b o x E m b e d d e d " > < C u s t o m C o n t e n t > < ! [ C D A T A [ y e s ] ] > < / C u s t o m C o n t e n t > < / G e m i n i > 
</file>

<file path=customXml/item23.xml>��< ? x m l   v e r s i o n = " 1 . 0 "   e n c o d i n g = " U T F - 1 6 " ? > < G e m i n i   x m l n s = " h t t p : / / g e m i n i / p i v o t c u s t o m i z a t i o n / S h o w H i d d e n " > < C u s t o m C o n t e n t > < ! [ C D A T A [ T r u e ] ] > < / C u s t o m C o n t e n t > < / G e m i n i > 
</file>

<file path=customXml/item24.xml>��< ? x m l   v e r s i o n = " 1 . 0 "   e n c o d i n g = " U T F - 1 6 " ? > < G e m i n i   x m l n s = " h t t p : / / g e m i n i / p i v o t c u s t o m i z a t i o n / M a n u a l C a l c M o d e " > < C u s t o m C o n t e n t > < ! [ C D A T A [ F a l s 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 2 0 2 4 - 0 1 - 0 4 T 1 0 : 5 1 : 4 6 . 5 1 5 4 1 3 - 0 6 : 0 0 < / L a s t P r o c e s s e d T i m e > < / D a t a M o d e l i n g S a n d b o x . S e r i a l i z e d S a n d b o x E r r o r C a c h e > ] ] > < / C u s t o m C o n t e n t > < / G e m i n i > 
</file>

<file path=customXml/item3.xml>��< ? x m l   v e r s i o n = " 1 . 0 "   e n c o d i n g = " U T F - 1 6 " ? > < G e m i n i   x m l n s = " h t t p : / / g e m i n i / p i v o t c u s t o m i z a t i o n / 9 4 5 1 9 5 0 8 - 3 7 9 7 - 4 c 6 e - 8 c 5 d - a f 6 7 8 0 3 b 8 d 7 e " > < C u s t o m C o n t e n t > < ! [ C D A T A [ < ? x m l   v e r s i o n = " 1 . 0 "   e n c o d i n g = " u t f - 1 6 " ? > < S e t t i n g s > < C a l c u l a t e d F i e l d s > < i t e m > < M e a s u r e N a m e > Q u a n t i t y < / M e a s u r e N a m e > < D i s p l a y N a m e > Q u a n t i t y < / D i s p l a y N a m e > < V i s i b l e > F a l s e < / V i s i b l e > < / i t e m > < i t e m > < M e a s u r e N a m e > S a l e s < / M e a s u r e N a m e > < D i s p l a y N a m e > S a l e s < / D i s p l a y N a m e > < V i s i b l e > F a l s e < / V i s i b l e > < / i t e m > < i t e m > < M e a s u r e N a m e > A v e r a g e   P r i c e < / M e a s u r e N a m e > < D i s p l a y N a m e > A v e r a g e   P r i c e < / D i s p l a y N a m e > < V i s i b l e > F a l s e < / V i s i b l e > < / i t e m > < / C a l c u l a t e d F i e l d s > < S A H o s t H a s h > 0 < / S A H o s t H a s h > < G e m i n i F i e l d L i s t V i s i b l e > T r u e < / G e m i n i F i e l d L i s t V i s i b l e > < / S e t t i n g 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7 6 8 2 f 9 7 6 - 0 2 a 2 - 4 5 a 6 - a 5 8 e - 7 e 8 f b 3 1 9 2 0 6 4 " > < C u s t o m C o n t e n t > < ! [ C D A T A [ < ? x m l   v e r s i o n = " 1 . 0 "   e n c o d i n g = " u t f - 1 6 " ? > < S e t t i n g s > < C a l c u l a t e d F i e l d s > < i t e m > < M e a s u r e N a m e > Q u a n t i t y < / M e a s u r e N a m e > < D i s p l a y N a m e > Q u a n t i t y < / D i s p l a y N a m e > < V i s i b l e > F a l s e < / V i s i b l e > < / i t e m > < i t e m > < M e a s u r e N a m e > S a l e s < / M e a s u r e N a m e > < D i s p l a y N a m e > S a l e s < / D i s p l a y N a m e > < V i s i b l e > F a l s e < / V i s i b l e > < / i t e m > < i t e m > < M e a s u r e N a m e > A v e r a g e   P r i c e < / M e a s u r e N a m e > < D i s p l a y N a m e > A v e r a g e   P r i c e < / D i s p l a y N a m e > < V i s i b l e > F a l s e < / V i s i b l e > < / i t e m > < i t e m > < M e a s u r e N a m e > S a l e s / 1 0 0 0 0 0 0 < / M e a s u r e N a m e > < D i s p l a y N a m e > S a l e s / 1 0 0 0 0 0 0 < / D i s p l a y N a m e > < V i s i b l e > F a l s e < / V i s i b l e > < / i t e m > < / C a l c u l a t e d F i e l d s > < S A H o s t H a s h > 0 < / S A H o s t H a s h > < G e m i n i F i e l d L i s t V i s i b l e > T r u e < / G e m i n i F i e l d L i s t V i s i b l e > < / S e t t i n g s > ] ] > < / C u s t o m C o n t e n t > < / G e m i n i > 
</file>

<file path=customXml/item6.xml>��< ? x m l   v e r s i o n = " 1 . 0 "   e n c o d i n g = " U T F - 1 6 " ? > < G e m i n i   x m l n s = " h t t p : / / g e m i n i / p i v o t c u s t o m i z a t i o n / T a b l e X M L _ C u s t o m e r   S h o p p i n g _ 1 e 7 e 7 e e c - d 3 5 7 - 4 b 1 6 - 8 f 6 3 - b c 1 b 6 b f 6 1 e a 7 " > < C u s t o m C o n t e n t > < ! [ C D A T A [ < T a b l e W i d g e t G r i d S e r i a l i z a t i o n   x m l n s : x s d = " h t t p : / / w w w . w 3 . o r g / 2 0 0 1 / X M L S c h e m a "   x m l n s : x s i = " h t t p : / / w w w . w 3 . o r g / 2 0 0 1 / X M L S c h e m a - i n s t a n c e " > < C o l u m n S u g g e s t e d T y p e   / > < C o l u m n F o r m a t   / > < C o l u m n A c c u r a c y   / > < C o l u m n C u r r e n c y S y m b o l   / > < C o l u m n P o s i t i v e P a t t e r n   / > < C o l u m n N e g a t i v e P a t t e r n   / > < C o l u m n W i d t h s > < i t e m > < k e y > < s t r i n g > I n v o i c e   N o < / s t r i n g > < / k e y > < v a l u e > < i n t > 1 0 2 < / i n t > < / v a l u e > < / i t e m > < i t e m > < k e y > < s t r i n g > I n v o i c e   D a t e < / s t r i n g > < / k e y > < v a l u e > < i n t > 2 0 8 < / i n t > < / v a l u e > < / i t e m > < i t e m > < k e y > < s t r i n g > S h o p p i n g   M a l l < / s t r i n g > < / k e y > < v a l u e > < i n t > 1 2 4 < / i n t > < / v a l u e > < / i t e m > < i t e m > < k e y > < s t r i n g > D i s t r i c t < / s t r i n g > < / k e y > < v a l u e > < i n t > 8 0 < / i n t > < / v a l u e > < / i t e m > < i t e m > < k e y > < s t r i n g > C u s t o m e r   I d < / s t r i n g > < / k e y > < v a l u e > < i n t > 1 1 1 < / i n t > < / v a l u e > < / i t e m > < i t e m > < k e y > < s t r i n g > G e n d e r < / s t r i n g > < / k e y > < v a l u e > < i n t > 8 2 < / i n t > < / v a l u e > < / i t e m > < i t e m > < k e y > < s t r i n g > A g e < / s t r i n g > < / k e y > < v a l u e > < i n t > 6 0 < / i n t > < / v a l u e > < / i t e m > < i t e m > < k e y > < s t r i n g > C a t e g o r y < / s t r i n g > < / k e y > < v a l u e > < i n t > 9 1 < / i n t > < / v a l u e > < / i t e m > < i t e m > < k e y > < s t r i n g > P a y m e n t   M e t h o d < / s t r i n g > < / k e y > < v a l u e > < i n t > 1 4 3 < / i n t > < / v a l u e > < / i t e m > < i t e m > < k e y > < s t r i n g > P r i c e _ < / s t r i n g > < / k e y > < v a l u e > < i n t > 7 4 < / i n t > < / v a l u e > < / i t e m > < i t e m > < k e y > < s t r i n g > Q u a n t i t y _ < / s t r i n g > < / k e y > < v a l u e > < i n t > 9 6 < / i n t > < / v a l u e > < / i t e m > < i t e m > < k e y > < s t r i n g > S a l e s _ < / s t r i n g > < / k e y > < v a l u e > < i n t > 7 5 < / i n t > < / v a l u e > < / i t e m > < / C o l u m n W i d t h s > < C o l u m n D i s p l a y I n d e x > < i t e m > < k e y > < s t r i n g > I n v o i c e   N o < / s t r i n g > < / k e y > < v a l u e > < i n t > 0 < / i n t > < / v a l u e > < / i t e m > < i t e m > < k e y > < s t r i n g > I n v o i c e   D a t e < / s t r i n g > < / k e y > < v a l u e > < i n t > 1 < / i n t > < / v a l u e > < / i t e m > < i t e m > < k e y > < s t r i n g > S h o p p i n g   M a l l < / s t r i n g > < / k e y > < v a l u e > < i n t > 2 < / i n t > < / v a l u e > < / i t e m > < i t e m > < k e y > < s t r i n g > D i s t r i c t < / s t r i n g > < / k e y > < v a l u e > < i n t > 3 < / i n t > < / v a l u e > < / i t e m > < i t e m > < k e y > < s t r i n g > C u s t o m e r   I d < / s t r i n g > < / k e y > < v a l u e > < i n t > 4 < / i n t > < / v a l u e > < / i t e m > < i t e m > < k e y > < s t r i n g > G e n d e r < / s t r i n g > < / k e y > < v a l u e > < i n t > 5 < / i n t > < / v a l u e > < / i t e m > < i t e m > < k e y > < s t r i n g > A g e < / s t r i n g > < / k e y > < v a l u e > < i n t > 6 < / i n t > < / v a l u e > < / i t e m > < i t e m > < k e y > < s t r i n g > C a t e g o r y < / s t r i n g > < / k e y > < v a l u e > < i n t > 7 < / i n t > < / v a l u e > < / i t e m > < i t e m > < k e y > < s t r i n g > P a y m e n t   M e t h o d < / s t r i n g > < / k e y > < v a l u e > < i n t > 8 < / i n t > < / v a l u e > < / i t e m > < i t e m > < k e y > < s t r i n g > P r i c e _ < / s t r i n g > < / k e y > < v a l u e > < i n t > 1 0 < / i n t > < / v a l u e > < / i t e m > < i t e m > < k e y > < s t r i n g > Q u a n t i t y _ < / s t r i n g > < / k e y > < v a l u e > < i n t > 9 < / i n t > < / v a l u e > < / i t e m > < i t e m > < k e y > < s t r i n g > S a l e s _ < / s t r i n g > < / k e y > < v a l u e > < i n t > 1 1 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C l i e n t W i n d o w X M L " > < C u s t o m C o n t e n t > < ! [ C D A T A [ C u s t o m e r   S h o p p i n g _ 1 e 7 e 7 e e c - d 3 5 7 - 4 b 1 6 - 8 f 6 3 - b c 1 b 6 b f 6 1 e a 7 ] ] > < / C u s t o m C o n t e n t > < / G e m i n i > 
</file>

<file path=customXml/item9.xml>��< ? x m l   v e r s i o n = " 1 . 0 "   e n c o d i n g = " u t f - 1 6 " ? > < D a t a M a s h u p   s q m i d = " 3 0 b e 2 a 2 c - f 5 0 2 - 4 b 4 e - 9 a 0 6 - 7 1 1 7 c 9 a e 0 7 b a "   x m l n s = " h t t p : / / s c h e m a s . m i c r o s o f t . c o m / D a t a M a s h u p " > A A A A A G w G A A B Q S w M E F A A C A A g A L E 8 k W I + 4 w T a m A A A A + A A A A B I A H A B D b 2 5 m a W c v U G F j a 2 F n Z S 5 4 b W w g o h g A K K A U A A A A A A A A A A A A A A A A A A A A A A A A A A A A h Y 8 x D o I w G E a v Q r r T 0 q p E z U 8 Z X C U x I S G u T a n Q C M X Q Y r m b g 0 f y C p I o 6 u b 4 v b z h f Y / b H d K x b Y K r 6 q 3 u T I I o j l C g j O x K b a o E D e 4 U r l H K 4 S D k W V Q q m G R j t 6 M t E 1 Q 7 d 9 k S 4 r 3 H f o G 7 v i I s i i g 5 Z v t c 1 q o V 6 C P r / 3 K o j X X C S I U 4 F K 8 Y z n B M 8 Y p u G F 7 G F M i M I d P m q 7 C p G E d A f i D s h s Y N v e L K h n k B Z J 5 A 3 i / 4 E 1 B L A w Q U A A I A C A A s T y R 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E 8 k W A 8 v D E F k A w A A G A w A A B M A H A B G b 3 J t d W x h c y 9 T Z W N 0 a W 9 u M S 5 t I K I Y A C i g F A A A A A A A A A A A A A A A A A A A A A A A A A A A A L 2 W 3 U / b M B D A 3 5 H 4 H y z z 0 k 1 R p x S 2 h 6 E + o J a x C k E L R U J T q S o 3 O V q L x C 6 2 U 7 V D / d 9 3 i Z N + O Q E E 0 v p S 5 8 6 5 j 9 / Z l 9 M Q G C 4 F 6 d t / / / T w 4 P B A T 5 m C k B z R V q K N j E G R / l T O Z l x M K G m S C M z h A c F f V / E J C J S 0 9 L z e l k E S g z C 1 X z y C e k s K g w + 6 R l s / H y 6 7 7 c 5 F 9 + E W g k R p q c m M K U Z m S i 7 R p y Q d 3 D l R L J T q I c j d j X T u r h 7 o O f 3 i D d o Q 8 Z g b U E 3 q U Y + 0 Z J T E Q j d 9 3 y P n I p A h b m 3 6 j e 8 N j 9 w k 0 k D f L C N o b p b 1 a y l g + M W z Y R 9 R f I e N 4 S / 6 1 G k c s Z x z X K a 5 3 b E x b u + l M g O / g Y W g d M 3 m 6 Z F B L j + L o n 7 A I q Z 0 0 6 h k 2 / A d n 0 k S s H j M 0 f b G 3 p 1 i Q j 9 K F d v A 7 5 Y z 0 L X K M L y X F 8 r F X P I A R k J i u g b 3 E w M L s / L I R h U y A 4 6 y A D e K W R Q 5 2 p B r o 3 h g H M U a P A 8 d H a a O F B w x m 6 T e s X g / T u p p Q t Y O x j S R a u n s n r F l e j h G M Z i p d H 0 8 J 0 w Y b p a u x R n G u 0 5 T J P E Y 1 G q 1 A W 6 B M k 0 C P M N C x m M F J f x v Q b A Y 8 l N T 2 y + T w 5 t 2 7 B O 5 l r Q M + V r f T p 9 L u d P i w p C r V L B P n 7 a L d Q n + z a 3 r h H S 3 B P T C r r Y q Q M 8 m e Q x b 8 G m r W J f T p z 0 r I V d W s l 8 E e l O s d 4 p A e 9 l i u w A 7 K P 0 3 j / y r 9 U o L s Y M 2 L 3 u K f d t n D y + l F C z i e H U Y Y R M F E 1 x s f J + F o f W z X 2 o / q w y L A C 8 Z A R Z M y a B I d P h 1 k C U 3 f N / Z 8 q s P V 0 V 0 a X I 3 J Y R H F n F v B 3 E u L E K 1 i 1 E 1 + M a n w P t Z c L m P y q t W n p f / D u y N 7 J j O Q e G J J U W i F r / N d v h t X Y d R V T c 9 f j P F q g D T 5 P a 9 v 9 V O n h N u 8 G W 9 X W b s z 1 U 9 5 B i d 7 P l 4 k 1 y j n J w b Q i U 8 W 7 H 3 w D v 5 I L z G p + D 5 7 6 R 3 U k b v 8 I C L V y x v z y n 4 L c a 2 y B S X p d P J + S K A q H 4 v 1 d N Y y q f P z C e t t a P 6 I t I L n E w Q Q x Q h E R w D C h C b a E b 9 K Y D B C G w o L 4 O O g b h J N x u o d 8 l F 2 K T Z P j p c D b D r s e F H x 5 R 9 x / 9 1 Y H H 6 d d q / / g B T 7 i f 9 C t l P y X U S V 6 i c 6 Q C l j q z N S o Y F a z n 3 6 t h 4 R V E q z k 1 h 9 e z H d 8 8 Z R k D k I 7 k H e C p P Z m u D G 3 7 3 3 p F l l v C F c m q Z t m + Y M u l U 0 R U O b G w C C i f k 8 l h y 5 Y 7 P 3 T u 2 e x J O / w F Q S w E C L Q A U A A I A C A A s T y R Y j 7 j B N q Y A A A D 4 A A A A E g A A A A A A A A A A A A A A A A A A A A A A Q 2 9 u Z m l n L 1 B h Y 2 t h Z 2 U u e G 1 s U E s B A i 0 A F A A C A A g A L E 8 k W A / K 6 a u k A A A A 6 Q A A A B M A A A A A A A A A A A A A A A A A 8 g A A A F t D b 2 5 0 Z W 5 0 X 1 R 5 c G V z X S 5 4 b W x Q S w E C L Q A U A A I A C A A s T y R Y D y 8 M Q W Q D A A A Y D A A A E w A A A A A A A A A A A A A A A A D j A Q A A R m 9 y b X V s Y X M v U 2 V j d G l v b j E u b V B L B Q Y A A A A A A w A D A M I A A A C U 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O J w A A A A A A A G w 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d X N 0 b 2 1 l c i U y M F N o b 3 B w a W 5 n P C 9 J d G V t U G F 0 a D 4 8 L 0 l 0 Z W 1 M b 2 N h d G l v b j 4 8 U 3 R h Y m x l R W 5 0 c m l l c z 4 8 R W 5 0 c n k g V H l w Z T 0 i S X N Q c m l 2 Y X R l I i B W Y W x 1 Z T 0 i b D A i I C 8 + P E V u d H J 5 I F R 5 c G U 9 I k 5 h d m l n Y X R p b 2 5 T d G V w T m F t Z S I g V m F s d W U 9 I n N O Y X Z l Z 2 F j a c O z 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s d W 1 u V H l w Z X M i I F Z h b H V l P S J z Q m d r R 0 J n W U d B d 1 l H Q X d V R i I g L z 4 8 R W 5 0 c n k g V H l w Z T 0 i R m l s b E x h c 3 R V c G R h d G V k I i B W Y W x 1 Z T 0 i Z D I w M j Q t M D E t M D R U M T U 6 N T c 6 M T U u O T Y y N D Q 4 N F o i I C 8 + P E V u d H J 5 I F R 5 c G U 9 I k Z p b G x F c n J v c k N v d W 5 0 I i B W Y W x 1 Z T 0 i b D A i I C 8 + P E V u d H J 5 I F R 5 c G U 9 I k Z p b G x F c n J v c k N v Z G U i I F Z h b H V l P S J z V W 5 r b m 9 3 b i I g L z 4 8 R W 5 0 c n k g V H l w Z T 0 i R m l s b E N v d W 5 0 I i B W Y W x 1 Z T 0 i b D k 5 N D U 3 I i A v P j x F b n R y e S B U e X B l P S J R d W V y e U l E I i B W Y W x 1 Z T 0 i c 2 Y 4 M m U 5 M j A 3 L W Z l Y 2 Q t N G N j M i 0 5 N G V l L T R i M 2 V i N G I z M m U 2 Y i I g L z 4 8 R W 5 0 c n k g V H l w Z T 0 i Q W R k Z W R U b 0 R h d G F N b 2 R l b C I g V m F s d W U 9 I m w x I i A v P j x F b n R y e S B U e X B l P S J G a W x s Q 2 9 s d W 1 u T m F t Z X M i I F Z h b H V l P S J z W y Z x d W 9 0 O 0 l u d m 9 p Y 2 U g T m 8 m c X V v d D s s J n F 1 b 3 Q 7 S W 5 2 b 2 l j Z S B E Y X R l J n F 1 b 3 Q 7 L C Z x d W 9 0 O 1 N o b 3 B w a W 5 n I E 1 h b G w m c X V v d D s s J n F 1 b 3 Q 7 R G l z d H J p Y 3 Q m c X V v d D s s J n F 1 b 3 Q 7 Q 3 V z d G 9 t Z X I g S W Q m c X V v d D s s J n F 1 b 3 Q 7 R 2 V u Z G V y J n F 1 b 3 Q 7 L C Z x d W 9 0 O 0 F n Z S Z x d W 9 0 O y w m c X V v d D t D Y X R l Z 2 9 y e S Z x d W 9 0 O y w m c X V v d D t Q Y X l t Z W 5 0 I E 1 l d G h v Z C Z x d W 9 0 O y w m c X V v d D t R d W F u d G l 0 e V 8 m c X V v d D s s J n F 1 b 3 Q 7 U H J p Y 2 V f J n F 1 b 3 Q 7 L C Z x d W 9 0 O 1 N h b G V z X 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D d X N 0 b 2 1 l c i B T a G 9 w c G l u Z y 9 U a X B v I G N h b W J p Y W R v L n t p b n Z v a W N l X 2 5 v L D B 9 J n F 1 b 3 Q 7 L C Z x d W 9 0 O 1 N l Y 3 R p b 2 4 x L 0 N 1 c 3 R v b W V y I F N o b 3 B w a W 5 n L 1 R p c G 8 g Y 2 F t Y m l h Z G 8 x L n t J b n Z v a W N l I E R h d G U s M X 0 m c X V v d D s s J n F 1 b 3 Q 7 U 2 V j d G l v b j E v Q 3 V z d G 9 t Z X I g U 2 h v c H B p b m c v V G l w b y B j Y W 1 i a W F k b y 5 7 c 2 h v c H B p b m d f b W F s b C w y f S Z x d W 9 0 O y w m c X V v d D t T Z W N 0 a W 9 u M S 9 D d X N 0 b 2 1 l c i B T a G 9 w c G l u Z y 9 U a X B v I G N h b W J p Y W R v L n t k a X N 0 c m l j d C w z f S Z x d W 9 0 O y w m c X V v d D t T Z W N 0 a W 9 u M S 9 D d X N 0 b 2 1 l c i B T a G 9 w c G l u Z y 9 U a X B v I G N h b W J p Y W R v L n t j d X N 0 b 2 1 l c l 9 p Z C w 0 f S Z x d W 9 0 O y w m c X V v d D t T Z W N 0 a W 9 u M S 9 D d X N 0 b 2 1 l c i B T a G 9 w c G l u Z y 9 U a X B v I G N h b W J p Y W R v L n t n Z W 5 k Z X I s N X 0 m c X V v d D s s J n F 1 b 3 Q 7 U 2 V j d G l v b j E v Q 3 V z d G 9 t Z X I g U 2 h v c H B p b m c v V G l w b y B j Y W 1 i a W F k b y 5 7 Y W d l L D Z 9 J n F 1 b 3 Q 7 L C Z x d W 9 0 O 1 N l Y 3 R p b 2 4 x L 0 N 1 c 3 R v b W V y I F N o b 3 B w a W 5 n L 1 R p c G 8 g Y 2 F t Y m l h Z G 8 u e 2 N h d G V n b 3 J 5 L D d 9 J n F 1 b 3 Q 7 L C Z x d W 9 0 O 1 N l Y 3 R p b 2 4 x L 0 N 1 c 3 R v b W V y I F N o b 3 B w a W 5 n L 1 R p c G 8 g Y 2 F t Y m l h Z G 8 u e 3 B h e W 1 l b n R f b W V 0 a G 9 k L D h 9 J n F 1 b 3 Q 7 L C Z x d W 9 0 O 1 N l Y 3 R p b 2 4 x L 0 N 1 c 3 R v b W V y I F N o b 3 B w a W 5 n L 1 R p c G 8 g Y 2 F t Y m l h Z G 8 u e 3 F 1 Y W 5 0 a X R 5 L D l 9 J n F 1 b 3 Q 7 L C Z x d W 9 0 O 1 N l Y 3 R p b 2 4 x L 0 N 1 c 3 R v b W V y I F N o b 3 B w a W 5 n L 1 R p c G 8 g Y 2 F t Y m l h Z G 8 u e 3 B y a W N l L D E w f S Z x d W 9 0 O y w m c X V v d D t T Z W N 0 a W 9 u M S 9 D d X N 0 b 2 1 l c i B T a G 9 w c G l u Z y 9 U a X B v I G N h b W J p Y W R v M i 5 7 U 2 F s Z X N f L D E x f S Z x d W 9 0 O 1 0 s J n F 1 b 3 Q 7 Q 2 9 s d W 1 u Q 2 9 1 b n Q m c X V v d D s 6 M T I s J n F 1 b 3 Q 7 S 2 V 5 Q 2 9 s d W 1 u T m F t Z X M m c X V v d D s 6 W 1 0 s J n F 1 b 3 Q 7 Q 2 9 s d W 1 u S W R l b n R p d G l l c y Z x d W 9 0 O z p b J n F 1 b 3 Q 7 U 2 V j d G l v b j E v Q 3 V z d G 9 t Z X I g U 2 h v c H B p b m c v V G l w b y B j Y W 1 i a W F k b y 5 7 a W 5 2 b 2 l j Z V 9 u b y w w f S Z x d W 9 0 O y w m c X V v d D t T Z W N 0 a W 9 u M S 9 D d X N 0 b 2 1 l c i B T a G 9 w c G l u Z y 9 U a X B v I G N h b W J p Y W R v M S 5 7 S W 5 2 b 2 l j Z S B E Y X R l L D F 9 J n F 1 b 3 Q 7 L C Z x d W 9 0 O 1 N l Y 3 R p b 2 4 x L 0 N 1 c 3 R v b W V y I F N o b 3 B w a W 5 n L 1 R p c G 8 g Y 2 F t Y m l h Z G 8 u e 3 N o b 3 B w a W 5 n X 2 1 h b G w s M n 0 m c X V v d D s s J n F 1 b 3 Q 7 U 2 V j d G l v b j E v Q 3 V z d G 9 t Z X I g U 2 h v c H B p b m c v V G l w b y B j Y W 1 i a W F k b y 5 7 Z G l z d H J p Y 3 Q s M 3 0 m c X V v d D s s J n F 1 b 3 Q 7 U 2 V j d G l v b j E v Q 3 V z d G 9 t Z X I g U 2 h v c H B p b m c v V G l w b y B j Y W 1 i a W F k b y 5 7 Y 3 V z d G 9 t Z X J f a W Q s N H 0 m c X V v d D s s J n F 1 b 3 Q 7 U 2 V j d G l v b j E v Q 3 V z d G 9 t Z X I g U 2 h v c H B p b m c v V G l w b y B j Y W 1 i a W F k b y 5 7 Z 2 V u Z G V y L D V 9 J n F 1 b 3 Q 7 L C Z x d W 9 0 O 1 N l Y 3 R p b 2 4 x L 0 N 1 c 3 R v b W V y I F N o b 3 B w a W 5 n L 1 R p c G 8 g Y 2 F t Y m l h Z G 8 u e 2 F n Z S w 2 f S Z x d W 9 0 O y w m c X V v d D t T Z W N 0 a W 9 u M S 9 D d X N 0 b 2 1 l c i B T a G 9 w c G l u Z y 9 U a X B v I G N h b W J p Y W R v L n t j Y X R l Z 2 9 y e S w 3 f S Z x d W 9 0 O y w m c X V v d D t T Z W N 0 a W 9 u M S 9 D d X N 0 b 2 1 l c i B T a G 9 w c G l u Z y 9 U a X B v I G N h b W J p Y W R v L n t w Y X l t Z W 5 0 X 2 1 l d G h v Z C w 4 f S Z x d W 9 0 O y w m c X V v d D t T Z W N 0 a W 9 u M S 9 D d X N 0 b 2 1 l c i B T a G 9 w c G l u Z y 9 U a X B v I G N h b W J p Y W R v L n t x d W F u d G l 0 e S w 5 f S Z x d W 9 0 O y w m c X V v d D t T Z W N 0 a W 9 u M S 9 D d X N 0 b 2 1 l c i B T a G 9 w c G l u Z y 9 U a X B v I G N h b W J p Y W R v L n t w c m l j Z S w x M H 0 m c X V v d D s s J n F 1 b 3 Q 7 U 2 V j d G l v b j E v Q 3 V z d G 9 t Z X I g U 2 h v c H B p b m c v V G l w b y B j Y W 1 i a W F k b z I u e 1 N h b G V z X y w x M X 0 m c X V v d D t d L C Z x d W 9 0 O 1 J l b G F 0 a W 9 u c 2 h p c E l u Z m 8 m c X V v d D s 6 W 1 1 9 I i A v P j w v U 3 R h Y m x l R W 5 0 c m l l c z 4 8 L 0 l 0 Z W 0 + P E l 0 Z W 0 + P E l 0 Z W 1 M b 2 N h d G l v b j 4 8 S X R l b V R 5 c G U + R m 9 y b X V s Y T w v S X R l b V R 5 c G U + P E l 0 Z W 1 Q Y X R o P l N l Y 3 R p b 2 4 x L 0 N 1 c 3 R v b W V y J T I w U 2 h v c H B p b m c v T 3 J p Z 2 V u P C 9 J d G V t U G F 0 a D 4 8 L 0 l 0 Z W 1 M b 2 N h d G l v b j 4 8 U 3 R h Y m x l R W 5 0 c m l l c y A v P j w v S X R l b T 4 8 S X R l b T 4 8 S X R l b U x v Y 2 F 0 a W 9 u P j x J d G V t V H l w Z T 5 G b 3 J t d W x h P C 9 J d G V t V H l w Z T 4 8 S X R l b V B h d G g + U 2 V j d G l v b j E v Q 3 V z d G 9 t Z X I l M j B T a G 9 w c G l u Z y 9 F b m N h Y m V 6 Y W R v c y U y M H B y b 2 1 v d m l k b 3 M 8 L 0 l 0 Z W 1 Q Y X R o P j w v S X R l b U x v Y 2 F 0 a W 9 u P j x T d G F i b G V F b n R y a W V z I C 8 + P C 9 J d G V t P j x J d G V t P j x J d G V t T G 9 j Y X R p b 2 4 + P E l 0 Z W 1 U e X B l P k Z v c m 1 1 b G E 8 L 0 l 0 Z W 1 U e X B l P j x J d G V t U G F 0 a D 5 T Z W N 0 a W 9 u M S 9 D d X N 0 b 2 1 l c i U y M F N o b 3 B w a W 5 n L 1 R p c G 8 l M j B j Y W 1 i a W F k b z w v S X R l b V B h d G g + P C 9 J d G V t T G 9 j Y X R p b 2 4 + P F N 0 Y W J s Z U V u d H J p Z X M g L z 4 8 L 0 l 0 Z W 0 + P E l 0 Z W 0 + P E l 0 Z W 1 M b 2 N h d G l v b j 4 8 S X R l b V R 5 c G U + R m 9 y b X V s Y T w v S X R l b V R 5 c G U + P E l 0 Z W 1 Q Y X R o P l N l Y 3 R p b 2 4 x L 0 N 1 c 3 R v b W V y J T I w U 2 h v c H B p b m c v Q 2 9 s d W 1 u Y X M l M j B j b 2 4 l M j B u b 2 1 i c m U l M j B j Y W 1 i a W F k b z w v S X R l b V B h d G g + P C 9 J d G V t T G 9 j Y X R p b 2 4 + P F N 0 Y W J s Z U V u d H J p Z X M g L z 4 8 L 0 l 0 Z W 0 + P E l 0 Z W 0 + P E l 0 Z W 1 M b 2 N h d G l v b j 4 8 S X R l b V R 5 c G U + R m 9 y b X V s Y T w v S X R l b V R 5 c G U + P E l 0 Z W 1 Q Y X R o P l N l Y 3 R p b 2 4 x L 2 N h b G V u Z G F y a W 8 8 L 0 l 0 Z W 1 Q Y X R o P j w v S X R l b U x v Y 2 F 0 a W 9 u P j x T d G F i b G V F b n R y a W V z P j x F b n R y e S B U e X B l P S J J c 1 B y a X Z h d G U i I F Z h b H V l P S J s M C I g L z 4 8 R W 5 0 c n k g V H l w Z T 0 i T m F 2 a W d h d G l v b l N 0 Z X B O Y W 1 l I i B W Y W x 1 Z T 0 i c 0 5 h d m V n Y W N p w 7 N 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F c n J v c k N v d W 5 0 I i B W Y W x 1 Z T 0 i b D A i I C 8 + P E V u d H J 5 I F R 5 c G U 9 I k Z p b G x F c n J v c k N v Z G U i I F Z h b H V l P S J z V W 5 r b m 9 3 b i I g L z 4 8 R W 5 0 c n k g V H l w Z T 0 i R m l s b E N v d W 5 0 I i B W Y W x 1 Z T 0 i b D k 0 M i I g L z 4 8 R W 5 0 c n k g V H l w Z T 0 i R m l s b E x h c 3 R V c G R h d G V k I i B W Y W x 1 Z T 0 i Z D I w M j Q t M D E t M D R U M T U 6 N T c 6 M T U u O T g w M T Q 4 N V o i I C 8 + P E V u d H J 5 I F R 5 c G U 9 I k Z p b G x D b 2 x 1 b W 5 U e X B l c y I g V m F s d W U 9 I n N D U U 1 E Q m d Z R E J n W U d B d 0 1 H Q m d N S k F 3 W T 0 i I C 8 + P E V u d H J 5 I F R 5 c G U 9 I k Z p b G x D b 2 x 1 b W 5 O Y W 1 l c y I g V m F s d W U 9 I n N b J n F 1 b 3 Q 7 R G F 0 Z S Z x d W 9 0 O y w m c X V v d D t Z Z W F y J n F 1 b 3 Q 7 L C Z x d W 9 0 O 0 1 v b n R o I E 5 1 b S Z x d W 9 0 O y w m c X V v d D t N b 2 5 0 a C Z x d W 9 0 O y w m c X V v d D t N b 2 4 m c X V v d D s s J n F 1 b 3 Q 7 R G F 5 J n F 1 b 3 Q 7 L C Z x d W 9 0 O 0 1 v b n R o I F l l Y X I m c X V v d D s s J n F 1 b 3 Q 7 T W 9 u I F l l Y X I m c X V v d D s s J n F 1 b 3 Q 7 T W 9 u I F l y J n F 1 b 3 Q 7 L C Z x d W 9 0 O 0 1 v b n R o I F l l Y X I g T 3 J k Z X I m c X V v d D s s J n F 1 b 3 Q 7 R G F 5 I G 9 m I F d l Z W s g T n V t J n F 1 b 3 Q 7 L C Z x d W 9 0 O 0 R h e S B v Z i B X Z W V r J n F 1 b 3 Q 7 L C Z x d W 9 0 O 0 R P V y Z x d W 9 0 O y w m c X V v d D t X Z W V r I G 9 m I F l l Y X I m c X V v d D s s J n F 1 b 3 Q 7 V 2 V l a y B T d G F y d G l u Z y B P b i Z x d W 9 0 O y w m c X V v d D t R d W F y d G V y I E 5 1 b S Z x d W 9 0 O y w m c X V v d D t R d W F y d G V y J n F 1 b 3 Q 7 X S I g L z 4 8 R W 5 0 c n k g V H l w Z T 0 i U X V l c n l J R C I g V m F s d W U 9 I n M 4 Z D g 1 Z W F i N S 1 m M 2 M 3 L T Q 2 O T A t Y j J j Y S 0 2 M j F j O D R j Y j F h N z Q i I C 8 + P E V u d H J 5 I F R 5 c G U 9 I k Z p b G x T d G F 0 d X M i I F Z h b H V l P S J z Q 2 9 t c G x l d G U i I C 8 + P E V u d H J 5 I F R 5 c G U 9 I k F k Z G V k V G 9 E Y X R h T W 9 k Z W w i I F Z h b H V l P S J s M S I g L z 4 8 R W 5 0 c n k g V H l w Z T 0 i U m V s Y X R p b 2 5 z a G l w S W 5 m b 0 N v b n R h a W 5 l c i I g V m F s d W U 9 I n N 7 J n F 1 b 3 Q 7 Y 2 9 s d W 1 u Q 2 9 1 b n Q m c X V v d D s 6 M T c s J n F 1 b 3 Q 7 a 2 V 5 Q 2 9 s d W 1 u T m F t Z X M m c X V v d D s 6 W 1 0 s J n F 1 b 3 Q 7 c X V l c n l S Z W x h d G l v b n N o a X B z J n F 1 b 3 Q 7 O l t d L C Z x d W 9 0 O 2 N v b H V t b k l k Z W 5 0 a X R p Z X M m c X V v d D s 6 W y Z x d W 9 0 O 1 N l Y 3 R p b 2 4 x L 2 N h b G V u Z G F y a W 8 v V G l w b y B j Y W 1 i a W F k b y 5 7 R G F 0 Z S w w f S Z x d W 9 0 O y w m c X V v d D t T Z W N 0 a W 9 u M S 9 j Y W x l b m R h c m l v L 1 R p c G 8 g Y 2 F t Y m l h Z G 8 u e 1 l l Y X I s M X 0 m c X V v d D s s J n F 1 b 3 Q 7 U 2 V j d G l v b j E v Y 2 F s Z W 5 k Y X J p b y 9 U a X B v I G N h b W J p Y W R v L n t N b 2 5 0 a C B O d W 0 s M n 0 m c X V v d D s s J n F 1 b 3 Q 7 U 2 V j d G l v b j E v Y 2 F s Z W 5 k Y X J p b y 9 U a X B v I G N h b W J p Y W R v L n t N b 2 5 0 a C w z f S Z x d W 9 0 O y w m c X V v d D t T Z W N 0 a W 9 u M S 9 j Y W x l b m R h c m l v L 1 R p c G 8 g Y 2 F t Y m l h Z G 8 u e 0 1 v b i w 0 f S Z x d W 9 0 O y w m c X V v d D t T Z W N 0 a W 9 u M S 9 j Y W x l b m R h c m l v L 1 R p c G 8 g Y 2 F t Y m l h Z G 8 u e 0 R h e S w 1 f S Z x d W 9 0 O y w m c X V v d D t T Z W N 0 a W 9 u M S 9 j Y W x l b m R h c m l v L 1 R p c G 8 g Y 2 F t Y m l h Z G 8 u e 0 1 v b n R o I F l l Y X I s N n 0 m c X V v d D s s J n F 1 b 3 Q 7 U 2 V j d G l v b j E v Y 2 F s Z W 5 k Y X J p b y 9 U a X B v I G N h b W J p Y W R v L n t N b 2 4 g W W V h c i w 3 f S Z x d W 9 0 O y w m c X V v d D t T Z W N 0 a W 9 u M S 9 j Y W x l b m R h c m l v L 1 R p c G 8 g Y 2 F t Y m l h Z G 8 u e 0 1 v b i B Z c i w 4 f S Z x d W 9 0 O y w m c X V v d D t T Z W N 0 a W 9 u M S 9 j Y W x l b m R h c m l v L 1 R p c G 8 g Y 2 F t Y m l h Z G 8 u e 0 1 v b n R o I F l l Y X I g T 3 J k Z X I s O X 0 m c X V v d D s s J n F 1 b 3 Q 7 U 2 V j d G l v b j E v Y 2 F s Z W 5 k Y X J p b y 9 U a X B v I G N h b W J p Y W R v L n t E Y X k g b 2 Y g V 2 V l a y B O d W 0 s M T B 9 J n F 1 b 3 Q 7 L C Z x d W 9 0 O 1 N l Y 3 R p b 2 4 x L 2 N h b G V u Z G F y a W 8 v V G l w b y B j Y W 1 i a W F k b y 5 7 R G F 5 I G 9 m I F d l Z W s s M T F 9 J n F 1 b 3 Q 7 L C Z x d W 9 0 O 1 N l Y 3 R p b 2 4 x L 2 N h b G V u Z G F y a W 8 v V G l w b y B j Y W 1 i a W F k b y 5 7 R E 9 X L D E y f S Z x d W 9 0 O y w m c X V v d D t T Z W N 0 a W 9 u M S 9 j Y W x l b m R h c m l v L 1 R p c G 8 g Y 2 F t Y m l h Z G 8 u e 1 d l Z W s g b 2 Y g W W V h c i w x M 3 0 m c X V v d D s s J n F 1 b 3 Q 7 U 2 V j d G l v b j E v Y 2 F s Z W 5 k Y X J p b y 9 U a X B v I G N h b W J p Y W R v L n t X Z W V r I F N 0 Y X J 0 a W 5 n I E 9 u L D E 0 f S Z x d W 9 0 O y w m c X V v d D t T Z W N 0 a W 9 u M S 9 j Y W x l b m R h c m l v L 1 R p c G 8 g Y 2 F t Y m l h Z G 8 u e 1 F 1 Y X J 0 Z X I g T n V t L D E 1 f S Z x d W 9 0 O y w m c X V v d D t T Z W N 0 a W 9 u M S 9 j Y W x l b m R h c m l v L 1 R p c G 8 g Y 2 F t Y m l h Z G 8 u e 1 F 1 Y X J 0 Z X I s M T Z 9 J n F 1 b 3 Q 7 X S w m c X V v d D t D b 2 x 1 b W 5 D b 3 V u d C Z x d W 9 0 O z o x N y w m c X V v d D t L Z X l D b 2 x 1 b W 5 O Y W 1 l c y Z x d W 9 0 O z p b X S w m c X V v d D t D b 2 x 1 b W 5 J Z G V u d G l 0 a W V z J n F 1 b 3 Q 7 O l s m c X V v d D t T Z W N 0 a W 9 u M S 9 j Y W x l b m R h c m l v L 1 R p c G 8 g Y 2 F t Y m l h Z G 8 u e 0 R h d G U s M H 0 m c X V v d D s s J n F 1 b 3 Q 7 U 2 V j d G l v b j E v Y 2 F s Z W 5 k Y X J p b y 9 U a X B v I G N h b W J p Y W R v L n t Z Z W F y L D F 9 J n F 1 b 3 Q 7 L C Z x d W 9 0 O 1 N l Y 3 R p b 2 4 x L 2 N h b G V u Z G F y a W 8 v V G l w b y B j Y W 1 i a W F k b y 5 7 T W 9 u d G g g T n V t L D J 9 J n F 1 b 3 Q 7 L C Z x d W 9 0 O 1 N l Y 3 R p b 2 4 x L 2 N h b G V u Z G F y a W 8 v V G l w b y B j Y W 1 i a W F k b y 5 7 T W 9 u d G g s M 3 0 m c X V v d D s s J n F 1 b 3 Q 7 U 2 V j d G l v b j E v Y 2 F s Z W 5 k Y X J p b y 9 U a X B v I G N h b W J p Y W R v L n t N b 2 4 s N H 0 m c X V v d D s s J n F 1 b 3 Q 7 U 2 V j d G l v b j E v Y 2 F s Z W 5 k Y X J p b y 9 U a X B v I G N h b W J p Y W R v L n t E Y X k s N X 0 m c X V v d D s s J n F 1 b 3 Q 7 U 2 V j d G l v b j E v Y 2 F s Z W 5 k Y X J p b y 9 U a X B v I G N h b W J p Y W R v L n t N b 2 5 0 a C B Z Z W F y L D Z 9 J n F 1 b 3 Q 7 L C Z x d W 9 0 O 1 N l Y 3 R p b 2 4 x L 2 N h b G V u Z G F y a W 8 v V G l w b y B j Y W 1 i a W F k b y 5 7 T W 9 u I F l l Y X I s N 3 0 m c X V v d D s s J n F 1 b 3 Q 7 U 2 V j d G l v b j E v Y 2 F s Z W 5 k Y X J p b y 9 U a X B v I G N h b W J p Y W R v L n t N b 2 4 g W X I s O H 0 m c X V v d D s s J n F 1 b 3 Q 7 U 2 V j d G l v b j E v Y 2 F s Z W 5 k Y X J p b y 9 U a X B v I G N h b W J p Y W R v L n t N b 2 5 0 a C B Z Z W F y I E 9 y Z G V y L D l 9 J n F 1 b 3 Q 7 L C Z x d W 9 0 O 1 N l Y 3 R p b 2 4 x L 2 N h b G V u Z G F y a W 8 v V G l w b y B j Y W 1 i a W F k b y 5 7 R G F 5 I G 9 m I F d l Z W s g T n V t L D E w f S Z x d W 9 0 O y w m c X V v d D t T Z W N 0 a W 9 u M S 9 j Y W x l b m R h c m l v L 1 R p c G 8 g Y 2 F t Y m l h Z G 8 u e 0 R h e S B v Z i B X Z W V r L D E x f S Z x d W 9 0 O y w m c X V v d D t T Z W N 0 a W 9 u M S 9 j Y W x l b m R h c m l v L 1 R p c G 8 g Y 2 F t Y m l h Z G 8 u e 0 R P V y w x M n 0 m c X V v d D s s J n F 1 b 3 Q 7 U 2 V j d G l v b j E v Y 2 F s Z W 5 k Y X J p b y 9 U a X B v I G N h b W J p Y W R v L n t X Z W V r I G 9 m I F l l Y X I s M T N 9 J n F 1 b 3 Q 7 L C Z x d W 9 0 O 1 N l Y 3 R p b 2 4 x L 2 N h b G V u Z G F y a W 8 v V G l w b y B j Y W 1 i a W F k b y 5 7 V 2 V l a y B T d G F y d G l u Z y B P b i w x N H 0 m c X V v d D s s J n F 1 b 3 Q 7 U 2 V j d G l v b j E v Y 2 F s Z W 5 k Y X J p b y 9 U a X B v I G N h b W J p Y W R v L n t R d W F y d G V y I E 5 1 b S w x N X 0 m c X V v d D s s J n F 1 b 3 Q 7 U 2 V j d G l v b j E v Y 2 F s Z W 5 k Y X J p b y 9 U a X B v I G N h b W J p Y W R v L n t R d W F y d G V y L D E 2 f S Z x d W 9 0 O 1 0 s J n F 1 b 3 Q 7 U m V s Y X R p b 2 5 z a G l w S W 5 m b y Z x d W 9 0 O z p b X X 0 i I C 8 + P C 9 T d G F i b G V F b n R y a W V z P j w v S X R l b T 4 8 S X R l b T 4 8 S X R l b U x v Y 2 F 0 a W 9 u P j x J d G V t V H l w Z T 5 G b 3 J t d W x h P C 9 J d G V t V H l w Z T 4 8 S X R l b V B h d G g + U 2 V j d G l v b j E v Y 2 F s Z W 5 k Y X J p b y 9 P c m l n Z W 4 8 L 0 l 0 Z W 1 Q Y X R o P j w v S X R l b U x v Y 2 F 0 a W 9 u P j x T d G F i b G V F b n R y a W V z I C 8 + P C 9 J d G V t P j x J d G V t P j x J d G V t T G 9 j Y X R p b 2 4 + P E l 0 Z W 1 U e X B l P k Z v c m 1 1 b G E 8 L 0 l 0 Z W 1 U e X B l P j x J d G V t U G F 0 a D 5 T Z W N 0 a W 9 u M S 9 j Y W x l b m R h c m l v L 2 N h b G V u Z G F y a W 9 f U 2 h l Z X Q 8 L 0 l 0 Z W 1 Q Y X R o P j w v S X R l b U x v Y 2 F 0 a W 9 u P j x T d G F i b G V F b n R y a W V z I C 8 + P C 9 J d G V t P j x J d G V t P j x J d G V t T G 9 j Y X R p b 2 4 + P E l 0 Z W 1 U e X B l P k Z v c m 1 1 b G E 8 L 0 l 0 Z W 1 U e X B l P j x J d G V t U G F 0 a D 5 T Z W N 0 a W 9 u M S 9 j Y W x l b m R h c m l v L 0 V u Y 2 F i Z X p h Z G 9 z J T I w c H J v b W 9 2 a W R v c z w v S X R l b V B h d G g + P C 9 J d G V t T G 9 j Y X R p b 2 4 + P F N 0 Y W J s Z U V u d H J p Z X M g L z 4 8 L 0 l 0 Z W 0 + P E l 0 Z W 0 + P E l 0 Z W 1 M b 2 N h d G l v b j 4 8 S X R l b V R 5 c G U + R m 9 y b X V s Y T w v S X R l b V R 5 c G U + P E l 0 Z W 1 Q Y X R o P l N l Y 3 R p b 2 4 x L 2 N h b G V u Z G F y a W 8 v V G l w b y U y M G N h b W J p Y W R v P C 9 J d G V t U G F 0 a D 4 8 L 0 l 0 Z W 1 M b 2 N h d G l v b j 4 8 U 3 R h Y m x l R W 5 0 c m l l c y A v P j w v S X R l b T 4 8 S X R l b T 4 8 S X R l b U x v Y 2 F 0 a W 9 u P j x J d G V t V H l w Z T 5 G b 3 J t d W x h P C 9 J d G V t V H l w Z T 4 8 S X R l b V B h d G g + U 2 V j d G l v b j E v Q 3 V z d G 9 t Z X I l M j B T a G 9 w c G l u Z y 9 U a X B v J T I w Y 2 F t Y m l h Z G 8 x P C 9 J d G V t U G F 0 a D 4 8 L 0 l 0 Z W 1 M b 2 N h d G l v b j 4 8 U 3 R h Y m x l R W 5 0 c m l l c y A v P j w v S X R l b T 4 8 S X R l b T 4 8 S X R l b U x v Y 2 F 0 a W 9 u P j x J d G V t V H l w Z T 5 G b 3 J t d W x h P C 9 J d G V t V H l w Z T 4 8 S X R l b V B h d G g + U 2 V j d G l v b j E v Q 3 V z d G 9 t Z X I l M j B T a G 9 w c G l u Z y 9 Q Z X J z b 2 5 h b G l 6 Y W R h J T I w Y W d y Z W d h Z G E 8 L 0 l 0 Z W 1 Q Y X R o P j w v S X R l b U x v Y 2 F 0 a W 9 u P j x T d G F i b G V F b n R y a W V z I C 8 + P C 9 J d G V t P j x J d G V t P j x J d G V t T G 9 j Y X R p b 2 4 + P E l 0 Z W 1 U e X B l P k Z v c m 1 1 b G E 8 L 0 l 0 Z W 1 U e X B l P j x J d G V t U G F 0 a D 5 T Z W N 0 a W 9 u M S 9 D d X N 0 b 2 1 l c i U y M F N o b 3 B w a W 5 n L 0 N v b H V t b m F z J T I w Y 2 9 u J T I w b m 9 t Y n J l J T I w Y 2 F t Y m l h Z G 8 x P C 9 J d G V t U G F 0 a D 4 8 L 0 l 0 Z W 1 M b 2 N h d G l v b j 4 8 U 3 R h Y m x l R W 5 0 c m l l c y A v P j w v S X R l b T 4 8 S X R l b T 4 8 S X R l b U x v Y 2 F 0 a W 9 u P j x J d G V t V H l w Z T 5 G b 3 J t d W x h P C 9 J d G V t V H l w Z T 4 8 S X R l b V B h d G g + U 2 V j d G l v b j E v Q 3 V z d G 9 t Z X I l M j B T a G 9 w c G l u Z y 9 U a X B v J T I w Y 2 F t Y m l h Z G 8 y P C 9 J d G V t U G F 0 a D 4 8 L 0 l 0 Z W 1 M b 2 N h d G l v b j 4 8 U 3 R h Y m x l R W 5 0 c m l l c y A v P j w v S X R l b T 4 8 S X R l b T 4 8 S X R l b U x v Y 2 F 0 a W 9 u P j x J d G V t V H l w Z T 5 G b 3 J t d W x h P C 9 J d G V t V H l w Z T 4 8 S X R l b V B h d G g + U 2 V j d G l v b j E v Q 3 V z d G 9 t Z X I l M j B T a G 9 w c G l u Z y 9 Q Z X J z b 2 5 h b G l 6 Y W R h J T I w Y W d y Z W d h Z G E x P C 9 J d G V t U G F 0 a D 4 8 L 0 l 0 Z W 1 M b 2 N h d G l v b j 4 8 U 3 R h Y m x l R W 5 0 c m l l c y A v P j w v S X R l b T 4 8 S X R l b T 4 8 S X R l b U x v Y 2 F 0 a W 9 u P j x J d G V t V H l w Z T 5 G b 3 J t d W x h P C 9 J d G V t V H l w Z T 4 8 S X R l b V B h d G g + U 2 V j d G l v b j E v Q 3 V z d G 9 t Z X I l M j B T a G 9 w c G l u Z y 9 U a X B v J T I w Y 2 F t Y m l h Z G 8 z P C 9 J d G V t U G F 0 a D 4 8 L 0 l 0 Z W 1 M b 2 N h d G l v b j 4 8 U 3 R h Y m x l R W 5 0 c m l l c y A v P j w v S X R l b T 4 8 S X R l b T 4 8 S X R l b U x v Y 2 F 0 a W 9 u P j x J d G V t V H l w Z T 5 G b 3 J t d W x h P C 9 J d G V t V H l w Z T 4 8 S X R l b V B h d G g + U 2 V j d G l v b j E v Q 3 V z d G 9 t Z X I l M j B T a G 9 w c G l u Z y 9 D b 2 x 1 b W 5 h c y U y M H F 1 a X R h Z G F z P C 9 J d G V t U G F 0 a D 4 8 L 0 l 0 Z W 1 M b 2 N h d G l v b j 4 8 U 3 R h Y m x l R W 5 0 c m l l c y A v P j w v S X R l b T 4 8 S X R l b T 4 8 S X R l b U x v Y 2 F 0 a W 9 u P j x J d G V t V H l w Z T 5 G b 3 J t d W x h P C 9 J d G V t V H l w Z T 4 8 S X R l b V B h d G g + U 2 V j d G l v b j E v Q 3 V z d G 9 t Z X I l M j B T a G 9 w c G l u Z y 9 Q Z X J z b 2 5 h b G l 6 Y W R h J T I w Y W d y Z W d h Z G E y P C 9 J d G V t U G F 0 a D 4 8 L 0 l 0 Z W 1 M b 2 N h d G l v b j 4 8 U 3 R h Y m x l R W 5 0 c m l l c y A v P j w v S X R l b T 4 8 S X R l b T 4 8 S X R l b U x v Y 2 F 0 a W 9 u P j x J d G V t V H l w Z T 5 G b 3 J t d W x h P C 9 J d G V t V H l w Z T 4 8 S X R l b V B h d G g + U 2 V j d G l v b j E v Q 3 V z d G 9 t Z X I l M j B T a G 9 w c G l u Z y 9 U a X B v J T I w Y 2 F t Y m l h Z G 8 0 P C 9 J d G V t U G F 0 a D 4 8 L 0 l 0 Z W 1 M b 2 N h d G l v b j 4 8 U 3 R h Y m x l R W 5 0 c m l l c y A v P j w v S X R l b T 4 8 S X R l b T 4 8 S X R l b U x v Y 2 F 0 a W 9 u P j x J d G V t V H l w Z T 5 G b 3 J t d W x h P C 9 J d G V t V H l w Z T 4 8 S X R l b V B h d G g + U 2 V j d G l v b j E v Q 3 V z d G 9 t Z X I l M j B T a G 9 w c G l u Z y 9 D b 2 x 1 b W 5 h c y U y M H F 1 a X R h Z G F z M T w v S X R l b V B h d G g + P C 9 J d G V t T G 9 j Y X R p b 2 4 + P F N 0 Y W J s Z U V u d H J p Z X M g L z 4 8 L 0 l 0 Z W 0 + P C 9 J d G V t c z 4 8 L 0 x v Y 2 F s U G F j a 2 F n Z U 1 l d G F k Y X R h R m l s Z T 4 W A A A A U E s F B g A A A A A A A A A A A A A A A A A A A A A A A C Y B A A A B A A A A 0 I y d 3 w E V 0 R G M e g D A T 8 K X 6 w E A A A A s D m r 5 M K 4 / S p F A e 1 9 e J G 4 w A A A A A A I A A A A A A B B m A A A A A Q A A I A A A A H 7 K b k 1 S + 6 y m z y / E j 8 f z k P 5 J w C 4 T P 7 0 4 d Z / T Z Z y Y x Z y P A A A A A A 6 A A A A A A g A A I A A A A P w q n g Z 5 b b V 7 z z w j C M Y K J Q Z q e 3 9 c K b E E 5 N Y G R Y A H 6 a u X U A A A A K E V l n e / D g h E S w P 4 2 L o H k U E I w k U a R C r h X Y + G z 3 y 6 Z v f v e n + i S f Z n O h 6 x z L H l r K G a m s 5 g z i g j J t m Q Y 7 o O d j g S z / l + x / V w w w J F f 0 w S R d A m I P P c Q A A A A C k 2 K 2 T i i H J j g e 5 X p c m L h M a 0 V z R U 0 G g u L p l e u x 2 L D C u S 8 b B B L L T t K 1 F Y / p w 9 I 8 r F l 0 I 7 z R l u E I / s V P x E j F m S p R 0 = < / D a t a M a s h u p > 
</file>

<file path=customXml/itemProps1.xml><?xml version="1.0" encoding="utf-8"?>
<ds:datastoreItem xmlns:ds="http://schemas.openxmlformats.org/officeDocument/2006/customXml" ds:itemID="{C5F40586-CDCB-46C2-B1AB-E936B65212FA}">
  <ds:schemaRefs/>
</ds:datastoreItem>
</file>

<file path=customXml/itemProps10.xml><?xml version="1.0" encoding="utf-8"?>
<ds:datastoreItem xmlns:ds="http://schemas.openxmlformats.org/officeDocument/2006/customXml" ds:itemID="{14797D0D-B155-4518-A612-4437A98213EB}">
  <ds:schemaRefs/>
</ds:datastoreItem>
</file>

<file path=customXml/itemProps11.xml><?xml version="1.0" encoding="utf-8"?>
<ds:datastoreItem xmlns:ds="http://schemas.openxmlformats.org/officeDocument/2006/customXml" ds:itemID="{9754E485-E8A7-4B74-A681-CCB6590E2862}">
  <ds:schemaRefs/>
</ds:datastoreItem>
</file>

<file path=customXml/itemProps12.xml><?xml version="1.0" encoding="utf-8"?>
<ds:datastoreItem xmlns:ds="http://schemas.openxmlformats.org/officeDocument/2006/customXml" ds:itemID="{4015B193-0386-4DCC-A7F2-5C0F052505C1}">
  <ds:schemaRefs/>
</ds:datastoreItem>
</file>

<file path=customXml/itemProps13.xml><?xml version="1.0" encoding="utf-8"?>
<ds:datastoreItem xmlns:ds="http://schemas.openxmlformats.org/officeDocument/2006/customXml" ds:itemID="{1D318BB2-AEAC-42B1-B0D6-B6BB2CEDA7CF}">
  <ds:schemaRefs/>
</ds:datastoreItem>
</file>

<file path=customXml/itemProps14.xml><?xml version="1.0" encoding="utf-8"?>
<ds:datastoreItem xmlns:ds="http://schemas.openxmlformats.org/officeDocument/2006/customXml" ds:itemID="{EC0B3FFB-E0BD-43C3-A0BF-A7AFE8C646C5}">
  <ds:schemaRefs/>
</ds:datastoreItem>
</file>

<file path=customXml/itemProps15.xml><?xml version="1.0" encoding="utf-8"?>
<ds:datastoreItem xmlns:ds="http://schemas.openxmlformats.org/officeDocument/2006/customXml" ds:itemID="{17AE7E51-53A7-452A-AED4-736FA29416DE}">
  <ds:schemaRefs/>
</ds:datastoreItem>
</file>

<file path=customXml/itemProps16.xml><?xml version="1.0" encoding="utf-8"?>
<ds:datastoreItem xmlns:ds="http://schemas.openxmlformats.org/officeDocument/2006/customXml" ds:itemID="{CBBFAD0E-2387-49B2-B6CF-3FC862AA2429}">
  <ds:schemaRefs/>
</ds:datastoreItem>
</file>

<file path=customXml/itemProps17.xml><?xml version="1.0" encoding="utf-8"?>
<ds:datastoreItem xmlns:ds="http://schemas.openxmlformats.org/officeDocument/2006/customXml" ds:itemID="{B08BD5CB-F399-46CA-820E-CC8BC2FEE107}">
  <ds:schemaRefs/>
</ds:datastoreItem>
</file>

<file path=customXml/itemProps18.xml><?xml version="1.0" encoding="utf-8"?>
<ds:datastoreItem xmlns:ds="http://schemas.openxmlformats.org/officeDocument/2006/customXml" ds:itemID="{1F7BA44E-1567-4C9F-9367-A2E105A0C0C9}">
  <ds:schemaRefs/>
</ds:datastoreItem>
</file>

<file path=customXml/itemProps19.xml><?xml version="1.0" encoding="utf-8"?>
<ds:datastoreItem xmlns:ds="http://schemas.openxmlformats.org/officeDocument/2006/customXml" ds:itemID="{344B8F22-8984-4B5F-89AE-AECCE2EA22ED}">
  <ds:schemaRefs/>
</ds:datastoreItem>
</file>

<file path=customXml/itemProps2.xml><?xml version="1.0" encoding="utf-8"?>
<ds:datastoreItem xmlns:ds="http://schemas.openxmlformats.org/officeDocument/2006/customXml" ds:itemID="{C937726B-8AF0-42E2-8CDA-2B880FD059D1}">
  <ds:schemaRefs/>
</ds:datastoreItem>
</file>

<file path=customXml/itemProps20.xml><?xml version="1.0" encoding="utf-8"?>
<ds:datastoreItem xmlns:ds="http://schemas.openxmlformats.org/officeDocument/2006/customXml" ds:itemID="{8E7ECF54-81A9-460E-AAF1-456542C3DC8D}">
  <ds:schemaRefs/>
</ds:datastoreItem>
</file>

<file path=customXml/itemProps21.xml><?xml version="1.0" encoding="utf-8"?>
<ds:datastoreItem xmlns:ds="http://schemas.openxmlformats.org/officeDocument/2006/customXml" ds:itemID="{2F052DB7-591B-478C-A824-52AD11E17EB3}">
  <ds:schemaRefs/>
</ds:datastoreItem>
</file>

<file path=customXml/itemProps22.xml><?xml version="1.0" encoding="utf-8"?>
<ds:datastoreItem xmlns:ds="http://schemas.openxmlformats.org/officeDocument/2006/customXml" ds:itemID="{DC821AA9-4600-45B1-841B-5945074A8D97}">
  <ds:schemaRefs/>
</ds:datastoreItem>
</file>

<file path=customXml/itemProps23.xml><?xml version="1.0" encoding="utf-8"?>
<ds:datastoreItem xmlns:ds="http://schemas.openxmlformats.org/officeDocument/2006/customXml" ds:itemID="{2CE0B3B3-E069-45F8-8788-6035C205762E}">
  <ds:schemaRefs/>
</ds:datastoreItem>
</file>

<file path=customXml/itemProps24.xml><?xml version="1.0" encoding="utf-8"?>
<ds:datastoreItem xmlns:ds="http://schemas.openxmlformats.org/officeDocument/2006/customXml" ds:itemID="{11E532F9-2A25-4343-AD33-FA566BB09BA9}">
  <ds:schemaRefs/>
</ds:datastoreItem>
</file>

<file path=customXml/itemProps25.xml><?xml version="1.0" encoding="utf-8"?>
<ds:datastoreItem xmlns:ds="http://schemas.openxmlformats.org/officeDocument/2006/customXml" ds:itemID="{96E0FF22-9474-4BA5-BCC9-D54555D1B0EA}">
  <ds:schemaRefs/>
</ds:datastoreItem>
</file>

<file path=customXml/itemProps3.xml><?xml version="1.0" encoding="utf-8"?>
<ds:datastoreItem xmlns:ds="http://schemas.openxmlformats.org/officeDocument/2006/customXml" ds:itemID="{C4F363C3-722A-4F4B-B601-75372AF29352}">
  <ds:schemaRefs/>
</ds:datastoreItem>
</file>

<file path=customXml/itemProps4.xml><?xml version="1.0" encoding="utf-8"?>
<ds:datastoreItem xmlns:ds="http://schemas.openxmlformats.org/officeDocument/2006/customXml" ds:itemID="{B50D913A-9541-45FF-963B-B76421082B6C}">
  <ds:schemaRefs/>
</ds:datastoreItem>
</file>

<file path=customXml/itemProps5.xml><?xml version="1.0" encoding="utf-8"?>
<ds:datastoreItem xmlns:ds="http://schemas.openxmlformats.org/officeDocument/2006/customXml" ds:itemID="{E4EC6AAC-01EF-493F-B525-5E47C90A97F7}">
  <ds:schemaRefs/>
</ds:datastoreItem>
</file>

<file path=customXml/itemProps6.xml><?xml version="1.0" encoding="utf-8"?>
<ds:datastoreItem xmlns:ds="http://schemas.openxmlformats.org/officeDocument/2006/customXml" ds:itemID="{5AB8F9F3-1C4C-43DC-8E47-6FF2A605373C}">
  <ds:schemaRefs/>
</ds:datastoreItem>
</file>

<file path=customXml/itemProps7.xml><?xml version="1.0" encoding="utf-8"?>
<ds:datastoreItem xmlns:ds="http://schemas.openxmlformats.org/officeDocument/2006/customXml" ds:itemID="{4B049FDE-414C-45FF-814C-BC2217DBDABE}">
  <ds:schemaRefs/>
</ds:datastoreItem>
</file>

<file path=customXml/itemProps8.xml><?xml version="1.0" encoding="utf-8"?>
<ds:datastoreItem xmlns:ds="http://schemas.openxmlformats.org/officeDocument/2006/customXml" ds:itemID="{547E3B98-8CF3-42B1-B214-B4FEF52A182E}">
  <ds:schemaRefs/>
</ds:datastoreItem>
</file>

<file path=customXml/itemProps9.xml><?xml version="1.0" encoding="utf-8"?>
<ds:datastoreItem xmlns:ds="http://schemas.openxmlformats.org/officeDocument/2006/customXml" ds:itemID="{351783A6-33F4-4F13-B7C1-F1264079E8C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REPORTES</vt:lpstr>
      <vt:lpstr>TABLA DINAMICA</vt:lpstr>
      <vt:lpstr>GRAFICOS</vt:lpstr>
      <vt:lpstr>EJERCICIO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usuario1</dc:creator>
  <cp:lastModifiedBy>usuario1</cp:lastModifiedBy>
  <dcterms:created xsi:type="dcterms:W3CDTF">2023-12-15T00:30:47Z</dcterms:created>
  <dcterms:modified xsi:type="dcterms:W3CDTF">2024-01-04T22:55:01Z</dcterms:modified>
</cp:coreProperties>
</file>