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fjfuentes1_espe_edu_ec/Documents/"/>
    </mc:Choice>
  </mc:AlternateContent>
  <xr:revisionPtr revIDLastSave="0" documentId="8_{28AD89EE-CE0F-46ED-8EAD-C59CF246D53A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Formato descripción HU" sheetId="1" r:id="rId1"/>
    <sheet name="Historia de Usuario" sheetId="2" r:id="rId2"/>
  </sheets>
  <definedNames>
    <definedName name="_xlnm.Print_Area" localSheetId="0">'Formato descripción HU'!$A$5:$O$9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<sst xmlns="http://schemas.openxmlformats.org/spreadsheetml/2006/main" count="91" uniqueCount="70">
  <si>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</si>
  <si>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</si>
  <si>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</si>
  <si>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</si>
  <si>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</si>
  <si>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</si>
  <si>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</si>
  <si>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</si>
  <si>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</si>
  <si>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</si>
  <si>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</si>
  <si>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</si>
  <si>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</si>
  <si>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</si>
  <si>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</si>
  <si>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Realizar el formato para el ingreso de nuestro cliente con sus credenciales</t>
  </si>
  <si>
    <t>El cliente necesita un menu de inicio de sesión, donde ingrese sus credenciales y acceda al aplicactivo</t>
  </si>
  <si>
    <t>Para ingresar al aplicativo y hacer uso del mismo</t>
  </si>
  <si>
    <t>Dueño empresa ServiGlas, Renato Jumbo</t>
  </si>
  <si>
    <t>Creacion menu de inicio de inicio de sesión.         Crear un usuario con las credenciales que necesite el cliente.                                                                    Realizar el ingreso al aplicativo.</t>
  </si>
  <si>
    <t>Freddy Fuentes, Mateo Arellano, Mateo Neppas, Morrison Quillupangui.</t>
  </si>
  <si>
    <t>6 horas</t>
  </si>
  <si>
    <t xml:space="preserve">dia x </t>
  </si>
  <si>
    <t>Alta</t>
  </si>
  <si>
    <t>No iniciado</t>
  </si>
  <si>
    <t>Probar que las credenciales del usuario funcionan para el inicio de sesión</t>
  </si>
  <si>
    <t>Ingreso de las credenciales</t>
  </si>
  <si>
    <t>REQ002</t>
  </si>
  <si>
    <t>Aréa donde ingresar los datos de la persona a la que se va a realizar la proforma</t>
  </si>
  <si>
    <t xml:space="preserve">Zona en la que seran visibles los datos personales del cliente </t>
  </si>
  <si>
    <t>Para que el cliente pueda visualizar que la proforma creada es para su persona</t>
  </si>
  <si>
    <t>dueño empresa ServiGlas, Renato Jumbo</t>
  </si>
  <si>
    <t>Creacion del espacio para el nombre.   Creacion del espacio para el e-mail del cliente. Creacion del espacio para la cedula del cliente.  Creacion del espacio para el numero.</t>
  </si>
  <si>
    <t xml:space="preserve"> Morrison Quillupangui.</t>
  </si>
  <si>
    <t>Pruebas con usuarios para verificar si los espacio creados funcionan correctamente con diferentes tipos de datos</t>
  </si>
  <si>
    <t xml:space="preserve">Ayuda de los concimientos de FUN. Programación. </t>
  </si>
  <si>
    <t>Ingreso de datos</t>
  </si>
  <si>
    <t>REQ003</t>
  </si>
  <si>
    <t>Area donde ingresar los materiales que se van a usar para el proyecto, dentro de la proforma</t>
  </si>
  <si>
    <t xml:space="preserve">El cliente necesita una opcion en el menu donde le permite ingresar los datos de los materiales con sus precios </t>
  </si>
  <si>
    <t xml:space="preserve">Para no estar redactando manualmente los materiales y buscando sus precios </t>
  </si>
  <si>
    <t xml:space="preserve">Crear una opcion en el menu que diga materiales.                                                                   Dezplegar otro menu con las opciones: "Ingresar materiales", "Registrar o modificar nuevos materiales y precios"             </t>
  </si>
  <si>
    <t>Mateo Neppas</t>
  </si>
  <si>
    <t>4 horas</t>
  </si>
  <si>
    <t>Comprobar mediante usuarios que se pueda completar los materialess (como la realizacion de una proforma) sin problema.</t>
  </si>
  <si>
    <t>Ingreso de Materiales</t>
  </si>
  <si>
    <t>REQ004</t>
  </si>
  <si>
    <t>Exista una opcion si desea revisar las proformas realizadas anteriormente, o crear una nueva</t>
  </si>
  <si>
    <t>Link de acceso a la interfaz de ingreso de datos, ademas de link de acceso finalizar y generar proforma.</t>
  </si>
  <si>
    <t>Para editar los datos de una proforma realizada o finaliza el proceso y formar la proforma.</t>
  </si>
  <si>
    <t>* Link de acceso a revisar proforma.                                                                  * Link de acceso a  generar proforma                  * Link de descarga de la proforma</t>
  </si>
  <si>
    <t>Freddy Fuentes</t>
  </si>
  <si>
    <t>12 horas</t>
  </si>
  <si>
    <t xml:space="preserve">Llenar los datos de la proforma, volver a la interfaz de llenado de datos, hacer click en finaliar-generar y finalmente click en descargar </t>
  </si>
  <si>
    <t>Revicion, edicion y generacion de proforma</t>
  </si>
  <si>
    <t>REQ006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</si>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</sst>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8" fillId="0" borderId="0" xfId="0" applyFont="1" applyAlignment="1">
      <alignment horizontal="left" wrapText="1"/>
    </xf>
    <xf numFmtId="0" fontId="17" fillId="0" borderId="0" xfId="0" applyFont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0" fillId="0" borderId="0" xfId="0" applyAlignment="1"/>
    <xf numFmtId="0" fontId="8" fillId="0" borderId="15" xfId="0" applyFont="1" applyBorder="1" applyAlignment="1"/>
    <xf numFmtId="0" fontId="8" fillId="0" borderId="22" xfId="0" applyFont="1" applyBorder="1" applyAlignment="1"/>
    <xf numFmtId="0" fontId="8" fillId="0" borderId="24" xfId="0" applyFont="1" applyBorder="1" applyAlignment="1"/>
    <xf numFmtId="0" fontId="8" fillId="0" borderId="23" xfId="0" applyFont="1" applyBorder="1" applyAlignment="1"/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A5" zoomScale="110" zoomScaleNormal="110" workbookViewId="0">
      <selection activeCell="G10" sqref="G10"/>
    </sheetView>
  </sheetViews>
  <sheetFormatPr defaultColWidth="12.625" defaultRowHeight="15" customHeight="1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I2" s="1"/>
      <c r="J2" s="1"/>
      <c r="K2" s="2"/>
      <c r="L2" s="3"/>
    </row>
    <row r="3" spans="1:26" ht="45" customHeight="1">
      <c r="B3" s="4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1:26" ht="5.25" customHeight="1">
      <c r="H4" s="4"/>
      <c r="I4" s="1"/>
      <c r="J4" s="1"/>
      <c r="K4" s="2"/>
      <c r="L4" s="3"/>
    </row>
    <row r="5" spans="1:26" ht="78.75" customHeight="1">
      <c r="B5" s="5" t="s">
        <v>0</v>
      </c>
      <c r="C5" s="5" t="s">
        <v>1</v>
      </c>
      <c r="D5" s="6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1:26" ht="72" customHeight="1">
      <c r="B6" s="34" t="s">
        <v>14</v>
      </c>
      <c r="C6" s="33" t="s">
        <v>15</v>
      </c>
      <c r="D6" s="32" t="s">
        <v>16</v>
      </c>
      <c r="E6" s="32" t="s">
        <v>17</v>
      </c>
      <c r="F6" s="36" t="s">
        <v>18</v>
      </c>
      <c r="G6" s="32" t="s">
        <v>19</v>
      </c>
      <c r="H6" s="32" t="s">
        <v>20</v>
      </c>
      <c r="I6" s="32" t="s">
        <v>21</v>
      </c>
      <c r="J6" s="36" t="s">
        <v>22</v>
      </c>
      <c r="K6" s="38" t="s">
        <v>23</v>
      </c>
      <c r="L6" s="66" t="s">
        <v>24</v>
      </c>
      <c r="M6" s="33" t="s">
        <v>25</v>
      </c>
      <c r="N6" s="35"/>
      <c r="O6" s="32" t="s">
        <v>26</v>
      </c>
    </row>
    <row r="7" spans="1:26" ht="66" customHeight="1">
      <c r="A7" s="7"/>
      <c r="B7" s="34" t="s">
        <v>27</v>
      </c>
      <c r="C7" s="35" t="s">
        <v>28</v>
      </c>
      <c r="D7" s="35" t="s">
        <v>29</v>
      </c>
      <c r="E7" s="35" t="s">
        <v>30</v>
      </c>
      <c r="F7" s="36" t="s">
        <v>31</v>
      </c>
      <c r="G7" s="68" t="s">
        <v>32</v>
      </c>
      <c r="H7" s="35" t="s">
        <v>33</v>
      </c>
      <c r="I7" s="32" t="s">
        <v>21</v>
      </c>
      <c r="J7" s="36" t="s">
        <v>22</v>
      </c>
      <c r="K7" s="30" t="s">
        <v>23</v>
      </c>
      <c r="L7" s="67" t="s">
        <v>24</v>
      </c>
      <c r="M7" s="32" t="s">
        <v>34</v>
      </c>
      <c r="N7" s="35" t="s">
        <v>35</v>
      </c>
      <c r="O7" s="35" t="s">
        <v>36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" customHeight="1">
      <c r="B8" s="34" t="s">
        <v>37</v>
      </c>
      <c r="C8" s="35" t="s">
        <v>38</v>
      </c>
      <c r="D8" s="35" t="s">
        <v>39</v>
      </c>
      <c r="E8" s="35" t="s">
        <v>40</v>
      </c>
      <c r="F8" s="36" t="s">
        <v>18</v>
      </c>
      <c r="G8" s="35" t="s">
        <v>41</v>
      </c>
      <c r="H8" s="35" t="s">
        <v>42</v>
      </c>
      <c r="I8" s="35" t="s">
        <v>43</v>
      </c>
      <c r="J8" s="36" t="s">
        <v>22</v>
      </c>
      <c r="K8" s="30" t="s">
        <v>23</v>
      </c>
      <c r="L8" s="35" t="s">
        <v>24</v>
      </c>
      <c r="M8" s="35" t="s">
        <v>44</v>
      </c>
      <c r="N8" s="35" t="s">
        <v>35</v>
      </c>
      <c r="O8" s="35" t="s">
        <v>45</v>
      </c>
    </row>
    <row r="9" spans="1:26" ht="66" customHeight="1">
      <c r="B9" s="34" t="s">
        <v>46</v>
      </c>
      <c r="C9" s="35" t="s">
        <v>47</v>
      </c>
      <c r="D9" s="35" t="s">
        <v>48</v>
      </c>
      <c r="E9" s="35" t="s">
        <v>49</v>
      </c>
      <c r="F9" s="36" t="s">
        <v>18</v>
      </c>
      <c r="G9" s="35" t="s">
        <v>50</v>
      </c>
      <c r="H9" s="35" t="s">
        <v>51</v>
      </c>
      <c r="I9" s="35" t="s">
        <v>52</v>
      </c>
      <c r="J9" s="44" t="s">
        <v>22</v>
      </c>
      <c r="K9" s="30" t="s">
        <v>23</v>
      </c>
      <c r="L9" s="35" t="s">
        <v>24</v>
      </c>
      <c r="M9" s="35" t="s">
        <v>53</v>
      </c>
      <c r="N9" s="35" t="s">
        <v>35</v>
      </c>
      <c r="O9" s="35" t="s">
        <v>54</v>
      </c>
    </row>
    <row r="10" spans="1:26" ht="78" customHeight="1">
      <c r="B10" s="34" t="s">
        <v>55</v>
      </c>
      <c r="C10" s="40"/>
      <c r="D10" s="40"/>
      <c r="E10" s="40"/>
      <c r="F10" s="40"/>
      <c r="G10" s="40"/>
      <c r="H10" s="40"/>
      <c r="I10" s="40"/>
      <c r="J10" s="43"/>
      <c r="K10" s="30"/>
      <c r="L10" s="40"/>
      <c r="M10" s="40"/>
      <c r="N10" s="40"/>
      <c r="O10" s="40"/>
    </row>
    <row r="11" spans="1:26" ht="101.25" customHeight="1">
      <c r="B11" s="34"/>
      <c r="C11" s="30"/>
      <c r="D11" s="30"/>
      <c r="E11" s="30"/>
      <c r="F11" s="40"/>
      <c r="G11" s="30"/>
      <c r="H11" s="30"/>
      <c r="I11" s="30"/>
      <c r="J11" s="45"/>
      <c r="K11" s="30"/>
      <c r="L11" s="30"/>
      <c r="M11" s="30"/>
      <c r="N11" s="30"/>
      <c r="O11" s="30"/>
    </row>
    <row r="12" spans="1:26" ht="55.5" customHeight="1">
      <c r="B12" s="34"/>
      <c r="C12" s="30"/>
      <c r="D12" s="30"/>
      <c r="E12" s="30"/>
      <c r="F12" s="30"/>
      <c r="G12" s="30"/>
      <c r="H12" s="30"/>
      <c r="I12" s="30"/>
      <c r="J12" s="46"/>
      <c r="K12" s="30"/>
      <c r="L12" s="30"/>
      <c r="M12" s="31"/>
      <c r="N12" s="31"/>
      <c r="O12" s="31"/>
    </row>
    <row r="13" spans="1:26" ht="97.5" customHeight="1">
      <c r="B13" s="34"/>
      <c r="C13" s="30"/>
      <c r="D13" s="30"/>
      <c r="E13" s="30"/>
      <c r="F13" s="30"/>
      <c r="G13" s="30"/>
      <c r="H13" s="30"/>
      <c r="I13" s="38"/>
      <c r="J13" s="47"/>
      <c r="K13" s="39"/>
      <c r="L13" s="30"/>
      <c r="M13" s="37"/>
      <c r="N13" s="30"/>
      <c r="O13" s="30"/>
    </row>
    <row r="14" spans="1:26" ht="72" customHeight="1"/>
    <row r="15" spans="1:26" ht="65.25" customHeight="1">
      <c r="I15" s="1"/>
      <c r="J15" s="1"/>
      <c r="K15" s="9"/>
      <c r="L15" s="3"/>
    </row>
    <row r="16" spans="1:26" ht="64.5" customHeight="1">
      <c r="I16" s="1"/>
      <c r="J16" s="1"/>
      <c r="K16" s="9"/>
      <c r="L16" s="3"/>
    </row>
    <row r="17" spans="9:13" ht="39.75" customHeight="1">
      <c r="I17" s="1"/>
      <c r="J17" s="1"/>
      <c r="K17" s="2"/>
      <c r="L17" s="3"/>
    </row>
    <row r="18" spans="9:13" ht="39.75" customHeight="1">
      <c r="I18" s="1"/>
      <c r="J18" s="1"/>
      <c r="K18" s="2"/>
      <c r="L18" s="3"/>
    </row>
    <row r="19" spans="9:13" ht="39.75" customHeight="1">
      <c r="I19" s="1"/>
      <c r="J19" s="1"/>
      <c r="K19" s="2"/>
      <c r="L19" s="3"/>
    </row>
    <row r="20" spans="9:13" ht="19.5" customHeight="1">
      <c r="I20" s="1"/>
      <c r="J20" s="1"/>
      <c r="K20" s="41" t="s">
        <v>23</v>
      </c>
      <c r="L20" s="42" t="s">
        <v>24</v>
      </c>
      <c r="M20" s="4"/>
    </row>
    <row r="21" spans="9:13" ht="19.5" customHeight="1">
      <c r="I21" s="1"/>
      <c r="J21" s="1"/>
      <c r="K21" s="41" t="s">
        <v>56</v>
      </c>
      <c r="L21" s="42" t="s">
        <v>57</v>
      </c>
      <c r="M21" s="4"/>
    </row>
    <row r="22" spans="9:13" ht="19.5" customHeight="1">
      <c r="I22" s="1"/>
      <c r="J22" s="1"/>
      <c r="K22" s="41" t="s">
        <v>58</v>
      </c>
      <c r="L22" s="42" t="s">
        <v>59</v>
      </c>
      <c r="M22" s="4"/>
    </row>
    <row r="23" spans="9:13" ht="19.5" customHeight="1">
      <c r="I23" s="1"/>
      <c r="J23" s="1"/>
      <c r="K23" s="41"/>
      <c r="L23" s="42" t="s">
        <v>60</v>
      </c>
      <c r="M23" s="4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9.5" customHeight="1">
      <c r="I26" s="1"/>
      <c r="J26" s="1"/>
      <c r="K26" s="2"/>
      <c r="L26" s="3"/>
    </row>
    <row r="27" spans="9:13" ht="19.5" customHeight="1">
      <c r="I27" s="1"/>
      <c r="J27" s="1"/>
      <c r="K27" s="2"/>
      <c r="L27" s="3"/>
    </row>
    <row r="28" spans="9:13" ht="19.5" customHeight="1">
      <c r="I28" s="1"/>
      <c r="J28" s="1"/>
      <c r="K28" s="2"/>
      <c r="L28" s="3"/>
    </row>
    <row r="29" spans="9:13" ht="19.5" customHeight="1">
      <c r="I29" s="1"/>
      <c r="J29" s="1"/>
      <c r="K29" s="2"/>
      <c r="L29" s="3"/>
    </row>
    <row r="30" spans="9:13" ht="19.5" customHeight="1">
      <c r="I30" s="1"/>
      <c r="J30" s="1"/>
      <c r="K30" s="2"/>
      <c r="L30" s="3"/>
    </row>
    <row r="31" spans="9:13" ht="19.5" customHeight="1">
      <c r="I31" s="1"/>
      <c r="J31" s="1"/>
      <c r="K31" s="2"/>
      <c r="L31" s="3"/>
    </row>
    <row r="32" spans="9:13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3"/>
      <c r="J990" s="3"/>
      <c r="K990" s="8"/>
      <c r="L990" s="3"/>
    </row>
    <row r="991" spans="9:12" ht="15.75" customHeight="1">
      <c r="I991" s="3"/>
      <c r="J991" s="3"/>
      <c r="K991" s="8"/>
      <c r="L991" s="3"/>
    </row>
    <row r="992" spans="9:1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phoneticPr fontId="13" type="noConversion"/>
  <dataValidations count="2">
    <dataValidation type="list" allowBlank="1" showErrorMessage="1" sqref="L10:L13 L6" xr:uid="{00000000-0002-0000-0000-000000000000}">
      <formula1>$L$20:$L$23</formula1>
    </dataValidation>
    <dataValidation type="list" allowBlank="1" showErrorMessage="1" sqref="K6:K13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0"/>
      <c r="D4" s="10"/>
      <c r="E4" s="10"/>
      <c r="F4" s="4"/>
    </row>
    <row r="5" spans="2:16" hidden="1">
      <c r="C5" s="10"/>
      <c r="D5" s="10"/>
      <c r="E5" s="10"/>
      <c r="F5" s="4"/>
    </row>
    <row r="6" spans="2:16" ht="39.75" customHeight="1">
      <c r="B6" s="61" t="s">
        <v>61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>
      <c r="B9" s="28"/>
      <c r="C9" s="12" t="s">
        <v>0</v>
      </c>
      <c r="D9" s="13"/>
      <c r="E9" s="62" t="s">
        <v>62</v>
      </c>
      <c r="F9" s="71"/>
      <c r="G9" s="13"/>
      <c r="H9" s="62" t="s">
        <v>10</v>
      </c>
      <c r="I9" s="71"/>
      <c r="J9" s="14"/>
      <c r="K9" s="14"/>
      <c r="L9" s="14"/>
      <c r="M9" s="14"/>
      <c r="N9" s="14"/>
      <c r="O9" s="14"/>
      <c r="P9" s="29"/>
    </row>
    <row r="10" spans="2:16" ht="30" customHeight="1">
      <c r="B10" s="28"/>
      <c r="C10" s="15" t="s">
        <v>14</v>
      </c>
      <c r="D10" s="16"/>
      <c r="E10" s="63" t="str">
        <f>VLOOKUP(C10,'Formato descripción HU'!B6:O16,5,0)</f>
        <v>Dueño empresa ServiGlas, Renato Jumbo</v>
      </c>
      <c r="F10" s="71"/>
      <c r="G10" s="17"/>
      <c r="H10" s="63" t="str">
        <f>VLOOKUP(C10,'Formato descripción HU'!B6:O16,11,0)</f>
        <v>No iniciado</v>
      </c>
      <c r="I10" s="71"/>
      <c r="J10" s="17"/>
      <c r="K10" s="14"/>
      <c r="L10" s="14"/>
      <c r="M10" s="14"/>
      <c r="N10" s="14"/>
      <c r="O10" s="14"/>
      <c r="P10" s="29"/>
    </row>
    <row r="11" spans="2:16" ht="9.75" customHeight="1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>
      <c r="B12" s="28"/>
      <c r="C12" s="12" t="s">
        <v>63</v>
      </c>
      <c r="D12" s="16"/>
      <c r="E12" s="62" t="s">
        <v>9</v>
      </c>
      <c r="F12" s="71"/>
      <c r="G12" s="17"/>
      <c r="H12" s="62" t="s">
        <v>64</v>
      </c>
      <c r="I12" s="71"/>
      <c r="J12" s="17"/>
      <c r="K12" s="19"/>
      <c r="L12" s="19"/>
      <c r="M12" s="14"/>
      <c r="N12" s="19"/>
      <c r="O12" s="19"/>
      <c r="P12" s="29"/>
    </row>
    <row r="13" spans="2:16" ht="30" customHeight="1">
      <c r="B13" s="28"/>
      <c r="C13" s="15" t="str">
        <f>VLOOKUP('Historia de Usuario'!C10,'Formato descripción HU'!B6:O16,8,0)</f>
        <v>6 horas</v>
      </c>
      <c r="D13" s="16"/>
      <c r="E13" s="63" t="str">
        <f>VLOOKUP(C10,'Formato descripción HU'!B6:O16,10,0)</f>
        <v>Alta</v>
      </c>
      <c r="F13" s="71"/>
      <c r="G13" s="17"/>
      <c r="H13" s="63" t="str">
        <f>VLOOKUP(C10,'Formato descripción HU'!B6:O16,7,0)</f>
        <v>Freddy Fuentes, Mateo Arellano, Mateo Neppas, Morrison Quillupangui.</v>
      </c>
      <c r="I13" s="71"/>
      <c r="J13" s="17"/>
      <c r="K13" s="19"/>
      <c r="L13" s="19"/>
      <c r="M13" s="14"/>
      <c r="N13" s="19"/>
      <c r="O13" s="19"/>
      <c r="P13" s="29"/>
    </row>
    <row r="14" spans="2:16" ht="9.75" customHeight="1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>
      <c r="B15" s="28"/>
      <c r="C15" s="49" t="s">
        <v>65</v>
      </c>
      <c r="D15" s="52" t="str">
        <f>VLOOKUP(C10,'Formato descripción HU'!B6:O16,3,0)</f>
        <v>El cliente necesita un menu de inicio de sesión, donde ingrese sus credenciales y acceda al aplicactivo</v>
      </c>
      <c r="E15" s="72"/>
      <c r="F15" s="14"/>
      <c r="G15" s="49" t="s">
        <v>66</v>
      </c>
      <c r="H15" s="52" t="str">
        <f>VLOOKUP(C10,'Formato descripción HU'!B6:O16,4,0)</f>
        <v>Para ingresar al aplicativo y hacer uso del mismo</v>
      </c>
      <c r="I15" s="73"/>
      <c r="J15" s="72"/>
      <c r="K15" s="14"/>
      <c r="L15" s="49" t="s">
        <v>67</v>
      </c>
      <c r="M15" s="52" t="str">
        <f>VLOOKUP(C10,'Formato descripción HU'!B6:O16,6,0)</f>
        <v>Creacion menu de inicio de inicio de sesión.         Crear un usuario con las credenciales que necesite el cliente.                                                                    Realizar el ingreso al aplicativo.</v>
      </c>
      <c r="N15" s="53"/>
      <c r="O15" s="54"/>
      <c r="P15" s="29"/>
    </row>
    <row r="16" spans="2:16" ht="19.5" customHeight="1">
      <c r="B16" s="28"/>
      <c r="C16" s="74"/>
      <c r="D16" s="75"/>
      <c r="E16" s="76"/>
      <c r="F16" s="14"/>
      <c r="G16" s="74"/>
      <c r="H16" s="75"/>
      <c r="I16" s="77"/>
      <c r="J16" s="76"/>
      <c r="K16" s="14"/>
      <c r="L16" s="74"/>
      <c r="M16" s="55"/>
      <c r="N16" s="56"/>
      <c r="O16" s="57"/>
      <c r="P16" s="29"/>
    </row>
    <row r="17" spans="2:16" ht="19.5" customHeight="1">
      <c r="B17" s="28"/>
      <c r="C17" s="78"/>
      <c r="D17" s="79"/>
      <c r="E17" s="80"/>
      <c r="F17" s="14"/>
      <c r="G17" s="78"/>
      <c r="H17" s="79"/>
      <c r="I17" s="81"/>
      <c r="J17" s="80"/>
      <c r="K17" s="14"/>
      <c r="L17" s="78"/>
      <c r="M17" s="58"/>
      <c r="N17" s="59"/>
      <c r="O17" s="60"/>
      <c r="P17" s="29"/>
    </row>
    <row r="18" spans="2:16" ht="9.75" customHeight="1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>
      <c r="B19" s="28"/>
      <c r="C19" s="50" t="s">
        <v>68</v>
      </c>
      <c r="D19" s="72"/>
      <c r="E19" s="65" t="str">
        <f>VLOOKUP(C10,'Formato descripción HU'!B6:O16,14,0)</f>
        <v>Ingreso de las credenciales</v>
      </c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29"/>
    </row>
    <row r="20" spans="2:16" ht="19.5" customHeight="1">
      <c r="B20" s="28"/>
      <c r="C20" s="79"/>
      <c r="D20" s="80"/>
      <c r="E20" s="84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29"/>
    </row>
    <row r="21" spans="2:16" ht="9.75" customHeight="1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>
      <c r="B22" s="28"/>
      <c r="C22" s="51" t="s">
        <v>69</v>
      </c>
      <c r="D22" s="72"/>
      <c r="E22" s="52" t="str">
        <f>VLOOKUP(C10,'Formato descripción HU'!B6:O16,12,0)</f>
        <v>Probar que las credenciales del usuario funcionan para el inicio de sesión</v>
      </c>
      <c r="F22" s="53"/>
      <c r="G22" s="53"/>
      <c r="H22" s="54"/>
      <c r="I22" s="14"/>
      <c r="J22" s="51" t="s">
        <v>12</v>
      </c>
      <c r="K22" s="72"/>
      <c r="L22" s="64">
        <f>VLOOKUP(C10,'Formato descripción HU'!B6:O16,13,0)</f>
        <v>0</v>
      </c>
      <c r="M22" s="73"/>
      <c r="N22" s="73"/>
      <c r="O22" s="72"/>
      <c r="P22" s="29"/>
    </row>
    <row r="23" spans="2:16" ht="19.5" customHeight="1">
      <c r="B23" s="28"/>
      <c r="C23" s="75"/>
      <c r="D23" s="76"/>
      <c r="E23" s="55"/>
      <c r="F23" s="56"/>
      <c r="G23" s="56"/>
      <c r="H23" s="57"/>
      <c r="I23" s="14"/>
      <c r="J23" s="75"/>
      <c r="K23" s="76"/>
      <c r="L23" s="75"/>
      <c r="M23" s="77"/>
      <c r="N23" s="77"/>
      <c r="O23" s="76"/>
      <c r="P23" s="29"/>
    </row>
    <row r="24" spans="2:16" ht="19.5" customHeight="1">
      <c r="B24" s="28"/>
      <c r="C24" s="79"/>
      <c r="D24" s="80"/>
      <c r="E24" s="58"/>
      <c r="F24" s="59"/>
      <c r="G24" s="59"/>
      <c r="H24" s="60"/>
      <c r="I24" s="14"/>
      <c r="J24" s="79"/>
      <c r="K24" s="80"/>
      <c r="L24" s="79"/>
      <c r="M24" s="81"/>
      <c r="N24" s="81"/>
      <c r="O24" s="80"/>
      <c r="P24" s="29"/>
    </row>
    <row r="25" spans="2:16" ht="9.75" customHeight="1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C80781FDA34D4382431C22490055B1" ma:contentTypeVersion="6" ma:contentTypeDescription="Crear nuevo documento." ma:contentTypeScope="" ma:versionID="34cae3f6413e37ac673b951e0ed6e8f1">
  <xsd:schema xmlns:xsd="http://www.w3.org/2001/XMLSchema" xmlns:xs="http://www.w3.org/2001/XMLSchema" xmlns:p="http://schemas.microsoft.com/office/2006/metadata/properties" xmlns:ns3="279454c8-c2b0-43c3-bf91-c2ade4850a20" targetNamespace="http://schemas.microsoft.com/office/2006/metadata/properties" ma:root="true" ma:fieldsID="fe451dfc9bf423d29dbfaf177f25ff9c" ns3:_="">
    <xsd:import namespace="279454c8-c2b0-43c3-bf91-c2ade4850a2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9454c8-c2b0-43c3-bf91-c2ade4850a2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9454c8-c2b0-43c3-bf91-c2ade4850a20" xsi:nil="true"/>
  </documentManagement>
</p:properties>
</file>

<file path=customXml/itemProps1.xml><?xml version="1.0" encoding="utf-8"?>
<ds:datastoreItem xmlns:ds="http://schemas.openxmlformats.org/officeDocument/2006/customXml" ds:itemID="{CD162A4A-0651-4907-A8E4-95A8FA5706ED}"/>
</file>

<file path=customXml/itemProps2.xml><?xml version="1.0" encoding="utf-8"?>
<ds:datastoreItem xmlns:ds="http://schemas.openxmlformats.org/officeDocument/2006/customXml" ds:itemID="{968E037B-84A7-44BF-99C1-C6B80D1E4CCE}"/>
</file>

<file path=customXml/itemProps3.xml><?xml version="1.0" encoding="utf-8"?>
<ds:datastoreItem xmlns:ds="http://schemas.openxmlformats.org/officeDocument/2006/customXml" ds:itemID="{E731BF3B-3437-4E36-8246-4FDB288D07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2024-12-17T17:52:37Z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0x0101005BC80781FDA34D4382431C22490055B1</vt:lpwstr>
  </property>
</Properties>
</file>