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IZADO POR..." sheetId="1" r:id="rId5"/>
    <sheet state="visible" name="LISTA DE PRECIOS MATERIALES" sheetId="2" r:id="rId6"/>
    <sheet state="visible" name="LISTA DE PRECIOS INGREDIENTES" sheetId="3" r:id="rId7"/>
    <sheet state="visible" name="MARGEN BRUTO" sheetId="4" r:id="rId8"/>
    <sheet state="visible" name="RECETA1" sheetId="5" r:id="rId9"/>
    <sheet state="visible" name="RECETA 2" sheetId="6" r:id="rId10"/>
    <sheet state="visible" name="GILDA" sheetId="7" r:id="rId11"/>
    <sheet state="visible" name="CROQUETA DE LANGOSTINOS" sheetId="8" r:id="rId12"/>
    <sheet state="visible" name="CREMA DE CALABAZA Y COCO" sheetId="9" r:id="rId13"/>
    <sheet state="visible" name="SOLOMILLO PARMENTIER Y ARÁNDANO" sheetId="10" r:id="rId14"/>
  </sheets>
  <definedNames/>
  <calcPr/>
</workbook>
</file>

<file path=xl/sharedStrings.xml><?xml version="1.0" encoding="utf-8"?>
<sst xmlns="http://schemas.openxmlformats.org/spreadsheetml/2006/main" count="7276" uniqueCount="2989">
  <si>
    <t>INGREDIENTES</t>
  </si>
  <si>
    <t>UND</t>
  </si>
  <si>
    <t>PRECIO / unidad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</si>
  <si>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</si>
  <si>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</si>
  <si>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</si>
  <si>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</si>
  <si>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</si>
  <si>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</si>
  <si>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</si>
  <si>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</si>
  <si>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</si>
  <si>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</si>
  <si>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</si>
  <si>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</si>
  <si>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</si>
  <si>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</si>
  <si>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</si>
  <si>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</si>
  <si>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</si>
  <si>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</si>
  <si>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</si>
  <si>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</si>
  <si>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</si>
  <si>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</si>
  <si>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</si>
  <si>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</si>
  <si>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</si>
  <si>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</si>
  <si>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</si>
  <si>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</si>
  <si>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</si>
  <si>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</si>
  <si>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</si>
  <si>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</si>
  <si>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</si>
  <si>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</si>
  <si>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</si>
  <si>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</si>
  <si>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</si>
  <si>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</si>
  <si>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</si>
  <si>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</si>
  <si>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</si>
  <si>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</si>
  <si>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</si>
  <si>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</si>
  <si>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</si>
  <si>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</si>
  <si>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</si>
  <si>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</si>
  <si>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</si>
  <si>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</si>
  <si>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</si>
  <si>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</si>
  <si>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</si>
  <si>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</si>
  <si>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</si>
  <si>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</si>
  <si>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</si>
  <si>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</si>
  <si>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</si>
  <si>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</si>
  <si>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</si>
  <si>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</si>
  <si>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</si>
  <si>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</si>
  <si>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</si>
  <si>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</si>
  <si>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</si>
  <si>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</si>
  <si>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</si>
  <si>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</si>
  <si>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</si>
  <si>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</si>
  <si>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</si>
  <si>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</si>
  <si>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</si>
  <si>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</si>
  <si>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</si>
  <si>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</si>
  <si>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</si>
  <si>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</si>
  <si>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</si>
  <si>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</si>
  <si>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</si>
  <si>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</si>
  <si>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</si>
  <si>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</si>
  <si>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</si>
  <si>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</si>
  <si>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</si>
  <si>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</si>
  <si>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</si>
  <si>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</si>
  <si>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</si>
  <si>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</si>
  <si>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</si>
  <si>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</si>
  <si>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</si>
  <si>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</si>
  <si>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</si>
  <si>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</si>
  <si>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</si>
  <si>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</si>
  <si>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</si>
  <si>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</si>
  <si>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</si>
  <si>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</si>
  <si>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</si>
  <si>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</si>
  <si>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</si>
  <si>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</si>
  <si>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</si>
  <si>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</si>
  <si>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</si>
  <si>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</si>
  <si>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</si>
  <si>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</si>
  <si>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</si>
  <si>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</si>
  <si>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</si>
  <si>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</si>
  <si>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</si>
  <si>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</si>
  <si>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</si>
  <si>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</si>
  <si>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</si>
  <si>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</si>
  <si>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</si>
  <si>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</si>
  <si>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</si>
  <si>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</si>
  <si>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</si>
  <si>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</si>
  <si>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</si>
  <si>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</si>
  <si>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</si>
  <si>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</si>
  <si>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</si>
  <si>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</si>
  <si>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</si>
  <si>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</si>
  <si>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</si>
  <si>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</si>
  <si>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</si>
  <si>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</si>
  <si>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</si>
  <si>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</si>
  <si>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</si>
  <si>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</si>
  <si>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</si>
  <si>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</si>
  <si>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</si>
  <si>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</si>
  <si>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</si>
  <si>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</si>
  <si>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</si>
  <si>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</si>
  <si>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</si>
  <si>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</si>
  <si>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</si>
  <si>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</si>
  <si>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</si>
  <si>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</si>
  <si>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</si>
  <si>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</si>
  <si>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</si>
  <si>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</si>
  <si>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</si>
  <si>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</si>
  <si>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</si>
  <si>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</si>
  <si>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</si>
  <si>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</si>
  <si>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</si>
  <si>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</si>
  <si>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</si>
  <si>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</si>
  <si>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</si>
  <si>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</si>
  <si>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</si>
  <si>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</si>
  <si>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</si>
  <si>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</si>
  <si>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</si>
  <si>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</si>
  <si>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</si>
  <si>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</si>
  <si>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</si>
  <si>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</si>
  <si>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</si>
  <si>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</si>
  <si>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</si>
  <si>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</si>
  <si>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</si>
  <si>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</si>
  <si>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</si>
  <si>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</si>
  <si>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</si>
  <si>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</si>
  <si>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</si>
  <si>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</si>
  <si>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</si>
  <si>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</si>
  <si>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</si>
  <si>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</si>
  <si>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</si>
  <si>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</si>
  <si>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</si>
  <si>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</si>
  <si>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</si>
  <si>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</si>
  <si>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</si>
  <si>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</si>
  <si>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</si>
  <si>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</si>
  <si>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</si>
  <si>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</si>
  <si>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</si>
  <si>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</si>
  <si>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</si>
  <si>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</si>
  <si>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</si>
  <si>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</si>
  <si>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</si>
  <si>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</si>
  <si>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</si>
  <si>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</si>
  <si>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</si>
  <si>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</si>
  <si>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</si>
  <si>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</si>
  <si>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</si>
  <si>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</si>
  <si>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</si>
  <si>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</si>
  <si>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</si>
  <si>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</si>
  <si>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</si>
  <si>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</si>
  <si>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</si>
  <si>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</si>
  <si>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</si>
  <si>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</si>
  <si>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</si>
  <si>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</si>
  <si>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</si>
  <si>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</si>
  <si>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</si>
  <si>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</si>
  <si>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</si>
  <si>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</si>
  <si>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</si>
  <si>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</si>
  <si>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</si>
  <si>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</si>
  <si>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</si>
  <si>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</si>
  <si>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</si>
  <si>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</si>
  <si>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</si>
  <si>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</si>
  <si>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</si>
  <si>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</si>
  <si>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</si>
  <si>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</si>
  <si>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</si>
  <si>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</si>
  <si>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</si>
  <si>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</si>
  <si>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</si>
  <si>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</si>
  <si>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</si>
  <si>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</si>
  <si>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</si>
  <si>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</si>
  <si>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</si>
  <si>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</si>
  <si>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</si>
  <si>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</si>
  <si>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</si>
  <si>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</si>
  <si>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</si>
  <si>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</si>
  <si>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</si>
  <si>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</si>
  <si>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</si>
  <si>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</si>
  <si>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</si>
  <si>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</si>
  <si>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</si>
  <si>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</si>
  <si>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</si>
  <si>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</si>
  <si>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</si>
  <si>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</si>
  <si>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</si>
  <si>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</si>
  <si>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</si>
  <si>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</si>
  <si>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</si>
  <si>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</si>
  <si>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</si>
  <si>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</si>
  <si>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</si>
  <si>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</si>
  <si>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</si>
  <si>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</si>
  <si>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</si>
  <si>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</si>
  <si>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</si>
  <si>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</si>
  <si>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</si>
  <si>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</si>
  <si>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</si>
  <si>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</si>
  <si>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</si>
  <si>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</si>
  <si>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</si>
  <si>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</si>
  <si>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</si>
  <si>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</si>
  <si>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</si>
  <si>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</si>
  <si>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</si>
  <si>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</si>
  <si>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</si>
  <si>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</si>
  <si>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</si>
  <si>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</si>
  <si>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</si>
  <si>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</si>
  <si>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</si>
  <si>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</si>
  <si>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</si>
  <si>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</si>
  <si>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</si>
  <si>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</si>
  <si>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</si>
  <si>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</si>
  <si>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</si>
  <si>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</si>
  <si>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</si>
  <si>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</si>
  <si>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</si>
  <si>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</si>
  <si>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</si>
  <si>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</si>
  <si>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</si>
  <si>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</si>
  <si>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</si>
  <si>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</si>
  <si>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</si>
  <si>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</si>
  <si>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</si>
  <si>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</si>
  <si>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</si>
  <si>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</si>
  <si>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</si>
  <si>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</si>
  <si>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</si>
  <si>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</si>
  <si>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</si>
  <si>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</si>
  <si>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</si>
  <si>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</si>
  <si>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</si>
  <si>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</si>
  <si>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</si>
  <si>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</si>
  <si>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</si>
  <si>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</si>
  <si>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</si>
  <si>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</si>
  <si>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</si>
  <si>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</si>
  <si>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</si>
  <si>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</si>
  <si>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</si>
  <si>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</si>
  <si>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</si>
  <si>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</si>
  <si>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</si>
  <si>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</si>
  <si>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</si>
  <si>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</si>
  <si>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</si>
  <si>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</si>
  <si>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</si>
  <si>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</si>
  <si>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</si>
  <si>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</si>
  <si>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</si>
  <si>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</si>
  <si>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</si>
  <si>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</si>
  <si>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</si>
  <si>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</si>
  <si>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</si>
  <si>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</si>
  <si>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</si>
  <si>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</si>
  <si>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</si>
  <si>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</si>
  <si>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</si>
  <si>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</si>
  <si>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</si>
  <si>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</si>
  <si>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</si>
  <si>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</si>
  <si>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</si>
  <si>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</si>
  <si>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</si>
  <si>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</si>
  <si>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</si>
  <si>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</si>
  <si>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</si>
  <si>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</si>
  <si>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</si>
  <si>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</si>
  <si>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</si>
  <si>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</si>
  <si>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</si>
  <si>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</si>
  <si>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</si>
  <si>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</si>
  <si>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</si>
  <si>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</si>
  <si>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</si>
  <si>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</si>
  <si>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</si>
  <si>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</si>
  <si>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</si>
  <si>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</si>
  <si>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</si>
  <si>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</si>
  <si>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</si>
  <si>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</si>
  <si>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</si>
  <si>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</si>
  <si>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</si>
  <si>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</si>
  <si>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</si>
  <si>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</si>
  <si>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</si>
  <si>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</si>
  <si>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</si>
  <si>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</si>
  <si>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</si>
  <si>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</si>
  <si>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</si>
  <si>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</si>
  <si>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</si>
  <si>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</si>
  <si>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</si>
  <si>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</si>
  <si>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</si>
  <si>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</si>
  <si>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</si>
  <si>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</si>
  <si>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</si>
  <si>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</si>
  <si>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</si>
  <si>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</si>
  <si>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</si>
  <si>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</si>
  <si>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</si>
  <si>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</si>
  <si>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</si>
  <si>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</si>
  <si>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</si>
  <si>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</si>
  <si>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</si>
  <si>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</si>
  <si>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</si>
  <si>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</si>
  <si>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</si>
  <si>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</si>
  <si>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</si>
  <si>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</si>
  <si>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</si>
  <si>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</si>
  <si>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</si>
  <si>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</si>
  <si>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</si>
  <si>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</si>
  <si>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</si>
  <si>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</si>
  <si>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</si>
  <si>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</si>
  <si>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</si>
  <si>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</si>
  <si>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</si>
  <si>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</si>
  <si>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</si>
  <si>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</si>
  <si>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</si>
  <si>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</si>
  <si>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</si>
  <si>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</si>
  <si>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</si>
  <si>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</si>
  <si>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</si>
  <si>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</si>
  <si>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</si>
  <si>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</si>
  <si>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</si>
  <si>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</si>
  <si>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</si>
  <si>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</si>
  <si>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</si>
  <si>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</si>
  <si>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</si>
  <si>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</si>
  <si>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</si>
  <si>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</si>
  <si>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</si>
  <si>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</si>
  <si>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</si>
  <si>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</si>
  <si>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</si>
  <si>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</si>
  <si>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</si>
  <si>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</si>
  <si>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</si>
  <si>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</si>
  <si>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</si>
  <si>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</si>
  <si>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</si>
  <si>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</si>
  <si>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</si>
  <si>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</si>
  <si>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</si>
  <si>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</si>
  <si>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</si>
  <si>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</si>
  <si>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</si>
  <si>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</si>
  <si>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</si>
  <si>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</si>
  <si>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</si>
  <si>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</si>
  <si>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</si>
  <si>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</si>
  <si>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</si>
  <si>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</si>
  <si>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</si>
  <si>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</si>
  <si>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</si>
  <si>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</si>
  <si>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</si>
  <si>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</si>
  <si>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</si>
  <si>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</si>
  <si>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</si>
  <si>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</si>
  <si>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</si>
  <si>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</si>
  <si>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</si>
  <si>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</si>
  <si>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</si>
  <si>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</si>
  <si>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</si>
  <si>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</si>
  <si>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</si>
  <si>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</si>
  <si>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</si>
  <si>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</si>
  <si>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</si>
  <si>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</si>
  <si>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</si>
  <si>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</si>
  <si>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</si>
  <si>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</si>
  <si>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</si>
  <si>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</si>
  <si>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</si>
  <si>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</si>
  <si>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</si>
  <si>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</si>
  <si>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</si>
  <si>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</si>
  <si>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</si>
  <si>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</si>
  <si>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</si>
  <si>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</si>
  <si>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</si>
  <si>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</si>
  <si>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</si>
  <si>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</si>
  <si>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</si>
  <si>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</si>
  <si>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</si>
  <si>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</si>
  <si>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</si>
  <si>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</si>
  <si>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</si>
  <si>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</si>
  <si>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</si>
  <si>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</si>
  <si>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</si>
  <si>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</si>
  <si>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</si>
  <si>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</si>
  <si>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</si>
  <si>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</si>
  <si>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</si>
  <si>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</si>
  <si>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</si>
  <si>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</si>
  <si>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</si>
  <si>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</si>
  <si>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</si>
  <si>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</si>
  <si>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</si>
  <si>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</si>
  <si>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</si>
  <si>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</si>
  <si>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</si>
  <si>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</si>
  <si>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</si>
  <si>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</si>
  <si>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</si>
  <si>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</si>
  <si>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</si>
  <si>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</si>
  <si>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</si>
  <si>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</si>
  <si>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</si>
  <si>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</si>
  <si>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</si>
  <si>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</si>
  <si>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</si>
  <si>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</si>
  <si>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</si>
  <si>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</si>
  <si>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</si>
  <si>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</si>
  <si>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</si>
  <si>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</si>
  <si>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</si>
  <si>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</si>
  <si>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</si>
  <si>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</si>
  <si>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</si>
  <si>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</si>
  <si>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</si>
  <si>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</si>
  <si>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</si>
  <si>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</si>
  <si>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</si>
  <si>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</si>
  <si>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</si>
  <si>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</si>
  <si>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</si>
  <si>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</si>
  <si>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</si>
  <si>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</si>
  <si>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</si>
  <si>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</si>
  <si>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</si>
  <si>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</si>
  <si>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</si>
  <si>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</si>
  <si>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</si>
  <si>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</si>
  <si>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</si>
  <si>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</si>
  <si>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</si>
  <si>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</si>
  <si>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</si>
  <si>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</si>
  <si>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</si>
  <si>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</si>
  <si>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</si>
  <si>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</si>
  <si>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</si>
  <si>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</si>
  <si>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</si>
  <si>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</si>
  <si>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</si>
  <si>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</si>
  <si>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</si>
  <si>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</si>
  <si>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</si>
  <si>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</si>
  <si>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</si>
  <si>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</si>
  <si>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</si>
  <si>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</si>
  <si>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</si>
  <si>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</si>
  <si>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</si>
  <si>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</si>
  <si>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</si>
  <si>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</si>
  <si>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</si>
  <si>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</si>
  <si>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</si>
  <si>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</si>
  <si>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</si>
  <si>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</si>
  <si>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</si>
  <si>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</si>
  <si>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</si>
  <si>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</si>
  <si>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</si>
  <si>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</si>
  <si>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</si>
  <si>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</si>
  <si>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</si>
  <si>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</si>
  <si>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</si>
  <si>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</si>
  <si>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</si>
  <si>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</si>
  <si>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</si>
  <si>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</si>
  <si>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</si>
  <si>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</si>
  <si>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</si>
  <si>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</si>
  <si>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</si>
  <si>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</si>
  <si>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</si>
  <si>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</si>
  <si>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</si>
  <si>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</si>
  <si>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</si>
  <si>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</si>
  <si>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</si>
  <si>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</si>
  <si>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</si>
  <si>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</si>
  <si>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</si>
  <si>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</si>
  <si>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</si>
  <si>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</si>
  <si>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</si>
  <si>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</si>
  <si>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</si>
  <si>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</si>
  <si>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</si>
  <si>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</si>
  <si>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</si>
  <si>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</si>
  <si>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</si>
  <si>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</si>
  <si>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</si>
  <si>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</si>
  <si>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</si>
  <si>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</si>
  <si>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</si>
  <si>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</si>
  <si>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</si>
  <si>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</si>
  <si>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</si>
  <si>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</si>
  <si>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</si>
  <si>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</si>
  <si>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</si>
  <si>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</si>
  <si>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</si>
  <si>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</si>
  <si>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</si>
  <si>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</si>
  <si>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</si>
  <si>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</si>
  <si>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</si>
  <si>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</si>
  <si>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</si>
  <si>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</si>
  <si>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</si>
  <si>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</si>
  <si>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</si>
  <si>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</si>
  <si>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</si>
  <si>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</si>
  <si>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</si>
  <si>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</si>
  <si>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</si>
  <si>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</si>
  <si>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</si>
  <si>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</si>
  <si>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</si>
  <si>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</si>
  <si>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</si>
  <si>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</si>
  <si>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</si>
  <si>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</si>
  <si>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</si>
  <si>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</si>
  <si>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</si>
  <si>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</si>
  <si>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</si>
  <si>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</si>
  <si>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</si>
  <si>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</si>
  <si>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</si>
  <si>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</si>
  <si>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</si>
  <si>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</si>
  <si>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</si>
  <si>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</si>
  <si>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</si>
  <si>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</si>
  <si>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</si>
  <si>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</si>
  <si>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</si>
  <si>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</si>
  <si>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</si>
  <si>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</si>
  <si>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</si>
  <si>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</si>
  <si>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</si>
  <si>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</si>
  <si>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</si>
  <si>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</si>
  <si>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</si>
  <si>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</si>
  <si>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</si>
  <si>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</si>
  <si>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</si>
  <si>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</si>
  <si>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</si>
  <si>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</si>
  <si>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</si>
  <si>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</si>
  <si>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</si>
  <si>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</si>
  <si>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</si>
  <si>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</si>
  <si>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</si>
  <si>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</si>
  <si>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</si>
  <si>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</si>
  <si>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</si>
  <si>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</si>
  <si>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</si>
  <si>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</si>
  <si>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</si>
  <si>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</si>
  <si>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</si>
  <si>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</si>
  <si>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</si>
  <si>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</si>
  <si>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</si>
  <si>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</si>
  <si>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</si>
  <si>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</si>
  <si>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</si>
  <si>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</si>
  <si>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</si>
  <si>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</si>
  <si>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</si>
  <si>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</si>
  <si>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</si>
  <si>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</si>
  <si>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</si>
  <si>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</si>
  <si>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</si>
  <si>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</si>
  <si>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</si>
  <si>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</si>
  <si>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</si>
  <si>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</si>
  <si>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</si>
  <si>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</si>
  <si>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</si>
  <si>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</si>
  <si>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</si>
  <si>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</si>
  <si>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</si>
  <si>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</si>
  <si>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</si>
  <si>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</si>
  <si>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</si>
  <si>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</si>
  <si>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</si>
  <si>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</si>
  <si>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</si>
  <si>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</si>
  <si>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</si>
  <si>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</si>
  <si>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</si>
  <si>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</si>
  <si>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</si>
  <si>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</si>
  <si>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</si>
  <si>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</si>
  <si>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</si>
  <si>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</si>
  <si>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</si>
  <si>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</si>
  <si>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</si>
  <si>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</si>
  <si>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</si>
  <si>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</si>
  <si>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</si>
  <si>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</si>
  <si>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</si>
  <si>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</si>
  <si>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</si>
  <si>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</si>
  <si>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</si>
  <si>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</si>
  <si>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</si>
  <si>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</si>
  <si>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</si>
  <si>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</si>
  <si>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</si>
  <si>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</si>
  <si>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</si>
  <si>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</si>
  <si>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</si>
  <si>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</si>
  <si>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</si>
  <si>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</si>
  <si>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</si>
  <si>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</si>
  <si>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</si>
  <si>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</si>
  <si>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</si>
  <si>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</si>
  <si>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</si>
  <si>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</si>
  <si>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</si>
  <si>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</si>
  <si>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</si>
  <si>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</si>
  <si>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</si>
  <si>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</si>
  <si>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</si>
  <si>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</si>
  <si>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</si>
  <si>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</si>
  <si>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</si>
  <si>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</si>
  <si>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</si>
  <si>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</si>
  <si>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</si>
  <si>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</si>
  <si>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</si>
  <si>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</si>
  <si>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</si>
  <si>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</si>
  <si>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</si>
  <si>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</si>
  <si>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</si>
  <si>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</si>
  <si>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</si>
  <si>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</si>
  <si>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</si>
  <si>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</si>
  <si>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</si>
  <si>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</si>
  <si>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</si>
  <si>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</si>
  <si>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</si>
  <si>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</si>
  <si>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</si>
  <si>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</si>
  <si>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</si>
  <si>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</si>
  <si>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</si>
  <si>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</si>
  <si>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</si>
  <si>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</si>
  <si>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</si>
  <si>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</si>
  <si>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</si>
  <si>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</si>
  <si>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</si>
  <si>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</si>
  <si>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</si>
  <si>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</si>
  <si>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</si>
  <si>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</si>
  <si>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</si>
  <si>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</si>
  <si>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</si>
  <si>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</si>
  <si>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</si>
  <si>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</si>
  <si>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</si>
  <si>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</si>
  <si>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</si>
  <si>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</si>
  <si>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</si>
  <si>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</si>
  <si>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</si>
  <si>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</si>
  <si>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</si>
  <si>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</si>
  <si>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</si>
  <si>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</si>
  <si>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</si>
  <si>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</si>
  <si>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</si>
  <si>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</si>
  <si>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</si>
  <si>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</si>
  <si>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</si>
  <si>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</si>
  <si>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</si>
  <si>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</si>
  <si>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</si>
  <si>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</si>
  <si>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</si>
  <si>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</si>
  <si>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</si>
  <si>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</si>
  <si>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</si>
  <si>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</si>
  <si>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</si>
  <si>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</si>
  <si>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</si>
  <si>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</si>
  <si>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</si>
  <si>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</si>
  <si>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</si>
  <si>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</si>
  <si>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</si>
  <si>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Alfileres</t>
  </si>
  <si>
    <t>caja</t>
  </si>
  <si>
    <t>1.49 €</t>
  </si>
  <si>
    <t>Ambientador eléctrico</t>
  </si>
  <si>
    <t>unidad</t>
  </si>
  <si>
    <t>6.05 €</t>
  </si>
  <si>
    <t>Artículos de fiesta</t>
  </si>
  <si>
    <t>0.91 €</t>
  </si>
  <si>
    <t>Bandeja de cartón 22 x 29 cm</t>
  </si>
  <si>
    <t>0.06 €</t>
  </si>
  <si>
    <t>Bandeja de cartón 40 x 50 cm</t>
  </si>
  <si>
    <t>0.66 €</t>
  </si>
  <si>
    <t>Bicarbonato</t>
  </si>
  <si>
    <t>kg</t>
  </si>
  <si>
    <t>1.94</t>
  </si>
  <si>
    <t>Blíster 1000 ml</t>
  </si>
  <si>
    <t>0.37 €</t>
  </si>
  <si>
    <t>Blonda 26 x 32 cm</t>
  </si>
  <si>
    <t>0.02 €</t>
  </si>
  <si>
    <t>Blonda 30 x 40 cm</t>
  </si>
  <si>
    <t>0.78 €</t>
  </si>
  <si>
    <t>Blonda 45 x 55 cm</t>
  </si>
  <si>
    <t>0.10 €</t>
  </si>
  <si>
    <t>Blonda de parafina 40 x 50 cm</t>
  </si>
  <si>
    <t>0.09 €</t>
  </si>
  <si>
    <t>Bobina de papel</t>
  </si>
  <si>
    <t>3.80 €</t>
  </si>
  <si>
    <t>Bol de plástico 150 cc</t>
  </si>
  <si>
    <t>0.53 €</t>
  </si>
  <si>
    <t>Bolsa camiseta 50 x 60 cm</t>
  </si>
  <si>
    <t>0.39 €</t>
  </si>
  <si>
    <t>Bolsas isotérmicas</t>
  </si>
  <si>
    <t>1.80 €</t>
  </si>
  <si>
    <t>Bolsas de vacío 20 x 25 cm</t>
  </si>
  <si>
    <t>0.04 €</t>
  </si>
  <si>
    <t>Botella de CO₂</t>
  </si>
  <si>
    <t>22.21 €</t>
  </si>
  <si>
    <t>Brochetas de bambú</t>
  </si>
  <si>
    <t>0.01 €</t>
  </si>
  <si>
    <t>Caja de cartón para 4 botellas</t>
  </si>
  <si>
    <t>1.19 €</t>
  </si>
  <si>
    <t>Caja de guantes de látex</t>
  </si>
  <si>
    <t>5.75 €</t>
  </si>
  <si>
    <t>Caja de tarta 30 cm</t>
  </si>
  <si>
    <t>0.85 €</t>
  </si>
  <si>
    <t>Caja de tarta 32 cm</t>
  </si>
  <si>
    <t>0.75 €</t>
  </si>
  <si>
    <t>Caja de tarta 36 cm</t>
  </si>
  <si>
    <t>0.96 €</t>
  </si>
  <si>
    <t>Caja de tarta 48 x 37 cm (Tapa)</t>
  </si>
  <si>
    <t>Caja de tarta 48 x 37 x 9 cm (Fondo)</t>
  </si>
  <si>
    <t>0.46 €</t>
  </si>
  <si>
    <t>Cañita flexible</t>
  </si>
  <si>
    <t>Cápsula de café</t>
  </si>
  <si>
    <t>0.38 €</t>
  </si>
  <si>
    <t>Cápsula n.º 2</t>
  </si>
  <si>
    <t>0.11 €</t>
  </si>
  <si>
    <t>Cápsula n.º 2 tabaco</t>
  </si>
  <si>
    <t>0.00 €</t>
  </si>
  <si>
    <t>Cápsula n.º 24 magdalena R</t>
  </si>
  <si>
    <t>Cápsula n.º 4</t>
  </si>
  <si>
    <t>0.0039</t>
  </si>
  <si>
    <t>Cápsula n.º 4 tabaco</t>
  </si>
  <si>
    <t>Cápsula n.º 8</t>
  </si>
  <si>
    <t>Cápsula oro n.º 2</t>
  </si>
  <si>
    <t>Cápsulas blancas</t>
  </si>
  <si>
    <t>Carbón vegetal</t>
  </si>
  <si>
    <t>1.08 €</t>
  </si>
  <si>
    <t>Cartel de "Suelo Mojado"</t>
  </si>
  <si>
    <t>8.00 €</t>
  </si>
  <si>
    <t>Cinta bandera</t>
  </si>
  <si>
    <t xml:space="preserve">m </t>
  </si>
  <si>
    <t>0.29 €</t>
  </si>
  <si>
    <t>Cinta de cortina</t>
  </si>
  <si>
    <t>0.36 €</t>
  </si>
  <si>
    <t>Cinta hiladillo</t>
  </si>
  <si>
    <t>14.00 €</t>
  </si>
  <si>
    <t>Cinta de vídeo virgen</t>
  </si>
  <si>
    <t>2.70 €</t>
  </si>
  <si>
    <t>Cocido</t>
  </si>
  <si>
    <t>10.62 €</t>
  </si>
  <si>
    <t>Compresas</t>
  </si>
  <si>
    <t>0.21 €</t>
  </si>
  <si>
    <t>Cuchillas cortapan</t>
  </si>
  <si>
    <t>1.60 €</t>
  </si>
  <si>
    <t>Delantal de plástico</t>
  </si>
  <si>
    <t>Discos de comunión</t>
  </si>
  <si>
    <t>bote</t>
  </si>
  <si>
    <t>3.32 €</t>
  </si>
  <si>
    <t>Empanada</t>
  </si>
  <si>
    <t>1.54 €</t>
  </si>
  <si>
    <t>Manga pastelera desechable</t>
  </si>
  <si>
    <t>2.00 €</t>
  </si>
  <si>
    <t>Plato de cartón 18 cm</t>
  </si>
  <si>
    <t>Plato de cartón 27 cm</t>
  </si>
  <si>
    <t>0.05 €</t>
  </si>
  <si>
    <t>Plato de cartón 30 cm</t>
  </si>
  <si>
    <t>Plato de cartón 32 cm</t>
  </si>
  <si>
    <t>0.13 €</t>
  </si>
  <si>
    <t>Plato de cartón oro 22 cm</t>
  </si>
  <si>
    <t>0.17 €</t>
  </si>
  <si>
    <t>Plato de cartón oro 28 cm</t>
  </si>
  <si>
    <t>0.25 €</t>
  </si>
  <si>
    <t>Plato de cartón oro 30 cm</t>
  </si>
  <si>
    <t>Plato de cartón oro 32 cm</t>
  </si>
  <si>
    <t>0.43 €</t>
  </si>
  <si>
    <t>Spray desmoldeante</t>
  </si>
  <si>
    <t>0.20 €</t>
  </si>
  <si>
    <t>RENDIMIENTO</t>
  </si>
  <si>
    <t>CATEGORÍA</t>
  </si>
  <si>
    <t>Abadejo Fresco</t>
  </si>
  <si>
    <t>10.50 €</t>
  </si>
  <si>
    <t>100.00%</t>
  </si>
  <si>
    <t>Proteína animal</t>
  </si>
  <si>
    <t>Abdejo Filete Cong</t>
  </si>
  <si>
    <t>4.90 €</t>
  </si>
  <si>
    <t>Abdejo Filete Cong Piel</t>
  </si>
  <si>
    <t>3.15 €</t>
  </si>
  <si>
    <t>Abdejo Filete Cong Prem</t>
  </si>
  <si>
    <t>5.20 €</t>
  </si>
  <si>
    <t>Aceite Freidoras</t>
  </si>
  <si>
    <t>1.01 €</t>
  </si>
  <si>
    <t>Grasa</t>
  </si>
  <si>
    <t>Aceite Girasol</t>
  </si>
  <si>
    <t>1.04 €</t>
  </si>
  <si>
    <t>Aceite Oliva Virgen Extra</t>
  </si>
  <si>
    <t>3.81 €</t>
  </si>
  <si>
    <t>0.22 €</t>
  </si>
  <si>
    <t>Aceite Ove 0´4 º</t>
  </si>
  <si>
    <t>3.23 €</t>
  </si>
  <si>
    <t>Aceite De Trufa</t>
  </si>
  <si>
    <t>3.60 €</t>
  </si>
  <si>
    <t>Aceituna Negra Con Hueso</t>
  </si>
  <si>
    <t>Vegetales y frutas</t>
  </si>
  <si>
    <t>Aceituna Negra Sin Hueso</t>
  </si>
  <si>
    <t>3.06 €</t>
  </si>
  <si>
    <t>Aceituna Rellena</t>
  </si>
  <si>
    <t>2.34 €</t>
  </si>
  <si>
    <t>Aceituna Verde Con Hueso</t>
  </si>
  <si>
    <t>1.85 €</t>
  </si>
  <si>
    <t>Aceituna Verde Sin Hueso</t>
  </si>
  <si>
    <t>3.42 €</t>
  </si>
  <si>
    <t>Acido De Frutos</t>
  </si>
  <si>
    <t>l</t>
  </si>
  <si>
    <t>8.53 €</t>
  </si>
  <si>
    <t>Secos y conservas</t>
  </si>
  <si>
    <t>Actimel</t>
  </si>
  <si>
    <t>0.26 €</t>
  </si>
  <si>
    <t>Lácteos y sustitutos</t>
  </si>
  <si>
    <t>Agar Agar</t>
  </si>
  <si>
    <t>63.07 €</t>
  </si>
  <si>
    <t>Agua 1/2 Gas Fuente Alta</t>
  </si>
  <si>
    <t>Bebidas</t>
  </si>
  <si>
    <t>Agua 1/2 Sin Gas Fuente Alta</t>
  </si>
  <si>
    <t>Agua Apollinares 100cl</t>
  </si>
  <si>
    <t>0.99 €</t>
  </si>
  <si>
    <t>Agua Cristal 75cl</t>
  </si>
  <si>
    <t>Agua De Azahar</t>
  </si>
  <si>
    <t>lts.</t>
  </si>
  <si>
    <t>5.04 €</t>
  </si>
  <si>
    <t>Agua De Rosas</t>
  </si>
  <si>
    <t>28.80 €</t>
  </si>
  <si>
    <t>Agua Firgas 75cl. Gas</t>
  </si>
  <si>
    <t>Agua Pet 1.5 Lt</t>
  </si>
  <si>
    <t>0.30 €</t>
  </si>
  <si>
    <t>Agua Pet 50cl</t>
  </si>
  <si>
    <t>Aguacate</t>
  </si>
  <si>
    <t>4.35 €</t>
  </si>
  <si>
    <t>Agualts. Garrafa</t>
  </si>
  <si>
    <t>Aguja De Res</t>
  </si>
  <si>
    <t>6.53 €</t>
  </si>
  <si>
    <t>Aji</t>
  </si>
  <si>
    <t>10.71 €</t>
  </si>
  <si>
    <t>Ajo Deshidratado</t>
  </si>
  <si>
    <t>4.66 €</t>
  </si>
  <si>
    <t>Ajon Joli</t>
  </si>
  <si>
    <t>14.14 €</t>
  </si>
  <si>
    <t>Ajos Granel</t>
  </si>
  <si>
    <t>Ajos Tiernos</t>
  </si>
  <si>
    <t>manojo</t>
  </si>
  <si>
    <t>Alaska Neutro</t>
  </si>
  <si>
    <t>9.65 €</t>
  </si>
  <si>
    <t>Albahaca</t>
  </si>
  <si>
    <t>0.70 €</t>
  </si>
  <si>
    <t>Albaricoque</t>
  </si>
  <si>
    <t>2.30 €</t>
  </si>
  <si>
    <t>Albumina(Huevo En Polvo)</t>
  </si>
  <si>
    <t>13.00 €</t>
  </si>
  <si>
    <t>Alcachofa</t>
  </si>
  <si>
    <t>2.80 €</t>
  </si>
  <si>
    <t>Alcachofa Cong.</t>
  </si>
  <si>
    <t>2.81 €</t>
  </si>
  <si>
    <t>Alcaparra</t>
  </si>
  <si>
    <t>8.84 €</t>
  </si>
  <si>
    <t>Alcegas</t>
  </si>
  <si>
    <t>Alcohofa Conserva</t>
  </si>
  <si>
    <t>2.35 €</t>
  </si>
  <si>
    <t>Alemja Japonica Fresca</t>
  </si>
  <si>
    <t>11.00 €</t>
  </si>
  <si>
    <t>Alfonsiños Fresco</t>
  </si>
  <si>
    <t>9.50 €</t>
  </si>
  <si>
    <t>Aljaginato Sodico</t>
  </si>
  <si>
    <t>23.10 €</t>
  </si>
  <si>
    <t>Almejas Cong</t>
  </si>
  <si>
    <t>2.50 €</t>
  </si>
  <si>
    <t>Almejas Finas Fresca</t>
  </si>
  <si>
    <t>Almendra Cruda C/P</t>
  </si>
  <si>
    <t>8.49 €</t>
  </si>
  <si>
    <t>Almendra Crudas/P</t>
  </si>
  <si>
    <t>9.41 €</t>
  </si>
  <si>
    <t>Almendra Fileteada</t>
  </si>
  <si>
    <t>15.48 €</t>
  </si>
  <si>
    <t>Almendra Frita Salada</t>
  </si>
  <si>
    <t>9.52 €</t>
  </si>
  <si>
    <t>Almendra Grano</t>
  </si>
  <si>
    <t>14.52 €</t>
  </si>
  <si>
    <t>Almendra Harina</t>
  </si>
  <si>
    <t>14.12 €</t>
  </si>
  <si>
    <t>Almendra Palillo</t>
  </si>
  <si>
    <t>10.42 €</t>
  </si>
  <si>
    <t>Almendra Tostada Con Piel</t>
  </si>
  <si>
    <t>7.11 €</t>
  </si>
  <si>
    <t>Almogrote</t>
  </si>
  <si>
    <t>14.26 €</t>
  </si>
  <si>
    <t>Altramuces</t>
  </si>
  <si>
    <t>Alubia Blanca</t>
  </si>
  <si>
    <t>1.90 €</t>
  </si>
  <si>
    <t>Alubia Cong.</t>
  </si>
  <si>
    <t>2.22 €</t>
  </si>
  <si>
    <t>Alubia De Tolosa</t>
  </si>
  <si>
    <t>15.98 €</t>
  </si>
  <si>
    <t>Alubia Grande</t>
  </si>
  <si>
    <t>2.58 €</t>
  </si>
  <si>
    <t>Alubia Negra</t>
  </si>
  <si>
    <t>Alubia Pinta</t>
  </si>
  <si>
    <t>1.95 €</t>
  </si>
  <si>
    <t>Alubia Roja</t>
  </si>
  <si>
    <t>1.78 €</t>
  </si>
  <si>
    <t>Amapola Azul</t>
  </si>
  <si>
    <t>2.26 €</t>
  </si>
  <si>
    <t>Ambrosias</t>
  </si>
  <si>
    <t>0.16 €</t>
  </si>
  <si>
    <t>Anacardo</t>
  </si>
  <si>
    <t>9.38 €</t>
  </si>
  <si>
    <t>Anchoas Conserva</t>
  </si>
  <si>
    <t>44.28 €</t>
  </si>
  <si>
    <t>Angulas</t>
  </si>
  <si>
    <t>20.00 €</t>
  </si>
  <si>
    <t>Anis En Grano</t>
  </si>
  <si>
    <t>7.12 €</t>
  </si>
  <si>
    <t>Anis Estrellado</t>
  </si>
  <si>
    <t>22.50 €</t>
  </si>
  <si>
    <t>Anticristalizante</t>
  </si>
  <si>
    <t>34.48 €</t>
  </si>
  <si>
    <t>Apio Blanco</t>
  </si>
  <si>
    <t>1.15 €</t>
  </si>
  <si>
    <t>Apio Verde</t>
  </si>
  <si>
    <t>1.50 €</t>
  </si>
  <si>
    <t>Arandanos</t>
  </si>
  <si>
    <t>paquete</t>
  </si>
  <si>
    <t>5.95 €</t>
  </si>
  <si>
    <t>Arandanos Cong.</t>
  </si>
  <si>
    <t>2.73 €</t>
  </si>
  <si>
    <t>Arroz Arboreo</t>
  </si>
  <si>
    <t>3.13 €</t>
  </si>
  <si>
    <t>Arroz Bomba</t>
  </si>
  <si>
    <t>Arroz Grano Corto</t>
  </si>
  <si>
    <t>0.68 €</t>
  </si>
  <si>
    <t>Arroz Grano Largo</t>
  </si>
  <si>
    <t>1.03 €</t>
  </si>
  <si>
    <t>Arroz Inflado</t>
  </si>
  <si>
    <t>1.89 €</t>
  </si>
  <si>
    <t>Arroz Integral</t>
  </si>
  <si>
    <t>1.55 €</t>
  </si>
  <si>
    <t>Arroz Jazmin</t>
  </si>
  <si>
    <t>Arroz Salvaje</t>
  </si>
  <si>
    <t>5.64 €</t>
  </si>
  <si>
    <t>Arroz Suchi</t>
  </si>
  <si>
    <t>2.82 €</t>
  </si>
  <si>
    <t>Arroz Vaporizado</t>
  </si>
  <si>
    <t>Arroz Basmati</t>
  </si>
  <si>
    <t>2.65 €</t>
  </si>
  <si>
    <t>Articulos Celiacos</t>
  </si>
  <si>
    <t>1.66 €</t>
  </si>
  <si>
    <t>Atun Aceite</t>
  </si>
  <si>
    <t>4.65 €</t>
  </si>
  <si>
    <t>Atun Congelado</t>
  </si>
  <si>
    <t>4.85 €</t>
  </si>
  <si>
    <t>Atun Escabeche</t>
  </si>
  <si>
    <t>4.88 €</t>
  </si>
  <si>
    <t>Atun Fresco</t>
  </si>
  <si>
    <t>9.25 €</t>
  </si>
  <si>
    <t>Atun Lomo Congelado</t>
  </si>
  <si>
    <t>4.30 €</t>
  </si>
  <si>
    <t>Atun Lomo Fresco</t>
  </si>
  <si>
    <t>6.50 €</t>
  </si>
  <si>
    <t>Atun Lomo Rojo Fresco</t>
  </si>
  <si>
    <t>21.15 €</t>
  </si>
  <si>
    <t>Atun Migas Aceite</t>
  </si>
  <si>
    <t>Avellana Tostada</t>
  </si>
  <si>
    <t>7.33 €</t>
  </si>
  <si>
    <t>Avena En Copos</t>
  </si>
  <si>
    <t>Azafran</t>
  </si>
  <si>
    <t>sobre</t>
  </si>
  <si>
    <t>Azúcar Blanca Terron</t>
  </si>
  <si>
    <t>1.98 €</t>
  </si>
  <si>
    <t>Azúcar Comun</t>
  </si>
  <si>
    <t>0.47 €</t>
  </si>
  <si>
    <t>Azúcar De Palma</t>
  </si>
  <si>
    <t>4.73 €</t>
  </si>
  <si>
    <t>Azúcar Estuchada</t>
  </si>
  <si>
    <t>1.05 €</t>
  </si>
  <si>
    <t>Azúcar Fondant</t>
  </si>
  <si>
    <t>26.00 €</t>
  </si>
  <si>
    <t>Azúcar Glaassa</t>
  </si>
  <si>
    <t>Azúcar Insoluble</t>
  </si>
  <si>
    <t>2.28 €</t>
  </si>
  <si>
    <t>Azúcar Invertida</t>
  </si>
  <si>
    <t>4.47 €</t>
  </si>
  <si>
    <t>Azúcar Morena</t>
  </si>
  <si>
    <t>3.57 €</t>
  </si>
  <si>
    <t>Azúcar Morena Estuchada</t>
  </si>
  <si>
    <t>2.94 €</t>
  </si>
  <si>
    <t>Babilla Ternera</t>
  </si>
  <si>
    <t>7.19 €</t>
  </si>
  <si>
    <t>Bacalao Fresco</t>
  </si>
  <si>
    <t>7.54 €</t>
  </si>
  <si>
    <t>Bacalao Lomo</t>
  </si>
  <si>
    <t>4.25 €</t>
  </si>
  <si>
    <t>Bacalao Lomo Desalado</t>
  </si>
  <si>
    <t>4.50 €</t>
  </si>
  <si>
    <t>Bacalao Lomo Extra</t>
  </si>
  <si>
    <t>7.85 €</t>
  </si>
  <si>
    <t>Bacalao Piel Cong</t>
  </si>
  <si>
    <t>9.75 €</t>
  </si>
  <si>
    <t>Bacalao Salado</t>
  </si>
  <si>
    <t>Bacon Ahumado</t>
  </si>
  <si>
    <t>3.05 €</t>
  </si>
  <si>
    <t>Banderillas</t>
  </si>
  <si>
    <t>3.30 €</t>
  </si>
  <si>
    <t>Barquillo</t>
  </si>
  <si>
    <t>1.73 €</t>
  </si>
  <si>
    <t>Barritas Chocolate</t>
  </si>
  <si>
    <t>18.00 €</t>
  </si>
  <si>
    <t>Base Hojaldre</t>
  </si>
  <si>
    <t>4.79 €</t>
  </si>
  <si>
    <t>Base Para Helado</t>
  </si>
  <si>
    <t>10.30 €</t>
  </si>
  <si>
    <t>Base Para Pizza Congelada</t>
  </si>
  <si>
    <t>17.50 €</t>
  </si>
  <si>
    <t>Batata</t>
  </si>
  <si>
    <t>1.59 €</t>
  </si>
  <si>
    <t>Batavia</t>
  </si>
  <si>
    <t>1.20 €</t>
  </si>
  <si>
    <t>Batavia Roja</t>
  </si>
  <si>
    <t>0.90 €</t>
  </si>
  <si>
    <t>Batido Cacao</t>
  </si>
  <si>
    <t>Berberecho Conserva</t>
  </si>
  <si>
    <t>17.73 €</t>
  </si>
  <si>
    <t>Berenjenas</t>
  </si>
  <si>
    <t>Berros</t>
  </si>
  <si>
    <t>Beterrada</t>
  </si>
  <si>
    <t>1.40 €</t>
  </si>
  <si>
    <t>Bienex Caramelo En Polvo</t>
  </si>
  <si>
    <t>5.98 €</t>
  </si>
  <si>
    <t>Bienmesabe</t>
  </si>
  <si>
    <t>8.92 €</t>
  </si>
  <si>
    <t>Bife Cong. Entrecot/Person</t>
  </si>
  <si>
    <t>6.95 €</t>
  </si>
  <si>
    <t>Bife Cong.entrecot/Restau</t>
  </si>
  <si>
    <t>6.20 €</t>
  </si>
  <si>
    <t>Bife Fresco Entrecot</t>
  </si>
  <si>
    <t>Bife Refrig. Entrecot</t>
  </si>
  <si>
    <t>8.95 €</t>
  </si>
  <si>
    <t>Bife Ternera Lechal</t>
  </si>
  <si>
    <t>18.49 €</t>
  </si>
  <si>
    <t>Bistec Pepitos</t>
  </si>
  <si>
    <t>5.80 €</t>
  </si>
  <si>
    <t>Bogavante Cong.</t>
  </si>
  <si>
    <t>14.50 €</t>
  </si>
  <si>
    <t>Bogavante Fresco</t>
  </si>
  <si>
    <t>19.20 €</t>
  </si>
  <si>
    <t>Bola-Tapa Ternera</t>
  </si>
  <si>
    <t>5.25 €</t>
  </si>
  <si>
    <t>Boletus Edulis</t>
  </si>
  <si>
    <t>12.19 €</t>
  </si>
  <si>
    <t>11.26 €</t>
  </si>
  <si>
    <t>Boletus Edulis Deshidratado</t>
  </si>
  <si>
    <t>48.29 €</t>
  </si>
  <si>
    <t>Bolleria Variada</t>
  </si>
  <si>
    <t>Bombones</t>
  </si>
  <si>
    <t>24.75 €</t>
  </si>
  <si>
    <t>Bonito Aceite</t>
  </si>
  <si>
    <t>9.00 €</t>
  </si>
  <si>
    <t>Bonito Fresco</t>
  </si>
  <si>
    <t>2.95 €</t>
  </si>
  <si>
    <t>Bonito Lomo Cong</t>
  </si>
  <si>
    <t>7.50 €</t>
  </si>
  <si>
    <t>Bonito Migas</t>
  </si>
  <si>
    <t>6.51 €</t>
  </si>
  <si>
    <t>Bonito Seco Laminas</t>
  </si>
  <si>
    <t>150.00 €</t>
  </si>
  <si>
    <t>Boqueron Fresco</t>
  </si>
  <si>
    <t>Boqueron Vinagre</t>
  </si>
  <si>
    <t>21.62 €</t>
  </si>
  <si>
    <t>Bovril</t>
  </si>
  <si>
    <t>24.38 €</t>
  </si>
  <si>
    <t>Brecol</t>
  </si>
  <si>
    <t>1.00 €</t>
  </si>
  <si>
    <t>Brevas</t>
  </si>
  <si>
    <t>4.80 €</t>
  </si>
  <si>
    <t>Brocoli</t>
  </si>
  <si>
    <t>Brocoli Cong.</t>
  </si>
  <si>
    <t>1.44 €</t>
  </si>
  <si>
    <t>Brotes Alfalfa</t>
  </si>
  <si>
    <t>1.75 €</t>
  </si>
  <si>
    <t>Brotes Bandeja</t>
  </si>
  <si>
    <t>Brotes De Soja</t>
  </si>
  <si>
    <t>Brownie Chocolate</t>
  </si>
  <si>
    <t>12.33 €</t>
  </si>
  <si>
    <t>Brownies Preparados</t>
  </si>
  <si>
    <t>4.45 €</t>
  </si>
  <si>
    <t>Bubango</t>
  </si>
  <si>
    <t>Buey Cong</t>
  </si>
  <si>
    <t>Burro Cong</t>
  </si>
  <si>
    <t>Burro Fresco</t>
  </si>
  <si>
    <t>Busgado Bigaro</t>
  </si>
  <si>
    <t>11.90 €</t>
  </si>
  <si>
    <t>Butifarra</t>
  </si>
  <si>
    <t>13.48 €</t>
  </si>
  <si>
    <t>Caballa Ahum</t>
  </si>
  <si>
    <t>10.00 €</t>
  </si>
  <si>
    <t>Caballa Cons</t>
  </si>
  <si>
    <t>8.76 €</t>
  </si>
  <si>
    <t>Caballa Fresco</t>
  </si>
  <si>
    <t>2.64 €</t>
  </si>
  <si>
    <t>Cabello De Angel</t>
  </si>
  <si>
    <t>1.64 €</t>
  </si>
  <si>
    <t>Cabeza De Cerdo</t>
  </si>
  <si>
    <t>Cabeza De Pescado Fresco</t>
  </si>
  <si>
    <t>Cabra Fresca</t>
  </si>
  <si>
    <t>Cabrilla Fresca</t>
  </si>
  <si>
    <t>12.00 €</t>
  </si>
  <si>
    <t>Cabrito Fresco</t>
  </si>
  <si>
    <t>12.49 €</t>
  </si>
  <si>
    <t>Cacahuete Frito</t>
  </si>
  <si>
    <t>2.59 €</t>
  </si>
  <si>
    <t>Cacao Instantaneo</t>
  </si>
  <si>
    <t>Cacao Polvo</t>
  </si>
  <si>
    <t>Cacao Sobre Instantaneo</t>
  </si>
  <si>
    <t>Cacao Sobre Sin Gluten</t>
  </si>
  <si>
    <t>Café Descafeinado</t>
  </si>
  <si>
    <t>8.64 €</t>
  </si>
  <si>
    <t>Café Descafeinado Grano</t>
  </si>
  <si>
    <t>9.06 €</t>
  </si>
  <si>
    <t>Café Grano Marcilla</t>
  </si>
  <si>
    <t>7.58 €</t>
  </si>
  <si>
    <t>Calabacin</t>
  </si>
  <si>
    <t>0.95 €</t>
  </si>
  <si>
    <t>Calabaza</t>
  </si>
  <si>
    <t>0.57 €</t>
  </si>
  <si>
    <t>Calamar Aros Cong</t>
  </si>
  <si>
    <t>10.90 €</t>
  </si>
  <si>
    <t>Calamar Chipiron Fresco</t>
  </si>
  <si>
    <t>4.00 €</t>
  </si>
  <si>
    <t>Calamar Chipiron Limpio</t>
  </si>
  <si>
    <t>4.95 €</t>
  </si>
  <si>
    <t>Calamar Romana</t>
  </si>
  <si>
    <t>2.99 €</t>
  </si>
  <si>
    <t>Calamar Tubo</t>
  </si>
  <si>
    <t>14.90 €</t>
  </si>
  <si>
    <t>Caldo De Carne</t>
  </si>
  <si>
    <t>5.07 €</t>
  </si>
  <si>
    <t>Caldo De Pollo</t>
  </si>
  <si>
    <t>5.36 €</t>
  </si>
  <si>
    <t>Callos</t>
  </si>
  <si>
    <t>Callos Cong.</t>
  </si>
  <si>
    <t>2.39 €</t>
  </si>
  <si>
    <t>Camaron</t>
  </si>
  <si>
    <t>Canela En Polvo</t>
  </si>
  <si>
    <t>8.77 €</t>
  </si>
  <si>
    <t>Canela En Rama</t>
  </si>
  <si>
    <t>20.64 €</t>
  </si>
  <si>
    <t>Canelones</t>
  </si>
  <si>
    <t>Canelones Rellenos Fresco</t>
  </si>
  <si>
    <t>5.90 €</t>
  </si>
  <si>
    <t>Cangrejo Mar</t>
  </si>
  <si>
    <t>Cangrejo Rio Fresco</t>
  </si>
  <si>
    <t>9.95 €</t>
  </si>
  <si>
    <t>Canonigos</t>
  </si>
  <si>
    <t>Canutillo Chocolate</t>
  </si>
  <si>
    <t>17.77 €</t>
  </si>
  <si>
    <t>Caqui</t>
  </si>
  <si>
    <t>3.00 €</t>
  </si>
  <si>
    <t>Carabineros</t>
  </si>
  <si>
    <t>56.00 €</t>
  </si>
  <si>
    <t>Caramelo Cristal</t>
  </si>
  <si>
    <t>4.36 €</t>
  </si>
  <si>
    <t>Cardamomo</t>
  </si>
  <si>
    <t>37.50 €</t>
  </si>
  <si>
    <t>Cardos</t>
  </si>
  <si>
    <t>2.78 €</t>
  </si>
  <si>
    <t>Cardos Conserva</t>
  </si>
  <si>
    <t>1.28 €</t>
  </si>
  <si>
    <t>Carga Gas Sifon</t>
  </si>
  <si>
    <t>0.52 €</t>
  </si>
  <si>
    <t>Fungibles</t>
  </si>
  <si>
    <t>Carne Centollo Txangur</t>
  </si>
  <si>
    <t>40.98 €</t>
  </si>
  <si>
    <t>Carne Cerdo Molida</t>
  </si>
  <si>
    <t>5.88 €</t>
  </si>
  <si>
    <t>Carne Molida Cong.</t>
  </si>
  <si>
    <t>Carne Molida Fresc.</t>
  </si>
  <si>
    <t>Carne Puchero</t>
  </si>
  <si>
    <t>Carne Vieira</t>
  </si>
  <si>
    <t>10.40 €</t>
  </si>
  <si>
    <t>Carret Cordero Cong.</t>
  </si>
  <si>
    <t>Carret Cordero Fresc.</t>
  </si>
  <si>
    <t>Carret Cordero Lechal Cong.</t>
  </si>
  <si>
    <t>15.00 €</t>
  </si>
  <si>
    <t>Carrillera Iberica Cong.</t>
  </si>
  <si>
    <t>9.45 €</t>
  </si>
  <si>
    <t>Carrillera Ternera</t>
  </si>
  <si>
    <t>7.35 €</t>
  </si>
  <si>
    <t>Carrillera V Gama</t>
  </si>
  <si>
    <t>6.78 €</t>
  </si>
  <si>
    <t>Carrilleras Cerdo Fresc.</t>
  </si>
  <si>
    <t>Castaña De Agua</t>
  </si>
  <si>
    <t>Castaña Pelada Congelada</t>
  </si>
  <si>
    <t>9.37 €</t>
  </si>
  <si>
    <t>Castañas</t>
  </si>
  <si>
    <t>Cayena Entera</t>
  </si>
  <si>
    <t>7.95 €</t>
  </si>
  <si>
    <t>Cebolla Blanca</t>
  </si>
  <si>
    <t>0.76 €</t>
  </si>
  <si>
    <t>Cebolla Deshidratada</t>
  </si>
  <si>
    <t>4.01 €</t>
  </si>
  <si>
    <t>Cebolla Roja</t>
  </si>
  <si>
    <t>1.25 €</t>
  </si>
  <si>
    <t>Cebolletas</t>
  </si>
  <si>
    <t>Cebollino</t>
  </si>
  <si>
    <t>Cebollita Perla</t>
  </si>
  <si>
    <t>1.62 €</t>
  </si>
  <si>
    <t>Centollo Fresco</t>
  </si>
  <si>
    <t>13.42 €</t>
  </si>
  <si>
    <t>Cereeales Fibra</t>
  </si>
  <si>
    <t>3.27 €</t>
  </si>
  <si>
    <t>Cereza Agria</t>
  </si>
  <si>
    <t>5.42 €</t>
  </si>
  <si>
    <t>Cereza Negra</t>
  </si>
  <si>
    <t>10.49 €</t>
  </si>
  <si>
    <t>Cereza Roja Confitada (Pas)</t>
  </si>
  <si>
    <t>5.13 €</t>
  </si>
  <si>
    <t>Cereza Roja/Verde</t>
  </si>
  <si>
    <t>Cereza Verde Confitada (Pas)</t>
  </si>
  <si>
    <t>5.37 €</t>
  </si>
  <si>
    <t>Cerezas</t>
  </si>
  <si>
    <t>Chalotas</t>
  </si>
  <si>
    <t>bolsa</t>
  </si>
  <si>
    <t>Champiñon</t>
  </si>
  <si>
    <t>2.10 €</t>
  </si>
  <si>
    <t>Champiñon Laminado</t>
  </si>
  <si>
    <t>1.10 €</t>
  </si>
  <si>
    <t>Cherne Cong Lomo</t>
  </si>
  <si>
    <t>12.50 €</t>
  </si>
  <si>
    <t>Cherne Entero Cong</t>
  </si>
  <si>
    <t>Cherne Fresco</t>
  </si>
  <si>
    <t>11.50 €</t>
  </si>
  <si>
    <t>Cherne Salado</t>
  </si>
  <si>
    <t>8.50 €</t>
  </si>
  <si>
    <t>Chicharro Fresco</t>
  </si>
  <si>
    <t>Chicharrones</t>
  </si>
  <si>
    <t>Chile Fresco</t>
  </si>
  <si>
    <t>paq</t>
  </si>
  <si>
    <t>Chistorra</t>
  </si>
  <si>
    <t>5.24 €</t>
  </si>
  <si>
    <t>Choco Limpio Cong</t>
  </si>
  <si>
    <t>Choco Sin Limpiar Cong</t>
  </si>
  <si>
    <t>5.50 €</t>
  </si>
  <si>
    <t>Chocolate Sobre Instantaneo</t>
  </si>
  <si>
    <t>0.14 €</t>
  </si>
  <si>
    <t>Chocolate Taza</t>
  </si>
  <si>
    <t>13.25 €</t>
  </si>
  <si>
    <t>Chocolatinas</t>
  </si>
  <si>
    <t>0.07 €</t>
  </si>
  <si>
    <t>Chopitos Puntilla Cong</t>
  </si>
  <si>
    <t>Chopped Beef</t>
  </si>
  <si>
    <t>2.23 €</t>
  </si>
  <si>
    <t>Chopped Pavo</t>
  </si>
  <si>
    <t>2.75 €</t>
  </si>
  <si>
    <t>Chopped Pork</t>
  </si>
  <si>
    <t>1.61 €</t>
  </si>
  <si>
    <t>Chorizo Asturiano</t>
  </si>
  <si>
    <t>6.13 €</t>
  </si>
  <si>
    <t>Chorizo Cocinar</t>
  </si>
  <si>
    <t>4.39 €</t>
  </si>
  <si>
    <t>Chorizo De Cantimpalo</t>
  </si>
  <si>
    <t>Chorizo Extra</t>
  </si>
  <si>
    <t>5.32 €</t>
  </si>
  <si>
    <t>Chorizo Iberico Bellota</t>
  </si>
  <si>
    <t>10.55 €</t>
  </si>
  <si>
    <t>Chorizo Parrillero</t>
  </si>
  <si>
    <t>5.39 €</t>
  </si>
  <si>
    <t>Chorizo Sobrasada De Untar</t>
  </si>
  <si>
    <t>3.64 €</t>
  </si>
  <si>
    <t>Chufas Secas</t>
  </si>
  <si>
    <t>2.60 €</t>
  </si>
  <si>
    <t>Chuleta Cordero Cong.</t>
  </si>
  <si>
    <t>Chuleta De Cerdo Cong.</t>
  </si>
  <si>
    <t>Chuleta De Cerdo Iberico</t>
  </si>
  <si>
    <t>Chuletero Cerdo Cong.</t>
  </si>
  <si>
    <t>3.10 €</t>
  </si>
  <si>
    <t>Chuletero Cerdo Fresc.</t>
  </si>
  <si>
    <t>3.40 €</t>
  </si>
  <si>
    <t>Chuletero Res Fresc.</t>
  </si>
  <si>
    <t>Chuletero Ternera Lechal</t>
  </si>
  <si>
    <t>22.99 €</t>
  </si>
  <si>
    <t>Chupito De Chocolate</t>
  </si>
  <si>
    <t>0.19 €</t>
  </si>
  <si>
    <t>Churros Lazos</t>
  </si>
  <si>
    <t>Ciervo Lomo C/Hueso</t>
  </si>
  <si>
    <t>26.53 €</t>
  </si>
  <si>
    <t>Ciervo Lomo S/Hueso</t>
  </si>
  <si>
    <t>31.50 €</t>
  </si>
  <si>
    <t>Cigala Cong.</t>
  </si>
  <si>
    <t>Cigala Fresca</t>
  </si>
  <si>
    <t>37.87 €</t>
  </si>
  <si>
    <t>Cilantro Semilla</t>
  </si>
  <si>
    <t>Cilanttro</t>
  </si>
  <si>
    <t>0.28 €</t>
  </si>
  <si>
    <t>Ciruela Amarilla</t>
  </si>
  <si>
    <t>1.63 €</t>
  </si>
  <si>
    <t>Ciruela Pasa Sin Hueso</t>
  </si>
  <si>
    <t>3.26 €</t>
  </si>
  <si>
    <t>Ciruela Roja</t>
  </si>
  <si>
    <t>1.02 €</t>
  </si>
  <si>
    <t>Clara Liquida</t>
  </si>
  <si>
    <t>2.16 €</t>
  </si>
  <si>
    <t>Clavo En Grano</t>
  </si>
  <si>
    <t>Cloruro Calcico</t>
  </si>
  <si>
    <t>Cobertura Blanca</t>
  </si>
  <si>
    <t>2.86 €</t>
  </si>
  <si>
    <t>Cobertura Chocolate/Leche</t>
  </si>
  <si>
    <t>7.26 €</t>
  </si>
  <si>
    <t>Cobertura Chocolate/Negro</t>
  </si>
  <si>
    <t>6.69 €</t>
  </si>
  <si>
    <t>Cobertura Negra</t>
  </si>
  <si>
    <t>3.51 €</t>
  </si>
  <si>
    <t>Cobertura Sucedaneos</t>
  </si>
  <si>
    <t>Cochinillo Cong.</t>
  </si>
  <si>
    <t>7.40 €</t>
  </si>
  <si>
    <t>Cochinillo Fresc.</t>
  </si>
  <si>
    <t>Coco</t>
  </si>
  <si>
    <t>1.09 €</t>
  </si>
  <si>
    <t>Coco Rallado</t>
  </si>
  <si>
    <t>4.17 €</t>
  </si>
  <si>
    <t>Coctel De Frutas Almibar</t>
  </si>
  <si>
    <t>0.93 €</t>
  </si>
  <si>
    <t>Coctel De Frutos Secos</t>
  </si>
  <si>
    <t>27.00 €</t>
  </si>
  <si>
    <t>Codillo De Cerdo Cong.</t>
  </si>
  <si>
    <t>Codillo De Cerdo Horneado</t>
  </si>
  <si>
    <t>4.18 €</t>
  </si>
  <si>
    <t>Codorniz Cong.</t>
  </si>
  <si>
    <t>Codorniz Fresc.</t>
  </si>
  <si>
    <t>1.30 €</t>
  </si>
  <si>
    <t>Cogollo Lechuga</t>
  </si>
  <si>
    <t>1.38 €</t>
  </si>
  <si>
    <t>Col</t>
  </si>
  <si>
    <t>Col Bruselas Cong.</t>
  </si>
  <si>
    <t>Col China</t>
  </si>
  <si>
    <t>0.58 €</t>
  </si>
  <si>
    <t>Col Morada</t>
  </si>
  <si>
    <t>Cola De Pescado Fresco</t>
  </si>
  <si>
    <t>Coliflor</t>
  </si>
  <si>
    <t>Coliflor Color</t>
  </si>
  <si>
    <t>Coliflor Granel Cong.</t>
  </si>
  <si>
    <t>Colorante Alimentario</t>
  </si>
  <si>
    <t>4.92 €</t>
  </si>
  <si>
    <t>Colorante Amarillo-Yema</t>
  </si>
  <si>
    <t>19.15 €</t>
  </si>
  <si>
    <t>Colorante Azul</t>
  </si>
  <si>
    <t>29.65 €</t>
  </si>
  <si>
    <t>Colorante Oro</t>
  </si>
  <si>
    <t>13.67 €</t>
  </si>
  <si>
    <t>Colorante Pasteleria</t>
  </si>
  <si>
    <t>3.61 €</t>
  </si>
  <si>
    <t>Colorante Rojo Fresa</t>
  </si>
  <si>
    <t>25.25 €</t>
  </si>
  <si>
    <t>Colorante Verde Pistacho</t>
  </si>
  <si>
    <t>38.75 €</t>
  </si>
  <si>
    <t>Colorante Violeta</t>
  </si>
  <si>
    <t>Comino En Grano</t>
  </si>
  <si>
    <t>6.83 €</t>
  </si>
  <si>
    <t>Comino Molido</t>
  </si>
  <si>
    <t>Concentrado De Coco</t>
  </si>
  <si>
    <t>3.86 €</t>
  </si>
  <si>
    <t>Conejo Cong.</t>
  </si>
  <si>
    <t>Conejo Higado-Riñón</t>
  </si>
  <si>
    <t>15.37 €</t>
  </si>
  <si>
    <t>Conejo Lomo-Chuleta</t>
  </si>
  <si>
    <t>13.77 €</t>
  </si>
  <si>
    <t>Conejos Fresc.</t>
  </si>
  <si>
    <t>3.50 €</t>
  </si>
  <si>
    <t>Confit Pato Fresc.</t>
  </si>
  <si>
    <t>2.04 €</t>
  </si>
  <si>
    <t>Confitura De Frambuesa</t>
  </si>
  <si>
    <t>3.36 €</t>
  </si>
  <si>
    <t>Confitura De Tomate</t>
  </si>
  <si>
    <t>6.00 €</t>
  </si>
  <si>
    <t>Congrio Fresco</t>
  </si>
  <si>
    <t>Cordero Cong.</t>
  </si>
  <si>
    <t>Cordero Lechal</t>
  </si>
  <si>
    <t>Cordero Pata Cong.</t>
  </si>
  <si>
    <t>Cordero Pelibuey</t>
  </si>
  <si>
    <t>Corn Flakes</t>
  </si>
  <si>
    <t>2.03 €</t>
  </si>
  <si>
    <t>Corvina Cong</t>
  </si>
  <si>
    <t>8.17 €</t>
  </si>
  <si>
    <t>Corvina Filete Cong</t>
  </si>
  <si>
    <t>4.70 €</t>
  </si>
  <si>
    <t>Costilla Cerdo Fresc.</t>
  </si>
  <si>
    <t>3.45 €</t>
  </si>
  <si>
    <t>Costilla De Cerdo Cong.</t>
  </si>
  <si>
    <t>Costilla De Cerdo Salada</t>
  </si>
  <si>
    <t>2.83 €</t>
  </si>
  <si>
    <t>Costillar-Falda Ternera</t>
  </si>
  <si>
    <t>Cous Cous</t>
  </si>
  <si>
    <t>Crema De Cacao</t>
  </si>
  <si>
    <t>3.18 €</t>
  </si>
  <si>
    <t>Crema De Cacao Porciones</t>
  </si>
  <si>
    <t>Crema De Leche Porcion</t>
  </si>
  <si>
    <t>Crema De Vonagre Balsam</t>
  </si>
  <si>
    <t>L</t>
  </si>
  <si>
    <t>6.52 €</t>
  </si>
  <si>
    <t>Crema Pastelera</t>
  </si>
  <si>
    <t>2.49 €</t>
  </si>
  <si>
    <t>Crema Pure De Castaña</t>
  </si>
  <si>
    <t>10.91 €</t>
  </si>
  <si>
    <t>Crepes</t>
  </si>
  <si>
    <t>Croissant Cong.</t>
  </si>
  <si>
    <t>7.46 €</t>
  </si>
  <si>
    <t>Croissant Mini Cong.</t>
  </si>
  <si>
    <t>Croissant Variado</t>
  </si>
  <si>
    <t>Cuadril De Ternera Cong.</t>
  </si>
  <si>
    <t>6.70 €</t>
  </si>
  <si>
    <t>Cuadril De Ternera Fresc.</t>
  </si>
  <si>
    <t>Cuajada</t>
  </si>
  <si>
    <t>1.88 €</t>
  </si>
  <si>
    <t>Cuajo</t>
  </si>
  <si>
    <t>5.09 €</t>
  </si>
  <si>
    <t>Curado Curado Balsequillo</t>
  </si>
  <si>
    <t>7.85</t>
  </si>
  <si>
    <t>Curcuma</t>
  </si>
  <si>
    <t>Curry</t>
  </si>
  <si>
    <t>5.94 €</t>
  </si>
  <si>
    <t>Datiles Sin Hueso</t>
  </si>
  <si>
    <t>3.25 €</t>
  </si>
  <si>
    <t>Decorcrem Blanco</t>
  </si>
  <si>
    <t>4.82 €</t>
  </si>
  <si>
    <t>Decorcrem-Crema Chocolate</t>
  </si>
  <si>
    <t>5.31 €</t>
  </si>
  <si>
    <t>Deli Yema</t>
  </si>
  <si>
    <t>4.14 €</t>
  </si>
  <si>
    <t>Descafeinado Sobre</t>
  </si>
  <si>
    <t>0.08 €</t>
  </si>
  <si>
    <t>Dextrosa</t>
  </si>
  <si>
    <t>6.28 €</t>
  </si>
  <si>
    <t>Dorada Fresco</t>
  </si>
  <si>
    <t>Dulce Batata</t>
  </si>
  <si>
    <t>Dulce De Guayaba</t>
  </si>
  <si>
    <t>3.72 €</t>
  </si>
  <si>
    <t>Dulce De Leche</t>
  </si>
  <si>
    <t>4.56 €</t>
  </si>
  <si>
    <t>Dulce Guayaba Porciones</t>
  </si>
  <si>
    <t>4.27 €</t>
  </si>
  <si>
    <t>Dulce Jornada Gastronom.</t>
  </si>
  <si>
    <t>Edulcorante En Polvo</t>
  </si>
  <si>
    <t>59.70 €</t>
  </si>
  <si>
    <t>Edulcorante En Sobre</t>
  </si>
  <si>
    <t>Embutido Alemán</t>
  </si>
  <si>
    <t>4.13 €</t>
  </si>
  <si>
    <t>Embutido Jornada Gastrono</t>
  </si>
  <si>
    <t>10.99 €</t>
  </si>
  <si>
    <t>Emperador Lomo Fresco</t>
  </si>
  <si>
    <t>Emperador Salado</t>
  </si>
  <si>
    <t>9.49 €</t>
  </si>
  <si>
    <t>Emulsionante</t>
  </si>
  <si>
    <t>Endivia</t>
  </si>
  <si>
    <t>Enebro</t>
  </si>
  <si>
    <t>19.80 €</t>
  </si>
  <si>
    <t>Eneldo</t>
  </si>
  <si>
    <t>0.80 €</t>
  </si>
  <si>
    <t>Eneldo En Grano</t>
  </si>
  <si>
    <t>29.73 €</t>
  </si>
  <si>
    <t>Ensalada Variedades</t>
  </si>
  <si>
    <t>2.25 €</t>
  </si>
  <si>
    <t>Ensaladilla Cong.</t>
  </si>
  <si>
    <t>Escalope De Cerdo</t>
  </si>
  <si>
    <t>1.67 €</t>
  </si>
  <si>
    <t>Escarola</t>
  </si>
  <si>
    <t>Esencia De Mantequilla</t>
  </si>
  <si>
    <t>34.93 €</t>
  </si>
  <si>
    <t>Esencia Vainilla</t>
  </si>
  <si>
    <t>21.92 €</t>
  </si>
  <si>
    <t>Espagueti Fino</t>
  </si>
  <si>
    <t>Esparrago Tallo</t>
  </si>
  <si>
    <t>1.24 €</t>
  </si>
  <si>
    <t>Esparrago Triguero</t>
  </si>
  <si>
    <t>5.40 €</t>
  </si>
  <si>
    <t>Esparrago Verde Cong.</t>
  </si>
  <si>
    <t>6.24 €</t>
  </si>
  <si>
    <t>Esparrago Verde Fresco</t>
  </si>
  <si>
    <t>Esparragos Finos</t>
  </si>
  <si>
    <t>3.21 €</t>
  </si>
  <si>
    <t>Esparragos Gruesos</t>
  </si>
  <si>
    <t>3.92 €</t>
  </si>
  <si>
    <t>Espinaca Fresca</t>
  </si>
  <si>
    <t>1.99 €</t>
  </si>
  <si>
    <t>Espinacas Cong.</t>
  </si>
  <si>
    <t>Espirales Lazo Huevo</t>
  </si>
  <si>
    <t>1.17 €</t>
  </si>
  <si>
    <t>Espirales Lazo Tricolor</t>
  </si>
  <si>
    <t>2.33 €</t>
  </si>
  <si>
    <t>Estabilizante Helados</t>
  </si>
  <si>
    <t>13.23 €</t>
  </si>
  <si>
    <t>Estabilizante Sorbete</t>
  </si>
  <si>
    <t>lt</t>
  </si>
  <si>
    <t>8.87 €</t>
  </si>
  <si>
    <t>Estragon</t>
  </si>
  <si>
    <t>19.92 €</t>
  </si>
  <si>
    <t>Estragon Fresco</t>
  </si>
  <si>
    <t>Fettuccini Al Huevo</t>
  </si>
  <si>
    <t>2.38 €</t>
  </si>
  <si>
    <t>Fetuccini Espinacas Semola</t>
  </si>
  <si>
    <t>Fiambre Extra</t>
  </si>
  <si>
    <t>6.33 €</t>
  </si>
  <si>
    <t>Fideo De Arroz</t>
  </si>
  <si>
    <t>7.47 €</t>
  </si>
  <si>
    <t>Fideo Grueso</t>
  </si>
  <si>
    <t>Fideos Finos</t>
  </si>
  <si>
    <t>Filete De Corvina Salada</t>
  </si>
  <si>
    <t>7.75 €</t>
  </si>
  <si>
    <t>Filete De Res Cong.</t>
  </si>
  <si>
    <t>6.49 €</t>
  </si>
  <si>
    <t>Filigrana Chocolate</t>
  </si>
  <si>
    <t>Filigrana De Azúcar</t>
  </si>
  <si>
    <t>12.12 €</t>
  </si>
  <si>
    <t>Flor Calabacin</t>
  </si>
  <si>
    <t>Flores Decoracion Pastel</t>
  </si>
  <si>
    <t>13.07 €</t>
  </si>
  <si>
    <t>Foie Gras Canapes</t>
  </si>
  <si>
    <t>30.85 €</t>
  </si>
  <si>
    <t>Frambuesa</t>
  </si>
  <si>
    <t>4.04 €</t>
  </si>
  <si>
    <t>Frambuesas Cong.</t>
  </si>
  <si>
    <t>Frangollo</t>
  </si>
  <si>
    <t>Fresa Cong.</t>
  </si>
  <si>
    <t>Fresas</t>
  </si>
  <si>
    <t>4.37 €</t>
  </si>
  <si>
    <t>Fructosa</t>
  </si>
  <si>
    <t>7.20 €</t>
  </si>
  <si>
    <t>Fruta Confitada Entera</t>
  </si>
  <si>
    <t>15.60 €</t>
  </si>
  <si>
    <t>Fruta Confitada Trozos</t>
  </si>
  <si>
    <t>Frutas Del Bosque Cong.</t>
  </si>
  <si>
    <t>2.79 €</t>
  </si>
  <si>
    <t>Fuet</t>
  </si>
  <si>
    <t>8.40 €</t>
  </si>
  <si>
    <t>Galletas Digestivas</t>
  </si>
  <si>
    <t>2.06 €</t>
  </si>
  <si>
    <t>Galletas Ecologicas</t>
  </si>
  <si>
    <t>Galletas Maria</t>
  </si>
  <si>
    <t>Galletas Paquete 25-30g</t>
  </si>
  <si>
    <t>Gallina Fresc.</t>
  </si>
  <si>
    <t>Gallo De Corral</t>
  </si>
  <si>
    <t>Gamba Fresca</t>
  </si>
  <si>
    <t>45.00 €</t>
  </si>
  <si>
    <t>Gambas #5</t>
  </si>
  <si>
    <t>Gambas Pelada</t>
  </si>
  <si>
    <t>Garbanzo Frasco</t>
  </si>
  <si>
    <t>Garbanzo Lechoso</t>
  </si>
  <si>
    <t>2.09 €</t>
  </si>
  <si>
    <t>Garron Fresc.</t>
  </si>
  <si>
    <t>Gel De Silice</t>
  </si>
  <si>
    <t>30.66 €</t>
  </si>
  <si>
    <t>Gelatina (Brillo)</t>
  </si>
  <si>
    <t>1.47 €</t>
  </si>
  <si>
    <t>Gelatina En Laminas</t>
  </si>
  <si>
    <t>21.87 €</t>
  </si>
  <si>
    <t>Gelatina Fria</t>
  </si>
  <si>
    <t>4.43 €</t>
  </si>
  <si>
    <t>Gelatina Polvo</t>
  </si>
  <si>
    <t>Germinado Paquete</t>
  </si>
  <si>
    <t>Glucosa</t>
  </si>
  <si>
    <t>2.47 €</t>
  </si>
  <si>
    <t>Glucosa Atomizada</t>
  </si>
  <si>
    <t>47.74 €</t>
  </si>
  <si>
    <t>Gofio</t>
  </si>
  <si>
    <t>1.45 €</t>
  </si>
  <si>
    <t>Gofio Sobre Individual 25 G</t>
  </si>
  <si>
    <t>Gotas Chocolate</t>
  </si>
  <si>
    <t>8.30 €</t>
  </si>
  <si>
    <t>Granada</t>
  </si>
  <si>
    <t>2.40 €</t>
  </si>
  <si>
    <t>Granillo Chocolate Sucedaneo</t>
  </si>
  <si>
    <t>Granillo Crocanti</t>
  </si>
  <si>
    <t>Granos Café Chocolate</t>
  </si>
  <si>
    <t>11.35 €</t>
  </si>
  <si>
    <t>Grasa De Pato</t>
  </si>
  <si>
    <t>14.09 €</t>
  </si>
  <si>
    <t>Grasas</t>
  </si>
  <si>
    <t>Grasa Vegetañ¡L Pasteleria</t>
  </si>
  <si>
    <t>Grosella Cong.</t>
  </si>
  <si>
    <t>Guayabo</t>
  </si>
  <si>
    <t>1.16 €</t>
  </si>
  <si>
    <t>Guindas Agrias</t>
  </si>
  <si>
    <t>Guindilla</t>
  </si>
  <si>
    <t>Guisante Cong.</t>
  </si>
  <si>
    <t>Guisantes</t>
  </si>
  <si>
    <t>Habas Baby</t>
  </si>
  <si>
    <t>10.20 €</t>
  </si>
  <si>
    <t>Habas De Cacao</t>
  </si>
  <si>
    <t>31.10 €</t>
  </si>
  <si>
    <t>Habas Finas Cong.</t>
  </si>
  <si>
    <t>Habas Fritas</t>
  </si>
  <si>
    <t>20.25 €</t>
  </si>
  <si>
    <t>Habichuelas</t>
  </si>
  <si>
    <t>Hamburguesa Cong.</t>
  </si>
  <si>
    <t>Hamburguesa V Gama</t>
  </si>
  <si>
    <t>34.00 €</t>
  </si>
  <si>
    <t>Hamburguesas</t>
  </si>
  <si>
    <t>5.67 €</t>
  </si>
  <si>
    <t>Harina Cereales</t>
  </si>
  <si>
    <t>2.54 €</t>
  </si>
  <si>
    <t>Harina De Arepas</t>
  </si>
  <si>
    <t>1.51 €</t>
  </si>
  <si>
    <t>Harina De Arroz</t>
  </si>
  <si>
    <t>1.92 €</t>
  </si>
  <si>
    <t>Harina De Centeno</t>
  </si>
  <si>
    <t>Harina De Garbanzo</t>
  </si>
  <si>
    <t>4.10 €</t>
  </si>
  <si>
    <t>Harina De Maiz</t>
  </si>
  <si>
    <t>Harina Entrefuerte</t>
  </si>
  <si>
    <t>Harina Floja</t>
  </si>
  <si>
    <t>Harina Fuerza</t>
  </si>
  <si>
    <t>0.54 €</t>
  </si>
  <si>
    <t>Harina Integral</t>
  </si>
  <si>
    <t>0.56 €</t>
  </si>
  <si>
    <t>Helado Lts</t>
  </si>
  <si>
    <t>0.72 €</t>
  </si>
  <si>
    <t>Hierba Buena</t>
  </si>
  <si>
    <t>Hierbas Aromaticas</t>
  </si>
  <si>
    <t>7.60 €</t>
  </si>
  <si>
    <t>Higado De Cerdo</t>
  </si>
  <si>
    <t>2.24 €</t>
  </si>
  <si>
    <t>Higado De Pollo</t>
  </si>
  <si>
    <t>Higado De Vacuno</t>
  </si>
  <si>
    <t>Higos Picos</t>
  </si>
  <si>
    <t>Higos Secos</t>
  </si>
  <si>
    <t>3.11 €</t>
  </si>
  <si>
    <t>Hinojos</t>
  </si>
  <si>
    <t>0.50 €</t>
  </si>
  <si>
    <t>Hojas De Azúcar</t>
  </si>
  <si>
    <t>Hojas De Parra</t>
  </si>
  <si>
    <t>0.98 €</t>
  </si>
  <si>
    <t>Huesos</t>
  </si>
  <si>
    <t>Huesos De Jamon</t>
  </si>
  <si>
    <t>Huevas De Arenque</t>
  </si>
  <si>
    <t>89.46 €</t>
  </si>
  <si>
    <t>Huevas De Erizo</t>
  </si>
  <si>
    <t>115.40 €</t>
  </si>
  <si>
    <t>Huevas De Lumpo</t>
  </si>
  <si>
    <t>Huevas De Salmon</t>
  </si>
  <si>
    <t>62.03 €</t>
  </si>
  <si>
    <t>Huevo Liquido</t>
  </si>
  <si>
    <t>Huevos De Codorniz</t>
  </si>
  <si>
    <t>Huevos De Pascua</t>
  </si>
  <si>
    <t>Huevos M</t>
  </si>
  <si>
    <t>Huevos Xl</t>
  </si>
  <si>
    <t>Impulsor En Polvo</t>
  </si>
  <si>
    <t>4.32 €</t>
  </si>
  <si>
    <t>Jabali Ragout/Tacos</t>
  </si>
  <si>
    <t>8.94 €</t>
  </si>
  <si>
    <t>Jamon Bodega S/H</t>
  </si>
  <si>
    <t>8.67 €</t>
  </si>
  <si>
    <t>Jamon Iberico Bellota S/H</t>
  </si>
  <si>
    <t>12.24 €</t>
  </si>
  <si>
    <t>Jamon Iberico De Cebo</t>
  </si>
  <si>
    <t>35.00 €</t>
  </si>
  <si>
    <t>Jamon Iberico Pn Bellota</t>
  </si>
  <si>
    <t>8.91 €</t>
  </si>
  <si>
    <t>Jamon Serrano</t>
  </si>
  <si>
    <t>Jamon York 11x11</t>
  </si>
  <si>
    <t>2.02 €</t>
  </si>
  <si>
    <t>Jamon York Extra</t>
  </si>
  <si>
    <t>4.51 €</t>
  </si>
  <si>
    <t>Jamoncito De Ala Cong.</t>
  </si>
  <si>
    <t>Jareas De Pescado</t>
  </si>
  <si>
    <t>17.09 €</t>
  </si>
  <si>
    <t>Jengibre</t>
  </si>
  <si>
    <t>Jengibre Molido</t>
  </si>
  <si>
    <t>5.60 €</t>
  </si>
  <si>
    <t>Judia Verde Ancha</t>
  </si>
  <si>
    <t>3.63 €</t>
  </si>
  <si>
    <t>Judias Cong.</t>
  </si>
  <si>
    <t>Ketchup Sobre</t>
  </si>
  <si>
    <t>0.03 €</t>
  </si>
  <si>
    <t>Kiwi</t>
  </si>
  <si>
    <t>1.76 €</t>
  </si>
  <si>
    <t>Lagrimas Ibericas</t>
  </si>
  <si>
    <t>9.20 €</t>
  </si>
  <si>
    <t>Langosta Cong.</t>
  </si>
  <si>
    <t>21.85 €</t>
  </si>
  <si>
    <t>Langostino 2</t>
  </si>
  <si>
    <t>16.00 €</t>
  </si>
  <si>
    <t>Langostino 3</t>
  </si>
  <si>
    <t>Langostino 4</t>
  </si>
  <si>
    <t>Langostino 5</t>
  </si>
  <si>
    <t>6.75 €</t>
  </si>
  <si>
    <t>Lapas Fresco</t>
  </si>
  <si>
    <t>Lasaña</t>
  </si>
  <si>
    <t>8.33 €</t>
  </si>
  <si>
    <t>Laurel</t>
  </si>
  <si>
    <t>16.66 €</t>
  </si>
  <si>
    <t>Lavanda</t>
  </si>
  <si>
    <t>18.50 €</t>
  </si>
  <si>
    <t>Leche Cabra</t>
  </si>
  <si>
    <t>1.12 €</t>
  </si>
  <si>
    <t>Leche Condensada</t>
  </si>
  <si>
    <t>Leche Condesada</t>
  </si>
  <si>
    <t>Leche De Almendras</t>
  </si>
  <si>
    <t>2.20 €</t>
  </si>
  <si>
    <t>Leche De Avena</t>
  </si>
  <si>
    <t>1.52 €</t>
  </si>
  <si>
    <t>Leche De Coco</t>
  </si>
  <si>
    <t>2.90 €</t>
  </si>
  <si>
    <t>Leche De Soja</t>
  </si>
  <si>
    <t>Leche Desnatada</t>
  </si>
  <si>
    <t>Leche En Polvo</t>
  </si>
  <si>
    <t>5.23 €</t>
  </si>
  <si>
    <t>Leche Entera</t>
  </si>
  <si>
    <t>0.55 €</t>
  </si>
  <si>
    <t>Leche Entera Sin Lactosa</t>
  </si>
  <si>
    <t>1.35 €</t>
  </si>
  <si>
    <t>Leche Evaporado</t>
  </si>
  <si>
    <t>Leche Fresca</t>
  </si>
  <si>
    <t>0.89 €</t>
  </si>
  <si>
    <t>Leche Semidesnatada</t>
  </si>
  <si>
    <t>Lechuga Roja</t>
  </si>
  <si>
    <t>Lechuga</t>
  </si>
  <si>
    <t>Lechuga Iceberg</t>
  </si>
  <si>
    <t>Lecitina Soja</t>
  </si>
  <si>
    <t>56.60 €</t>
  </si>
  <si>
    <t>Lengua Res</t>
  </si>
  <si>
    <t>5.00 €</t>
  </si>
  <si>
    <t>Lenguado Entero Cong</t>
  </si>
  <si>
    <t>Lenguado Filete Cong</t>
  </si>
  <si>
    <t>Lenguado Fresco</t>
  </si>
  <si>
    <t>16.80 €</t>
  </si>
  <si>
    <t>Lenteja Colores Hindu</t>
  </si>
  <si>
    <t>Lenteja De Lanzarote</t>
  </si>
  <si>
    <t>Lenteja Peqeuña</t>
  </si>
  <si>
    <t>1.33 €</t>
  </si>
  <si>
    <t>Levadura Para Pan</t>
  </si>
  <si>
    <t>8.80 €</t>
  </si>
  <si>
    <t>Lima</t>
  </si>
  <si>
    <t>Limon Confitado</t>
  </si>
  <si>
    <t>8.75 €</t>
  </si>
  <si>
    <t>Limon Polvo</t>
  </si>
  <si>
    <t>17.96 €</t>
  </si>
  <si>
    <t>Limones</t>
  </si>
  <si>
    <t>2.15 €</t>
  </si>
  <si>
    <t>Lomo Adobado</t>
  </si>
  <si>
    <t>3.95 €</t>
  </si>
  <si>
    <t>Lomo Bola Cong.</t>
  </si>
  <si>
    <t>Lomo Bola Fresc.</t>
  </si>
  <si>
    <t>Lomo Buey</t>
  </si>
  <si>
    <t>Lomo Cinta Cong.</t>
  </si>
  <si>
    <t>Lomo Cinta Fresc.</t>
  </si>
  <si>
    <t>Lomo Embuchado</t>
  </si>
  <si>
    <t>31.87 €</t>
  </si>
  <si>
    <t>Lomo Iberico Bellota</t>
  </si>
  <si>
    <t>25.58 €</t>
  </si>
  <si>
    <t>Lubina Fresco</t>
  </si>
  <si>
    <t>Lubina Salada</t>
  </si>
  <si>
    <t>Lychee</t>
  </si>
  <si>
    <t>Macadamia</t>
  </si>
  <si>
    <t>15.95 €</t>
  </si>
  <si>
    <t>Macarron Fresco</t>
  </si>
  <si>
    <t>6.11 €</t>
  </si>
  <si>
    <t>Macarrones Concha</t>
  </si>
  <si>
    <t>Macarrones Pluma</t>
  </si>
  <si>
    <t>1.13 €</t>
  </si>
  <si>
    <t>Mago Chutney</t>
  </si>
  <si>
    <t>Magret De Pato</t>
  </si>
  <si>
    <t>11.80 €</t>
  </si>
  <si>
    <t>Magret De Pato Cong.</t>
  </si>
  <si>
    <t>14.20 €</t>
  </si>
  <si>
    <t>Magro De Cerdo</t>
  </si>
  <si>
    <t>Maicena</t>
  </si>
  <si>
    <t>4.33 €</t>
  </si>
  <si>
    <t>Maiz Cong.</t>
  </si>
  <si>
    <t>2.01 €</t>
  </si>
  <si>
    <t>Maiz Dulce</t>
  </si>
  <si>
    <t>Malta Tostado</t>
  </si>
  <si>
    <t>Maltosa</t>
  </si>
  <si>
    <t>Mandarinas</t>
  </si>
  <si>
    <t>Manga Roja</t>
  </si>
  <si>
    <t>Mango Cong.</t>
  </si>
  <si>
    <t>2.48 €</t>
  </si>
  <si>
    <t>Mango Conserva</t>
  </si>
  <si>
    <t>Mangos</t>
  </si>
  <si>
    <t>Manos De Cerdo</t>
  </si>
  <si>
    <t>Manteca Confitada</t>
  </si>
  <si>
    <t>2.27 €</t>
  </si>
  <si>
    <t>Manteca De Cacao</t>
  </si>
  <si>
    <t>23.75 €</t>
  </si>
  <si>
    <t>Manteca De Cerdo</t>
  </si>
  <si>
    <t>1.53 €</t>
  </si>
  <si>
    <t>Mantequilla</t>
  </si>
  <si>
    <t>Mantequilla Clarificada</t>
  </si>
  <si>
    <t>10.60 €</t>
  </si>
  <si>
    <t>Mantequilla Porcion</t>
  </si>
  <si>
    <t>Manzana Golden</t>
  </si>
  <si>
    <t>Manzana Reineta</t>
  </si>
  <si>
    <t>Manzana Roja</t>
  </si>
  <si>
    <t>Manzanilla</t>
  </si>
  <si>
    <t>Manzanilla Sobre</t>
  </si>
  <si>
    <t>Margarina Croissant</t>
  </si>
  <si>
    <t>Margarina Hojaldre</t>
  </si>
  <si>
    <t>Margarina Porcion</t>
  </si>
  <si>
    <t>Marron Glase</t>
  </si>
  <si>
    <t>38.83 €</t>
  </si>
  <si>
    <t>Mayonesa</t>
  </si>
  <si>
    <t>Mayonesa Sobre</t>
  </si>
  <si>
    <t>Mazapan</t>
  </si>
  <si>
    <t>5.96 €</t>
  </si>
  <si>
    <t>Medregal Cong</t>
  </si>
  <si>
    <t>Mejillon Cong</t>
  </si>
  <si>
    <t>Mejillon Fresco</t>
  </si>
  <si>
    <t>Mejorana</t>
  </si>
  <si>
    <t>6.04 €</t>
  </si>
  <si>
    <t>Mejorante Precocinado</t>
  </si>
  <si>
    <t>5.30 €</t>
  </si>
  <si>
    <t>Melisa</t>
  </si>
  <si>
    <t>Melocoton</t>
  </si>
  <si>
    <t>Melocoton Almibar</t>
  </si>
  <si>
    <t>0.86 €</t>
  </si>
  <si>
    <t>Melon</t>
  </si>
  <si>
    <t>Membrillo</t>
  </si>
  <si>
    <t>Membrillo Porcion</t>
  </si>
  <si>
    <t>Menestra Cong.</t>
  </si>
  <si>
    <t>Menta</t>
  </si>
  <si>
    <t>Menta Poleo</t>
  </si>
  <si>
    <t>Merlucilla-Pescadilla</t>
  </si>
  <si>
    <t>6.79 €</t>
  </si>
  <si>
    <t>Merluza Entera Cong</t>
  </si>
  <si>
    <t>Merluza Filete C/Piel Cong</t>
  </si>
  <si>
    <t>3.14 €</t>
  </si>
  <si>
    <t>Merluza Filete S/Piel Cong</t>
  </si>
  <si>
    <t>Merluza Fresco</t>
  </si>
  <si>
    <t>Mermel/Gelat Frambuesa-Pa</t>
  </si>
  <si>
    <t>Mermel/Gelat Fresa-Past.</t>
  </si>
  <si>
    <t>2.05 €</t>
  </si>
  <si>
    <t>Mermel/Gelat Kiwi-Pastel</t>
  </si>
  <si>
    <t>2.08 €</t>
  </si>
  <si>
    <t>Mermel/Gelat Naranja Past.</t>
  </si>
  <si>
    <t>3.76 €</t>
  </si>
  <si>
    <t>Mermelada Arandano</t>
  </si>
  <si>
    <t>Mermelada Dietetica Sabores</t>
  </si>
  <si>
    <t>5.10 €</t>
  </si>
  <si>
    <t>Mermelada Hotel Porcion</t>
  </si>
  <si>
    <t>Mermelada Personal Porcion</t>
  </si>
  <si>
    <t>Mermelada Sabores</t>
  </si>
  <si>
    <t>Mero Filete Cong</t>
  </si>
  <si>
    <t>Mero Fresco</t>
  </si>
  <si>
    <t>13.90 €</t>
  </si>
  <si>
    <t>Mezcla De Setas</t>
  </si>
  <si>
    <t>Mezcla Verduras Sopa</t>
  </si>
  <si>
    <t>Micro Mezclum</t>
  </si>
  <si>
    <t>Miel De Abeja</t>
  </si>
  <si>
    <t>4.09 €</t>
  </si>
  <si>
    <t>Miel De Caña</t>
  </si>
  <si>
    <t>Miel De Palma</t>
  </si>
  <si>
    <t>19.51 €</t>
  </si>
  <si>
    <t>Miel De Romero</t>
  </si>
  <si>
    <t>7.77 €</t>
  </si>
  <si>
    <t>Miel En Porciones</t>
  </si>
  <si>
    <t>Mini Cono Chocolate</t>
  </si>
  <si>
    <t>Mini Delicia Dulce Surtida</t>
  </si>
  <si>
    <t>3.97 €</t>
  </si>
  <si>
    <t>Mini Delicia Salada Surtida</t>
  </si>
  <si>
    <t>Mini Pepino Conserva</t>
  </si>
  <si>
    <t>7.08 €</t>
  </si>
  <si>
    <t>Mini Pimiento</t>
  </si>
  <si>
    <t>Minimazorcas</t>
  </si>
  <si>
    <t>3.17 €</t>
  </si>
  <si>
    <t>Miso</t>
  </si>
  <si>
    <t>Mojo Rojo</t>
  </si>
  <si>
    <t>13.86 €</t>
  </si>
  <si>
    <t>Mora</t>
  </si>
  <si>
    <t>3.55 €</t>
  </si>
  <si>
    <t>Moras Cong.</t>
  </si>
  <si>
    <t>3.71 €</t>
  </si>
  <si>
    <t>Morcilla Dulce</t>
  </si>
  <si>
    <t>3.73 €</t>
  </si>
  <si>
    <t>Morcilla Salada</t>
  </si>
  <si>
    <t>Morcillo-Garron Ternera</t>
  </si>
  <si>
    <t>Morcon</t>
  </si>
  <si>
    <t>Morena Fresco</t>
  </si>
  <si>
    <t>Morilla Deshidratada</t>
  </si>
  <si>
    <t>516.66 €</t>
  </si>
  <si>
    <t>Mortadela</t>
  </si>
  <si>
    <t>5.63 €</t>
  </si>
  <si>
    <t>Mostaza Dijon</t>
  </si>
  <si>
    <t>12.23 €</t>
  </si>
  <si>
    <t>Mostaza Fuerte</t>
  </si>
  <si>
    <t>5.55 €</t>
  </si>
  <si>
    <t>Mousse De Pato</t>
  </si>
  <si>
    <t>6.67 €</t>
  </si>
  <si>
    <t>Mozataza Dulce</t>
  </si>
  <si>
    <t>10.15 €</t>
  </si>
  <si>
    <t>Moztaza Grano</t>
  </si>
  <si>
    <t>11.91 €</t>
  </si>
  <si>
    <t>Moztaza Sobre</t>
  </si>
  <si>
    <t>Muesli</t>
  </si>
  <si>
    <t>Muslo Faisan Relleno</t>
  </si>
  <si>
    <t>Nabo Blanco</t>
  </si>
  <si>
    <t>Nachos</t>
  </si>
  <si>
    <t>6.88 €</t>
  </si>
  <si>
    <t>Nalga</t>
  </si>
  <si>
    <t>Naranja</t>
  </si>
  <si>
    <t>1.32 €</t>
  </si>
  <si>
    <t>Nata En Espray</t>
  </si>
  <si>
    <t>Nata Liquida</t>
  </si>
  <si>
    <t>2.45 €</t>
  </si>
  <si>
    <t>Nata Mix Vegetal</t>
  </si>
  <si>
    <t>Navajas Cong.</t>
  </si>
  <si>
    <t>4.75 €</t>
  </si>
  <si>
    <t>Necoras</t>
  </si>
  <si>
    <t>Nectarina</t>
  </si>
  <si>
    <t>Neranja Confitada</t>
  </si>
  <si>
    <t>3.67 €</t>
  </si>
  <si>
    <t>Niños Comunion</t>
  </si>
  <si>
    <t>2.53 €</t>
  </si>
  <si>
    <t>Niscalo</t>
  </si>
  <si>
    <t>Nisperos</t>
  </si>
  <si>
    <t>Nueces Cascara</t>
  </si>
  <si>
    <t>Nueces Peladas</t>
  </si>
  <si>
    <t>10.93 €</t>
  </si>
  <si>
    <t>Nuez Moscada</t>
  </si>
  <si>
    <t>1.94 €</t>
  </si>
  <si>
    <t>Ñames</t>
  </si>
  <si>
    <t>Ñoras</t>
  </si>
  <si>
    <t>Oregano</t>
  </si>
  <si>
    <t>6.09 €</t>
  </si>
  <si>
    <t>Orejones De Albaricoque</t>
  </si>
  <si>
    <t>Orejones De Tomate</t>
  </si>
  <si>
    <t>Ossobuco</t>
  </si>
  <si>
    <t>Ossobuco Cong.</t>
  </si>
  <si>
    <t>7.00 €</t>
  </si>
  <si>
    <t>Ostras Frescas</t>
  </si>
  <si>
    <t>Paleta Cocida Fiambre</t>
  </si>
  <si>
    <t>Paleta De Cerdo</t>
  </si>
  <si>
    <t>Paleta Ib. Bellota S/H</t>
  </si>
  <si>
    <t>40.54 €</t>
  </si>
  <si>
    <t>Palitos De Cangrejo</t>
  </si>
  <si>
    <t>Palmitos</t>
  </si>
  <si>
    <t>Palomita Cong.</t>
  </si>
  <si>
    <t>Pampano Cong</t>
  </si>
  <si>
    <t>Pampano Fresco</t>
  </si>
  <si>
    <t>Pan Artesano</t>
  </si>
  <si>
    <t>Pan Bacadillo</t>
  </si>
  <si>
    <t>Pan Barra</t>
  </si>
  <si>
    <t>Pan Chapata</t>
  </si>
  <si>
    <t>Pan Congelado</t>
  </si>
  <si>
    <t>Pan Grisini</t>
  </si>
  <si>
    <t>Pan Hamburguesa Grande</t>
  </si>
  <si>
    <t>Pan Hamburguesa Pequeño</t>
  </si>
  <si>
    <t>Pan Mini Congelado</t>
  </si>
  <si>
    <t>Pan Mini Tostado</t>
  </si>
  <si>
    <t>1.36 €</t>
  </si>
  <si>
    <t>Pan Molde Americano</t>
  </si>
  <si>
    <t>1.70 €</t>
  </si>
  <si>
    <t>Pan Molde Integral</t>
  </si>
  <si>
    <t>Pan Molde Integral C-C</t>
  </si>
  <si>
    <t>0.87 €</t>
  </si>
  <si>
    <t>Pan Molde Sin Corteza</t>
  </si>
  <si>
    <t>Pan Molde Super</t>
  </si>
  <si>
    <t>Pan Negro</t>
  </si>
  <si>
    <t>Pan Perrp Caliente</t>
  </si>
  <si>
    <t>0.18 €</t>
  </si>
  <si>
    <t>Pan Pita</t>
  </si>
  <si>
    <t>4.55 €</t>
  </si>
  <si>
    <t>Pan Pulga</t>
  </si>
  <si>
    <t>Pan Rallado</t>
  </si>
  <si>
    <t>0.45 €</t>
  </si>
  <si>
    <t>Pan Tostado Integral</t>
  </si>
  <si>
    <t>Panceta Fresc.</t>
  </si>
  <si>
    <t>Panceta Salada</t>
  </si>
  <si>
    <t>Panes De Especias</t>
  </si>
  <si>
    <t>Papa Antiguas</t>
  </si>
  <si>
    <t>Papa Arrugar</t>
  </si>
  <si>
    <t>0.82 €</t>
  </si>
  <si>
    <t>Papa Dado Cong.</t>
  </si>
  <si>
    <t>Papa Duquesa Cong.</t>
  </si>
  <si>
    <t>1.56 €</t>
  </si>
  <si>
    <t>Papa Negra</t>
  </si>
  <si>
    <t>5.89 €</t>
  </si>
  <si>
    <t>Papa Parisien Cong.</t>
  </si>
  <si>
    <t>Papa Prefritas Cong.</t>
  </si>
  <si>
    <t>0.79 €</t>
  </si>
  <si>
    <t>Papada De Cerdo</t>
  </si>
  <si>
    <t>Papaya</t>
  </si>
  <si>
    <t>Papaya Cong.</t>
  </si>
  <si>
    <t>Papel De Arroz</t>
  </si>
  <si>
    <t>Papel Siliconado</t>
  </si>
  <si>
    <t>Parchita</t>
  </si>
  <si>
    <t>Pareja Novios</t>
  </si>
  <si>
    <t>8.93 €</t>
  </si>
  <si>
    <t>Pargo Fresco</t>
  </si>
  <si>
    <t>12.90 €</t>
  </si>
  <si>
    <t>Pasas Sultanas</t>
  </si>
  <si>
    <t>2.66 €</t>
  </si>
  <si>
    <t>Pasta Amarena</t>
  </si>
  <si>
    <t>15.68 €</t>
  </si>
  <si>
    <t>Pasta Aroma Cheescake (T)</t>
  </si>
  <si>
    <t>Pasta Aroma Vainilla</t>
  </si>
  <si>
    <t>Pasta Avellana Aroma</t>
  </si>
  <si>
    <t>14.96 €</t>
  </si>
  <si>
    <t>Pasta Brick</t>
  </si>
  <si>
    <t>hoja</t>
  </si>
  <si>
    <t>Pasta Cacahuete</t>
  </si>
  <si>
    <t>16.64 €</t>
  </si>
  <si>
    <t>Pasta Cereza Aroma</t>
  </si>
  <si>
    <t>18.20 €</t>
  </si>
  <si>
    <t>Pasta Champan Aroma</t>
  </si>
  <si>
    <t>19.75 €</t>
  </si>
  <si>
    <t>Pasta Crema Mandarina</t>
  </si>
  <si>
    <t>11.96 €</t>
  </si>
  <si>
    <t>Pasta Crema Mojito</t>
  </si>
  <si>
    <t>11.25 €</t>
  </si>
  <si>
    <t>Pasta De Aceitunas</t>
  </si>
  <si>
    <t>13.85 €</t>
  </si>
  <si>
    <t>Pasta Empanadillas</t>
  </si>
  <si>
    <t>6.76 €</t>
  </si>
  <si>
    <t>Pasta Filo</t>
  </si>
  <si>
    <t>13.37 €</t>
  </si>
  <si>
    <t>Pasta Frambuesa Aroma</t>
  </si>
  <si>
    <t>16.85 €</t>
  </si>
  <si>
    <t>Pasta Fresa Aroma</t>
  </si>
  <si>
    <t>18.26 €</t>
  </si>
  <si>
    <t>Pasta Fresca</t>
  </si>
  <si>
    <t>Pasta Galletas Cookies</t>
  </si>
  <si>
    <t>11.77 €</t>
  </si>
  <si>
    <t>Pasta Giandua</t>
  </si>
  <si>
    <t>20.45 €</t>
  </si>
  <si>
    <t>Pasta Kataifi</t>
  </si>
  <si>
    <t>12.11 €</t>
  </si>
  <si>
    <t>Pasta Limon Aromas</t>
  </si>
  <si>
    <t>12.03 €</t>
  </si>
  <si>
    <t>Pasta Mango Aroma</t>
  </si>
  <si>
    <t>24.70 €</t>
  </si>
  <si>
    <t>Pasta Maracuya Aroma</t>
  </si>
  <si>
    <t>29.10 €</t>
  </si>
  <si>
    <t>Pasta Menta Aroma</t>
  </si>
  <si>
    <t>17.00 €</t>
  </si>
  <si>
    <t>Pasta Moka Aroma</t>
  </si>
  <si>
    <t>13.30 €</t>
  </si>
  <si>
    <t>Pasta Naranaja Aroma</t>
  </si>
  <si>
    <t>Pasta Piña Aroma</t>
  </si>
  <si>
    <t>13.13 €</t>
  </si>
  <si>
    <t>Pasta Platano Aroma</t>
  </si>
  <si>
    <t>15.07 €</t>
  </si>
  <si>
    <t>Pasta Rollo De Primavera</t>
  </si>
  <si>
    <t>Pasta Selva Negra Aroma</t>
  </si>
  <si>
    <t>24.01 €</t>
  </si>
  <si>
    <t>Pasta Wanton</t>
  </si>
  <si>
    <t>Pastas Te</t>
  </si>
  <si>
    <t>Pasteleria Variada</t>
  </si>
  <si>
    <t>Pastillaje-Azúcar Moldeable</t>
  </si>
  <si>
    <t>8.20 €</t>
  </si>
  <si>
    <t>Pastillas Regaliz</t>
  </si>
  <si>
    <t>Pata De Cerdo Asada</t>
  </si>
  <si>
    <t>Pata De Cerdo Cong.</t>
  </si>
  <si>
    <t>Pata De Cerdo Fresc.</t>
  </si>
  <si>
    <t>6.38 €</t>
  </si>
  <si>
    <t>Pate Restaurante</t>
  </si>
  <si>
    <t>4.60 €</t>
  </si>
  <si>
    <t>Pato</t>
  </si>
  <si>
    <t>Pato Cong.</t>
  </si>
  <si>
    <t>Pavo Entero Cong.</t>
  </si>
  <si>
    <t>Pavo Fresc.</t>
  </si>
  <si>
    <t>Pavo Jamon</t>
  </si>
  <si>
    <t>3.31 €</t>
  </si>
  <si>
    <t>Pavo Muslo Cong.</t>
  </si>
  <si>
    <t>Pavo Pechuga Cong.</t>
  </si>
  <si>
    <t>Pavo Pechuga Embutido</t>
  </si>
  <si>
    <t>3.85 €</t>
  </si>
  <si>
    <t>Pavo Pechuga Fresc.</t>
  </si>
  <si>
    <t>Pavo Redondo</t>
  </si>
  <si>
    <t>Peceto-Filo Cong.</t>
  </si>
  <si>
    <t>Peceto-Filo Fresc.</t>
  </si>
  <si>
    <t>Pectina</t>
  </si>
  <si>
    <t>15.62 €</t>
  </si>
  <si>
    <t>Pepinillos</t>
  </si>
  <si>
    <t>1.18 €</t>
  </si>
  <si>
    <t>Pepino</t>
  </si>
  <si>
    <t>Pera</t>
  </si>
  <si>
    <t>Pera Almibar</t>
  </si>
  <si>
    <t>Perca Filete Cong</t>
  </si>
  <si>
    <t>Perdices Cong. Pieza</t>
  </si>
  <si>
    <t>5.15 €</t>
  </si>
  <si>
    <t>Perdiz</t>
  </si>
  <si>
    <t>Perejil</t>
  </si>
  <si>
    <t>Perejil Desidratado</t>
  </si>
  <si>
    <t>Perlas Oro (Pasteleria)</t>
  </si>
  <si>
    <t>26.87 €</t>
  </si>
  <si>
    <t>Perlas Plata (Pasteleria)</t>
  </si>
  <si>
    <t>27.90 €</t>
  </si>
  <si>
    <t>Pescadilla</t>
  </si>
  <si>
    <t>7.25 €</t>
  </si>
  <si>
    <t>Pescado Azul Lomo Cong</t>
  </si>
  <si>
    <t>Petit Four Blanco</t>
  </si>
  <si>
    <t>Petit Four Choco</t>
  </si>
  <si>
    <t>Peto Congelado</t>
  </si>
  <si>
    <t>Pez Espada Lomo Cong</t>
  </si>
  <si>
    <t>4.68 €</t>
  </si>
  <si>
    <t>Picantones Cong.</t>
  </si>
  <si>
    <t>Pichon</t>
  </si>
  <si>
    <t>18.93 €</t>
  </si>
  <si>
    <t>Pierna Añojo Fresc.</t>
  </si>
  <si>
    <t>Pierna Cordero Lechal Des.</t>
  </si>
  <si>
    <t>28.00 €</t>
  </si>
  <si>
    <t>Pierna/Paleta Cordero Cong.</t>
  </si>
  <si>
    <t>Pierna/Paleta De Cordero</t>
  </si>
  <si>
    <t>6.30 €</t>
  </si>
  <si>
    <t>Pierna-Rueda Ternera Cong.</t>
  </si>
  <si>
    <t>Pimenton De La Vera</t>
  </si>
  <si>
    <t>9.26 €</t>
  </si>
  <si>
    <t>Pimenton Dulce</t>
  </si>
  <si>
    <t>4.34 €</t>
  </si>
  <si>
    <t>Pimenton Picante</t>
  </si>
  <si>
    <t>Pimienta Blanca En Grano</t>
  </si>
  <si>
    <t>20.39 €</t>
  </si>
  <si>
    <t>Pimienta Blanca Molida</t>
  </si>
  <si>
    <t>19.68 €</t>
  </si>
  <si>
    <t>Pimienta De Jamaica</t>
  </si>
  <si>
    <t>19.48 €</t>
  </si>
  <si>
    <t>Pimienta Negra En Grano</t>
  </si>
  <si>
    <t>10.76 €</t>
  </si>
  <si>
    <t>Pimienta Negra Mlida</t>
  </si>
  <si>
    <t>Pimienta Palmera</t>
  </si>
  <si>
    <t>104.66 €</t>
  </si>
  <si>
    <t>Pimienta Rosa</t>
  </si>
  <si>
    <t>Pimienta Sonbre</t>
  </si>
  <si>
    <t>Pimienta Verde</t>
  </si>
  <si>
    <t>10.32 €</t>
  </si>
  <si>
    <t>Pimienta Verde En Lata</t>
  </si>
  <si>
    <t>Pimiento Amarillo</t>
  </si>
  <si>
    <t>Pimiento Chorizero</t>
  </si>
  <si>
    <t>Pimiento Cong.</t>
  </si>
  <si>
    <t>Pimiento De Padron</t>
  </si>
  <si>
    <t>Pimiento Italiano</t>
  </si>
  <si>
    <t>Pimiento Morron</t>
  </si>
  <si>
    <t>Pimiento Piquillo</t>
  </si>
  <si>
    <t>Pimiento Rojo</t>
  </si>
  <si>
    <t>Pimiento Verde</t>
  </si>
  <si>
    <t>Piña Cong.</t>
  </si>
  <si>
    <t>Piña En Almibar</t>
  </si>
  <si>
    <t>Piña Millo</t>
  </si>
  <si>
    <t>Piña Tropical</t>
  </si>
  <si>
    <t>Piñones</t>
  </si>
  <si>
    <t>70.00 €</t>
  </si>
  <si>
    <t>Pipas De Calabaza</t>
  </si>
  <si>
    <t>12.66 €</t>
  </si>
  <si>
    <t>Pipas Girasol</t>
  </si>
  <si>
    <t>Piramide Chocolate</t>
  </si>
  <si>
    <t>0.94 €</t>
  </si>
  <si>
    <t>Pistachos Pelados</t>
  </si>
  <si>
    <t>15.96 €</t>
  </si>
  <si>
    <t>Pistola De Res</t>
  </si>
  <si>
    <t>Platano Seco</t>
  </si>
  <si>
    <t>0.65 €</t>
  </si>
  <si>
    <t>Platanos</t>
  </si>
  <si>
    <t>Pochas Cong.</t>
  </si>
  <si>
    <t>7.48 €</t>
  </si>
  <si>
    <t>Pollo Alas Cong.</t>
  </si>
  <si>
    <t>Pollo Alas Fresc.</t>
  </si>
  <si>
    <t>6.68 €</t>
  </si>
  <si>
    <t>Pollo De Corral</t>
  </si>
  <si>
    <t>Pollo Entero Cong.</t>
  </si>
  <si>
    <t>Pollo Fresc.</t>
  </si>
  <si>
    <t>Pollo Jamoncito</t>
  </si>
  <si>
    <t>Pollo Muslo Cong.</t>
  </si>
  <si>
    <t>Pollo Muslo Fresc.</t>
  </si>
  <si>
    <t>Pollo Muslo S/H S/P</t>
  </si>
  <si>
    <t>2.85 €</t>
  </si>
  <si>
    <t>Pollo Nuggets Cong.</t>
  </si>
  <si>
    <t>Pollo Pechuga Cong.</t>
  </si>
  <si>
    <t>Pollo Pechuga Empanada</t>
  </si>
  <si>
    <t>3.65 €</t>
  </si>
  <si>
    <t>Pollo Pechuga Fresc.</t>
  </si>
  <si>
    <t>Pollo Picanton</t>
  </si>
  <si>
    <t>Polvo De Regaliz</t>
  </si>
  <si>
    <t>28.50 €</t>
  </si>
  <si>
    <t>Polvorones</t>
  </si>
  <si>
    <t>5.52 €</t>
  </si>
  <si>
    <t>Pomelo</t>
  </si>
  <si>
    <t>Postre Individual</t>
  </si>
  <si>
    <t>14.47 €</t>
  </si>
  <si>
    <t>Pota Cong</t>
  </si>
  <si>
    <t>Praguayos</t>
  </si>
  <si>
    <t>3.90 €</t>
  </si>
  <si>
    <t>Praline Almendra</t>
  </si>
  <si>
    <t>Praline Avellana</t>
  </si>
  <si>
    <t>13.66 €</t>
  </si>
  <si>
    <t>Presa Cerdo Cong.</t>
  </si>
  <si>
    <t>15.25 €</t>
  </si>
  <si>
    <t>Presa De Cerdo Fresc.</t>
  </si>
  <si>
    <t>Presa De Ternera Fresc.</t>
  </si>
  <si>
    <t>Profiteroles</t>
  </si>
  <si>
    <t>Puerros</t>
  </si>
  <si>
    <t>1.69 €</t>
  </si>
  <si>
    <t>Pularda Entera Cong.</t>
  </si>
  <si>
    <t>5.45 €</t>
  </si>
  <si>
    <t>Pulpa Albaricoque Cong.</t>
  </si>
  <si>
    <t>5.78 €</t>
  </si>
  <si>
    <t>Pulpa Coco Cong.</t>
  </si>
  <si>
    <t>7.74 €</t>
  </si>
  <si>
    <t>Pulpa De Pimiento Chorizero</t>
  </si>
  <si>
    <t>Pulpa Fresa Cong.</t>
  </si>
  <si>
    <t>5.58 €</t>
  </si>
  <si>
    <t>Pulpa Frutas Del Bosque Cong.</t>
  </si>
  <si>
    <t>5.28 €</t>
  </si>
  <si>
    <t>Pulpa Grosella Cong.</t>
  </si>
  <si>
    <t>Pulpa Guayaba Cong.</t>
  </si>
  <si>
    <t>6.14 €</t>
  </si>
  <si>
    <t>Pulpa Higo Cong.</t>
  </si>
  <si>
    <t>6.94 €</t>
  </si>
  <si>
    <t>Pulpa Lima Cong.</t>
  </si>
  <si>
    <t>Pulpa Mandarina Cong.</t>
  </si>
  <si>
    <t>Pulpa Mango Cong.</t>
  </si>
  <si>
    <t>Pulpa Manzana Cong.</t>
  </si>
  <si>
    <t>4.03 €</t>
  </si>
  <si>
    <t>Pulpa Maracuya Cong.</t>
  </si>
  <si>
    <t>8.10 €</t>
  </si>
  <si>
    <t>Pulpa Naranja Cong.</t>
  </si>
  <si>
    <t>Pulpa Papaya Cong.</t>
  </si>
  <si>
    <t>6.29 €</t>
  </si>
  <si>
    <t>Pulpa Pera Cong.</t>
  </si>
  <si>
    <t>4.02 €</t>
  </si>
  <si>
    <t>Pulpa Piña Cong.</t>
  </si>
  <si>
    <t>Pulpa Pomelo Cong.</t>
  </si>
  <si>
    <t>8.21 €</t>
  </si>
  <si>
    <t>Pulpo Fresco</t>
  </si>
  <si>
    <t>7.94 €</t>
  </si>
  <si>
    <t>Pulpo Cong</t>
  </si>
  <si>
    <t>Pure De Guindas</t>
  </si>
  <si>
    <t>Pure De Papas</t>
  </si>
  <si>
    <t>Quesadilla</t>
  </si>
  <si>
    <t>1.83 €</t>
  </si>
  <si>
    <t>Queso Ahumado</t>
  </si>
  <si>
    <t>0.51 €</t>
  </si>
  <si>
    <t>Queso Ahumado Barra</t>
  </si>
  <si>
    <t>Queso Almendra</t>
  </si>
  <si>
    <t>13.74 €</t>
  </si>
  <si>
    <t>Queso Artesano</t>
  </si>
  <si>
    <t>Queso Azul</t>
  </si>
  <si>
    <t>Queso Barra</t>
  </si>
  <si>
    <t>2.55 €</t>
  </si>
  <si>
    <t>Queso Brie</t>
  </si>
  <si>
    <t>0.40 €</t>
  </si>
  <si>
    <t>Queso Cabra Fresco</t>
  </si>
  <si>
    <t>7.30 €</t>
  </si>
  <si>
    <t>Queso Cabrales</t>
  </si>
  <si>
    <t>17.48 €</t>
  </si>
  <si>
    <t>Queso Cabre Semi Curado</t>
  </si>
  <si>
    <t>Queso Camberbert</t>
  </si>
  <si>
    <t>0.48 €</t>
  </si>
  <si>
    <t>Queso Cheedar</t>
  </si>
  <si>
    <t>Queso Crema</t>
  </si>
  <si>
    <t>5.22 €</t>
  </si>
  <si>
    <t>Queso Cuarado Arico</t>
  </si>
  <si>
    <t>10.52 €</t>
  </si>
  <si>
    <t>Queso De Flor D.O.</t>
  </si>
  <si>
    <t>14.99 €</t>
  </si>
  <si>
    <t>Queso De Oveja</t>
  </si>
  <si>
    <t>0.64 €</t>
  </si>
  <si>
    <t>Queso Emmental</t>
  </si>
  <si>
    <t>Queso Feta</t>
  </si>
  <si>
    <t>5.76</t>
  </si>
  <si>
    <t>Queso Fresco</t>
  </si>
  <si>
    <t>Queso Fresco Ahumado</t>
  </si>
  <si>
    <t>Queso Gofio</t>
  </si>
  <si>
    <t>Queso Gorgonsola</t>
  </si>
  <si>
    <t>6.65 €</t>
  </si>
  <si>
    <t>Queso Gouda</t>
  </si>
  <si>
    <t>3.69 €</t>
  </si>
  <si>
    <t>Queso Gruyere</t>
  </si>
  <si>
    <t>12.16 €</t>
  </si>
  <si>
    <t>Queso Herreño Tierno</t>
  </si>
  <si>
    <t>8.70 €</t>
  </si>
  <si>
    <t>Queso Idiazabal</t>
  </si>
  <si>
    <t>12.76 €</t>
  </si>
  <si>
    <t>Queso Majorero Semi Pim</t>
  </si>
  <si>
    <t>10.61 €</t>
  </si>
  <si>
    <t>Queso Manchego</t>
  </si>
  <si>
    <t>Queso Mascarpone</t>
  </si>
  <si>
    <t>Queso Mozarella</t>
  </si>
  <si>
    <t>5.66 €</t>
  </si>
  <si>
    <t>Queso Parmesano</t>
  </si>
  <si>
    <t>12.95 €</t>
  </si>
  <si>
    <t>Queso Picota</t>
  </si>
  <si>
    <t>Queso Pimenton</t>
  </si>
  <si>
    <t>Queso Quark</t>
  </si>
  <si>
    <t>Queso Rallado</t>
  </si>
  <si>
    <t>Queso Roquefort</t>
  </si>
  <si>
    <t>14.23</t>
  </si>
  <si>
    <t>Queso Rulo Cabra</t>
  </si>
  <si>
    <t>Queso Torta Casar</t>
  </si>
  <si>
    <t>Rabadilla De Ternera</t>
  </si>
  <si>
    <t>Rabanito</t>
  </si>
  <si>
    <t>Rabano</t>
  </si>
  <si>
    <t>Rabo De Buey</t>
  </si>
  <si>
    <t>Rabo De Vacuno</t>
  </si>
  <si>
    <t>Rape Fresco</t>
  </si>
  <si>
    <t>23.90 €</t>
  </si>
  <si>
    <t>Rape Cola Cong</t>
  </si>
  <si>
    <t>4.20 €</t>
  </si>
  <si>
    <t>Ravioli Carne</t>
  </si>
  <si>
    <t>5.59 €</t>
  </si>
  <si>
    <t>Rebozador Papadum</t>
  </si>
  <si>
    <t>Regaliz En Rama</t>
  </si>
  <si>
    <t>10.31 €</t>
  </si>
  <si>
    <t>Reina Luisa</t>
  </si>
  <si>
    <t>Relleno De Txangurro</t>
  </si>
  <si>
    <t>68.75 €</t>
  </si>
  <si>
    <t>Remolacha</t>
  </si>
  <si>
    <t>Reposteria</t>
  </si>
  <si>
    <t>12.69 €</t>
  </si>
  <si>
    <t>Reposteria Sin Gluten</t>
  </si>
  <si>
    <t>Requeson</t>
  </si>
  <si>
    <t>4.40 €</t>
  </si>
  <si>
    <t>Riñones De Cordero</t>
  </si>
  <si>
    <t>Riñones-Corazon De Cerdo</t>
  </si>
  <si>
    <t>Rodaballo Fresco</t>
  </si>
  <si>
    <t>Romero</t>
  </si>
  <si>
    <t>Rucola</t>
  </si>
  <si>
    <t>Ruibardos</t>
  </si>
  <si>
    <t>Sacarinas</t>
  </si>
  <si>
    <t>Sake</t>
  </si>
  <si>
    <t>10.45 €</t>
  </si>
  <si>
    <t>Sal Ahumada</t>
  </si>
  <si>
    <t>40.81 €</t>
  </si>
  <si>
    <t>Sal En Escamas</t>
  </si>
  <si>
    <t>64.16 €</t>
  </si>
  <si>
    <t>Sal Especial</t>
  </si>
  <si>
    <t>21.17 €</t>
  </si>
  <si>
    <t>Sal Fina</t>
  </si>
  <si>
    <t>Sal Gruesa</t>
  </si>
  <si>
    <t>0.24 €</t>
  </si>
  <si>
    <t>Sal Maldon</t>
  </si>
  <si>
    <t>18.28 €</t>
  </si>
  <si>
    <t>Sal Sobre</t>
  </si>
  <si>
    <t>Salami</t>
  </si>
  <si>
    <t>Salchicha Alemana</t>
  </si>
  <si>
    <t>6.54 €</t>
  </si>
  <si>
    <t>Salchicha Blanca</t>
  </si>
  <si>
    <t>Salchicha Bratwurts</t>
  </si>
  <si>
    <t>Salchicha Coctel</t>
  </si>
  <si>
    <t>4.67 €</t>
  </si>
  <si>
    <t>Salchicha Frank.</t>
  </si>
  <si>
    <t>Salchichas Parrilleras</t>
  </si>
  <si>
    <t>3.75 €</t>
  </si>
  <si>
    <t>Salchichon</t>
  </si>
  <si>
    <t>3.83 €</t>
  </si>
  <si>
    <t>Salchichon Iberico Bellota</t>
  </si>
  <si>
    <t>10.75 €</t>
  </si>
  <si>
    <t>Salmon Ahumado</t>
  </si>
  <si>
    <t>Salmon Cong</t>
  </si>
  <si>
    <t>Salmon Fresco</t>
  </si>
  <si>
    <t>10.95 €</t>
  </si>
  <si>
    <t>Salmonete</t>
  </si>
  <si>
    <t>Salmonete Fresco</t>
  </si>
  <si>
    <t>23.60 €</t>
  </si>
  <si>
    <t>Salsa Agridulce</t>
  </si>
  <si>
    <t>Salsa De Soja</t>
  </si>
  <si>
    <t>6.61 €</t>
  </si>
  <si>
    <t>Salsa Perryns</t>
  </si>
  <si>
    <t>Salsa Tabasco</t>
  </si>
  <si>
    <t>1.81 €</t>
  </si>
  <si>
    <t>Salsa Tomate Ketchup</t>
  </si>
  <si>
    <t>Salvado</t>
  </si>
  <si>
    <t>0.61 €</t>
  </si>
  <si>
    <t>Salvia</t>
  </si>
  <si>
    <t>Sama Cong</t>
  </si>
  <si>
    <t>Sama Fresco</t>
  </si>
  <si>
    <t>7.41 €</t>
  </si>
  <si>
    <t>Sandía</t>
  </si>
  <si>
    <t>Sardina Cong</t>
  </si>
  <si>
    <t>Sardina Fresco</t>
  </si>
  <si>
    <t>Sardinas En Conservas</t>
  </si>
  <si>
    <t>15.63 €</t>
  </si>
  <si>
    <t>Sargo Cong.</t>
  </si>
  <si>
    <t>Sargo Fresco</t>
  </si>
  <si>
    <t>7.53 €</t>
  </si>
  <si>
    <t>Secreto De Cerdo</t>
  </si>
  <si>
    <t>15.73 €</t>
  </si>
  <si>
    <t>Semola De Maiz(Polenta)</t>
  </si>
  <si>
    <t>Semola De Trigo</t>
  </si>
  <si>
    <t>2.36 €</t>
  </si>
  <si>
    <t>Sepia Fresco</t>
  </si>
  <si>
    <t>11.10 €</t>
  </si>
  <si>
    <t>Sesamo Blanco</t>
  </si>
  <si>
    <t>3.39 €</t>
  </si>
  <si>
    <t>Sesamo Negro</t>
  </si>
  <si>
    <t>Sesos De Cordero</t>
  </si>
  <si>
    <t>7.98 €</t>
  </si>
  <si>
    <t>Sesos De Res</t>
  </si>
  <si>
    <t>Set Aceite Vinagre Y Sal</t>
  </si>
  <si>
    <t>Seta Granel</t>
  </si>
  <si>
    <t>6.55 €</t>
  </si>
  <si>
    <t>Sirope Sabores</t>
  </si>
  <si>
    <t>Soja Germinada</t>
  </si>
  <si>
    <t>6.25 €</t>
  </si>
  <si>
    <t>Solomillo 3/4 Cong.</t>
  </si>
  <si>
    <t>Solomillo 3/4 Refrig.</t>
  </si>
  <si>
    <t>18.75 €</t>
  </si>
  <si>
    <t>Solomillo 4/5 Cong.</t>
  </si>
  <si>
    <t>15.50 €</t>
  </si>
  <si>
    <t>Solomillo 4/5 Refrig.</t>
  </si>
  <si>
    <t>Solomillo Añojo Fresc.</t>
  </si>
  <si>
    <t>Solomillo Cerdo Cong.</t>
  </si>
  <si>
    <t>Solomillo Cerdo Iberico</t>
  </si>
  <si>
    <t>Solomillo Ciervo Cong.</t>
  </si>
  <si>
    <t>24.00 €</t>
  </si>
  <si>
    <t>Solomillo Jabali</t>
  </si>
  <si>
    <t>Sorbete Helado</t>
  </si>
  <si>
    <t>Sumfill Topfill Manzana</t>
  </si>
  <si>
    <t>5.26 €</t>
  </si>
  <si>
    <t>Super Mixo (Chocolate)</t>
  </si>
  <si>
    <t>15.22 €</t>
  </si>
  <si>
    <t>Surtidos</t>
  </si>
  <si>
    <t>19.61 €</t>
  </si>
  <si>
    <t>Sucedaneo Caviar Negro</t>
  </si>
  <si>
    <t>25.94 €</t>
  </si>
  <si>
    <t>Sucedaneo Caviar Rojo</t>
  </si>
  <si>
    <t>Sucedaneo De Anguila</t>
  </si>
  <si>
    <t>Taco Pescado Cong.</t>
  </si>
  <si>
    <t>2.12 €</t>
  </si>
  <si>
    <t>Taco Res Cong.</t>
  </si>
  <si>
    <t>Tacos De Cerdo Cong.</t>
  </si>
  <si>
    <t>Tagliatele Fresco</t>
  </si>
  <si>
    <t>Tallarines Huevo</t>
  </si>
  <si>
    <t>Tallarines Integrales</t>
  </si>
  <si>
    <t>7.92 €</t>
  </si>
  <si>
    <t>Tapete Para Fondant</t>
  </si>
  <si>
    <t>22.90 €</t>
  </si>
  <si>
    <t>Tarta</t>
  </si>
  <si>
    <t>Tarta Manzana</t>
  </si>
  <si>
    <t>7.56 €</t>
  </si>
  <si>
    <t>Tartaleta Dulce 39mm</t>
  </si>
  <si>
    <t>Tartaleta Salada 39mm</t>
  </si>
  <si>
    <t>Tartaleta Salada 49mm</t>
  </si>
  <si>
    <t>Tartaleta Salada Surtida</t>
  </si>
  <si>
    <t>Te Rojo</t>
  </si>
  <si>
    <t>Te Sobre</t>
  </si>
  <si>
    <t>Te Verde</t>
  </si>
  <si>
    <t>Tempura</t>
  </si>
  <si>
    <t>1.96 €</t>
  </si>
  <si>
    <t>Terrina Foie</t>
  </si>
  <si>
    <t>Tila Sobre</t>
  </si>
  <si>
    <t>Tinta De Calamar</t>
  </si>
  <si>
    <t>0.15 €</t>
  </si>
  <si>
    <t>Tocino</t>
  </si>
  <si>
    <t>4.29 €</t>
  </si>
  <si>
    <t>Tocino De Cerdo</t>
  </si>
  <si>
    <t>Tofu</t>
  </si>
  <si>
    <t>Tollos</t>
  </si>
  <si>
    <t>3.33 €</t>
  </si>
  <si>
    <t>Tomate Cherry</t>
  </si>
  <si>
    <t>Tomate Ensalda</t>
  </si>
  <si>
    <t>Tomate Entero</t>
  </si>
  <si>
    <t>0.63 €</t>
  </si>
  <si>
    <t>Tomate Frito</t>
  </si>
  <si>
    <t>Tomate Negro</t>
  </si>
  <si>
    <t>Tomate Pera</t>
  </si>
  <si>
    <t>Tomate Salsa</t>
  </si>
  <si>
    <t>Tomete Triturado</t>
  </si>
  <si>
    <t>Tomillo</t>
  </si>
  <si>
    <t>Torillas De Arroz</t>
  </si>
  <si>
    <t>6.19 €</t>
  </si>
  <si>
    <t>Toronjil</t>
  </si>
  <si>
    <t>Tortellini Espinaca</t>
  </si>
  <si>
    <t>12.20 €</t>
  </si>
  <si>
    <t>Tortitas De Avena</t>
  </si>
  <si>
    <t>11.68 €</t>
  </si>
  <si>
    <t>Trigo Con Miel</t>
  </si>
  <si>
    <t>Trigo Fino</t>
  </si>
  <si>
    <t>1.72 €</t>
  </si>
  <si>
    <t>Tripa De Bacalao Saladas</t>
  </si>
  <si>
    <t>20.18 €</t>
  </si>
  <si>
    <t>Trompeta Muerte Deshidratada</t>
  </si>
  <si>
    <t>41.00 €</t>
  </si>
  <si>
    <t>Trucha Ahumada</t>
  </si>
  <si>
    <t>Trucha Asalmonada</t>
  </si>
  <si>
    <t>Trufa</t>
  </si>
  <si>
    <t>129.67 €</t>
  </si>
  <si>
    <t>Tubo De Calamar Cong.</t>
  </si>
  <si>
    <t>Turron Blando</t>
  </si>
  <si>
    <t>8.61 €</t>
  </si>
  <si>
    <t>Turron Chocolate</t>
  </si>
  <si>
    <t>Turron De Jijona</t>
  </si>
  <si>
    <t>6.63 €</t>
  </si>
  <si>
    <t>Turron Liquido</t>
  </si>
  <si>
    <t>9.91 €</t>
  </si>
  <si>
    <t>Uva Blanca</t>
  </si>
  <si>
    <t>Uva Negra</t>
  </si>
  <si>
    <t>Vaina De Vainilla</t>
  </si>
  <si>
    <t>35.40 €</t>
  </si>
  <si>
    <t>Ventresca De Atun</t>
  </si>
  <si>
    <t>37.53 €</t>
  </si>
  <si>
    <t>Vieira Fresca</t>
  </si>
  <si>
    <t>31.70 €</t>
  </si>
  <si>
    <t>Vieja Fresca</t>
  </si>
  <si>
    <t>Viejas Cong.</t>
  </si>
  <si>
    <t>Viejas Jareadas</t>
  </si>
  <si>
    <t>51.25 €</t>
  </si>
  <si>
    <t>Vieras Cong.</t>
  </si>
  <si>
    <t>Vinagre Agridulce</t>
  </si>
  <si>
    <t>38.00 €</t>
  </si>
  <si>
    <t>Vinagre Balsamico</t>
  </si>
  <si>
    <t>Vinagre Blanco</t>
  </si>
  <si>
    <t>0.41 €</t>
  </si>
  <si>
    <t>Vinagre De Arroz</t>
  </si>
  <si>
    <t>4.91 €</t>
  </si>
  <si>
    <t>Vinagre De Jerez</t>
  </si>
  <si>
    <t>Vinagre De Manzana</t>
  </si>
  <si>
    <t>Vinagre De Modena</t>
  </si>
  <si>
    <t>Vinagre Estragon</t>
  </si>
  <si>
    <t>4.54 €</t>
  </si>
  <si>
    <t>Vinagre Finas Hiervas</t>
  </si>
  <si>
    <t>Vinagre Macho</t>
  </si>
  <si>
    <t>15.80 €</t>
  </si>
  <si>
    <t>Vinagre Miniatura 20 Mml</t>
  </si>
  <si>
    <t>Vinagre Tinto</t>
  </si>
  <si>
    <t>0.49 €</t>
  </si>
  <si>
    <t>Viruta De Chocolate</t>
  </si>
  <si>
    <t>10.01 €</t>
  </si>
  <si>
    <t>Viruta De Trufa</t>
  </si>
  <si>
    <t>72.22 €</t>
  </si>
  <si>
    <t>Viruta Lamina Chocolate</t>
  </si>
  <si>
    <t>11.43 €</t>
  </si>
  <si>
    <t>Vol-Au-Vent 34mm</t>
  </si>
  <si>
    <t>Vol-Au-Vent 82mm</t>
  </si>
  <si>
    <t>Vol-Au-Vent Pez 60mm</t>
  </si>
  <si>
    <t>Wasabi</t>
  </si>
  <si>
    <t>tubo</t>
  </si>
  <si>
    <t>Yema Liquida</t>
  </si>
  <si>
    <t>Yogour Activvia</t>
  </si>
  <si>
    <t>Yogour Liquido</t>
  </si>
  <si>
    <t>Yogour Natural</t>
  </si>
  <si>
    <t>Yogour Sabia</t>
  </si>
  <si>
    <t>0.34 €</t>
  </si>
  <si>
    <t>Yogour Sabores</t>
  </si>
  <si>
    <t>Yogour Sabores Bio Soja</t>
  </si>
  <si>
    <t>0.23 €</t>
  </si>
  <si>
    <t>Yogour Sabores C-Fruta</t>
  </si>
  <si>
    <t>Yogour Vegetal</t>
  </si>
  <si>
    <t>Yogour Vitalinea</t>
  </si>
  <si>
    <t>Yogur</t>
  </si>
  <si>
    <t>Yuca</t>
  </si>
  <si>
    <t>Zanahoria</t>
  </si>
  <si>
    <t>Zanahoria Baby Congelada</t>
  </si>
  <si>
    <t>Zanahoria Cong.</t>
  </si>
  <si>
    <t>0.67 €</t>
  </si>
  <si>
    <t>Zanahoria Rallada</t>
  </si>
  <si>
    <t>Piparra En Vinagre</t>
  </si>
  <si>
    <t>Fumet</t>
  </si>
  <si>
    <t>Vino Blanco</t>
  </si>
  <si>
    <t>0.69 €</t>
  </si>
  <si>
    <t>Vino Tinto</t>
  </si>
  <si>
    <t>MATERIAS PRIMAS</t>
  </si>
  <si>
    <t>GASTOS DE PERSONAL</t>
  </si>
  <si>
    <t>GASTOS GENERALES</t>
  </si>
  <si>
    <t>BENEFICIO</t>
  </si>
  <si>
    <t>PORCENTAJE</t>
  </si>
  <si>
    <t>NOMBRE DE LA RECETA</t>
  </si>
  <si>
    <t>Restaurante:</t>
  </si>
  <si>
    <t>Categoría:</t>
  </si>
  <si>
    <t>Fecha:</t>
  </si>
  <si>
    <t>Precio de venta al público:</t>
  </si>
  <si>
    <t>Tamaño de la ración:</t>
  </si>
  <si>
    <t>Impuestos:</t>
  </si>
  <si>
    <t>Número de raciones:</t>
  </si>
  <si>
    <t>Precio de venta neto:</t>
  </si>
  <si>
    <t>Tiempo de preparación:</t>
  </si>
  <si>
    <t>Costo total de la receta:</t>
  </si>
  <si>
    <t>Tiempo de cocción:</t>
  </si>
  <si>
    <t>% Costo de la receta:</t>
  </si>
  <si>
    <t>Temperatura de servicio:</t>
  </si>
  <si>
    <t>Margen de beneficio neto:</t>
  </si>
  <si>
    <t>Ingredientes</t>
  </si>
  <si>
    <t>Medida</t>
  </si>
  <si>
    <t>Cantidad</t>
  </si>
  <si>
    <t>Coste</t>
  </si>
  <si>
    <t>Porcentaje de coste</t>
  </si>
  <si>
    <t>Rendimiento</t>
  </si>
  <si>
    <t>Coste total</t>
  </si>
  <si>
    <t>Coste real</t>
  </si>
  <si>
    <t>kg/L</t>
  </si>
  <si>
    <t>kg/Lt</t>
  </si>
  <si>
    <t>SUBTOTAL1</t>
  </si>
  <si>
    <t>Materiales</t>
  </si>
  <si>
    <t>SUBTOTAL2</t>
  </si>
  <si>
    <t>COSTO POR PERSONA</t>
  </si>
  <si>
    <t xml:space="preserve">                   COSTO TOTAL DE LA RECETA</t>
  </si>
  <si>
    <t xml:space="preserve">                   COSTO TOTAL REAL  DE LA RECETA</t>
  </si>
  <si>
    <t>Elaboración</t>
  </si>
  <si>
    <t>Presentación</t>
  </si>
  <si>
    <t>Equipo necesario para elaboración</t>
  </si>
  <si>
    <t>Alergenos</t>
  </si>
  <si>
    <t xml:space="preserve">                    Gluten</t>
  </si>
  <si>
    <t xml:space="preserve">                    Mostaza</t>
  </si>
  <si>
    <t xml:space="preserve">                    Crustáceos</t>
  </si>
  <si>
    <t xml:space="preserve">                    Sulfitos</t>
  </si>
  <si>
    <t xml:space="preserve">                    Huevo</t>
  </si>
  <si>
    <t xml:space="preserve">                    Sésamo</t>
  </si>
  <si>
    <t xml:space="preserve">                    Pescado</t>
  </si>
  <si>
    <t xml:space="preserve">                    Moluscos</t>
  </si>
  <si>
    <t xml:space="preserve">                    Cacahuetes</t>
  </si>
  <si>
    <t xml:space="preserve">                    Soja</t>
  </si>
  <si>
    <t xml:space="preserve">                    Lacteos</t>
  </si>
  <si>
    <t xml:space="preserve">                    Frutos secos</t>
  </si>
  <si>
    <t xml:space="preserve">                    Apio</t>
  </si>
  <si>
    <t xml:space="preserve">                    Altramuz</t>
  </si>
  <si>
    <t>GILDA</t>
  </si>
  <si>
    <t>PEDAGÓGICO</t>
  </si>
  <si>
    <t>ACEITUNA VERDE SIN HUESO</t>
  </si>
  <si>
    <t>PIPARRA EN VINAGRE</t>
  </si>
  <si>
    <t>ANCHOAS CONSERVA</t>
  </si>
  <si>
    <t>aceite oliva virgen extra</t>
  </si>
  <si>
    <t>BROCHETAS DE BAMBU</t>
  </si>
  <si>
    <t>LECHE ENTERA</t>
  </si>
  <si>
    <t>FUMET</t>
  </si>
  <si>
    <t>harina floja</t>
  </si>
  <si>
    <t xml:space="preserve">MANTEQUILLA </t>
  </si>
  <si>
    <t>langostino 3</t>
  </si>
  <si>
    <t>pimiento rojo</t>
  </si>
  <si>
    <t>ajos granel</t>
  </si>
  <si>
    <t>CREMA DE CALABAZA CON LECHE DE COCO</t>
  </si>
  <si>
    <t>calabaza</t>
  </si>
  <si>
    <t>puerros</t>
  </si>
  <si>
    <t>cebolla blanca</t>
  </si>
  <si>
    <t>zanahoria</t>
  </si>
  <si>
    <t>papa arrugar</t>
  </si>
  <si>
    <t>LECHE DE COCO</t>
  </si>
  <si>
    <t>coco rallado</t>
  </si>
  <si>
    <t>SOLOMILLO DE CERDO CON PARMENTIER CON ARÁNDANOS</t>
  </si>
  <si>
    <t>solomillo cerdo cong.</t>
  </si>
  <si>
    <t>NATA LIQUIDA</t>
  </si>
  <si>
    <t>arandanos cong.</t>
  </si>
  <si>
    <t xml:space="preserve">VINO TINTO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</si>
</sst>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&quot; €&quot;"/>
    <numFmt numFmtId="165" formatCode="0.000"/>
    <numFmt numFmtId="166" formatCode="D\.M"/>
    <numFmt numFmtId="167" formatCode="0\ %"/>
    <numFmt numFmtId="168" formatCode="DD\-MM\-YY"/>
    <numFmt numFmtId="169" formatCode="0.00\ %"/>
  </numFmts>
  <fonts count="14">
    <font>
      <sz val="11.0"/>
      <color rgb="FF000000"/>
      <name val="Calibri"/>
      <scheme val="minor"/>
    </font>
    <font>
      <b/>
      <sz val="16.0"/>
      <color rgb="FFFFFF00"/>
      <name val="Arial"/>
    </font>
    <font>
      <b/>
      <sz val="12.0"/>
      <color rgb="FFFFFF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Arial"/>
    </font>
    <font>
      <sz val="10.0"/>
      <color rgb="FF000000"/>
      <name val="Arial"/>
    </font>
    <font>
      <b/>
      <sz val="20.0"/>
      <color rgb="FFFFFFFF"/>
      <name val="Calibri"/>
    </font>
    <font/>
    <font>
      <b/>
      <sz val="11.0"/>
      <color rgb="FFFFFFFF"/>
      <name val="Calibri"/>
    </font>
    <font>
      <b/>
      <sz val="10.0"/>
      <color rgb="FFFFFFFF"/>
      <name val="Calibri"/>
    </font>
    <font>
      <sz val="11.0"/>
      <color rgb="FFE7E6E6"/>
      <name val="Calibri"/>
    </font>
    <font>
      <sz val="11.0"/>
      <color rgb="FFFFFFFF"/>
      <name val="Calibri"/>
    </font>
    <font>
      <b/>
      <sz val="12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0070C0"/>
        <bgColor rgb="FF0070C0"/>
      </patternFill>
    </fill>
  </fills>
  <borders count="33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4" fillId="0" fontId="3" numFmtId="164" xfId="0" applyAlignment="1" applyBorder="1" applyFont="1" applyNumberFormat="1">
      <alignment horizontal="center" shrinkToFit="0" vertical="bottom" wrapText="0"/>
    </xf>
    <xf borderId="5" fillId="0" fontId="3" numFmtId="164" xfId="0" applyAlignment="1" applyBorder="1" applyFont="1" applyNumberFormat="1">
      <alignment horizontal="center" shrinkToFit="0" vertical="bottom" wrapText="0"/>
    </xf>
    <xf borderId="6" fillId="0" fontId="3" numFmtId="164" xfId="0" applyAlignment="1" applyBorder="1" applyFont="1" applyNumberFormat="1">
      <alignment horizontal="center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1" vertical="center" wrapText="0"/>
    </xf>
    <xf borderId="5" fillId="0" fontId="3" numFmtId="164" xfId="0" applyAlignment="1" applyBorder="1" applyFont="1" applyNumberFormat="1">
      <alignment horizontal="center" shrinkToFit="1" vertical="center" wrapText="0"/>
    </xf>
    <xf borderId="7" fillId="0" fontId="3" numFmtId="0" xfId="0" applyAlignment="1" applyBorder="1" applyFon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9" fillId="0" fontId="3" numFmtId="164" xfId="0" applyAlignment="1" applyBorder="1" applyFont="1" applyNumberFormat="1">
      <alignment horizontal="center" shrinkToFit="0" vertical="bottom" wrapText="0"/>
    </xf>
    <xf borderId="8" fillId="0" fontId="3" numFmtId="0" xfId="0" applyAlignment="1" applyBorder="1" applyFont="1">
      <alignment horizontal="center" shrinkToFit="1" vertical="center" wrapText="0"/>
    </xf>
    <xf borderId="5" fillId="0" fontId="3" numFmtId="0" xfId="0" applyAlignment="1" applyBorder="1" applyFont="1">
      <alignment horizontal="center" shrinkToFit="1" vertical="center" wrapText="0"/>
    </xf>
    <xf borderId="10" fillId="0" fontId="3" numFmtId="164" xfId="0" applyAlignment="1" applyBorder="1" applyFont="1" applyNumberFormat="1">
      <alignment horizontal="center" shrinkToFit="1" vertical="center" wrapText="0"/>
    </xf>
    <xf borderId="4" fillId="0" fontId="3" numFmtId="0" xfId="0" applyAlignment="1" applyBorder="1" applyFont="1">
      <alignment horizontal="center" shrinkToFit="0" vertical="bottom" wrapText="0"/>
    </xf>
    <xf borderId="11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2" fillId="0" fontId="3" numFmtId="0" xfId="0" applyAlignment="1" applyBorder="1" applyFont="1">
      <alignment horizontal="center" shrinkToFit="0" vertical="center" wrapText="0"/>
    </xf>
    <xf borderId="13" fillId="0" fontId="3" numFmtId="164" xfId="0" applyAlignment="1" applyBorder="1" applyFont="1" applyNumberFormat="1">
      <alignment horizontal="center" shrinkToFit="0" vertical="bottom" wrapText="0"/>
    </xf>
    <xf borderId="5" fillId="0" fontId="3" numFmtId="0" xfId="0" applyAlignment="1" applyBorder="1" applyFont="1">
      <alignment horizontal="center" shrinkToFit="0" vertical="center" wrapText="0"/>
    </xf>
    <xf borderId="10" fillId="0" fontId="3" numFmtId="164" xfId="0" applyAlignment="1" applyBorder="1" applyFont="1" applyNumberFormat="1">
      <alignment horizontal="center" shrinkToFit="0" vertical="bottom" wrapText="0"/>
    </xf>
    <xf borderId="5" fillId="0" fontId="6" numFmtId="0" xfId="0" applyAlignment="1" applyBorder="1" applyFont="1">
      <alignment horizontal="center" shrinkToFit="1" vertical="center" wrapText="0"/>
    </xf>
    <xf borderId="5" fillId="3" fontId="6" numFmtId="0" xfId="0" applyAlignment="1" applyBorder="1" applyFill="1" applyFont="1">
      <alignment horizontal="center" shrinkToFit="1" vertical="center" wrapText="0"/>
    </xf>
    <xf borderId="5" fillId="0" fontId="3" numFmtId="165" xfId="0" applyAlignment="1" applyBorder="1" applyFont="1" applyNumberFormat="1">
      <alignment horizontal="center" shrinkToFit="1" vertical="center" wrapText="0"/>
    </xf>
    <xf borderId="10" fillId="0" fontId="3" numFmtId="164" xfId="0" applyAlignment="1" applyBorder="1" applyFont="1" applyNumberFormat="1">
      <alignment horizontal="center" shrinkToFit="1" vertical="bottom" wrapText="0"/>
    </xf>
    <xf borderId="14" fillId="3" fontId="3" numFmtId="164" xfId="0" applyAlignment="1" applyBorder="1" applyFont="1" applyNumberFormat="1">
      <alignment horizontal="center" shrinkToFit="1" vertical="center" wrapText="0"/>
    </xf>
    <xf borderId="6" fillId="0" fontId="3" numFmtId="0" xfId="0" applyAlignment="1" applyBorder="1" applyFont="1">
      <alignment horizontal="center" shrinkToFit="0" vertical="center" wrapText="0"/>
    </xf>
    <xf borderId="9" fillId="0" fontId="3" numFmtId="164" xfId="0" applyAlignment="1" applyBorder="1" applyFont="1" applyNumberFormat="1">
      <alignment horizontal="center" shrinkToFit="1" vertical="bottom" wrapText="0"/>
    </xf>
    <xf borderId="5" fillId="0" fontId="3" numFmtId="164" xfId="0" applyAlignment="1" applyBorder="1" applyFont="1" applyNumberFormat="1">
      <alignment horizontal="center" shrinkToFit="1" vertical="bottom" wrapText="0"/>
    </xf>
    <xf borderId="9" fillId="0" fontId="3" numFmtId="164" xfId="0" applyAlignment="1" applyBorder="1" applyFont="1" applyNumberFormat="1">
      <alignment horizontal="center" shrinkToFit="1" vertical="center" wrapText="0"/>
    </xf>
    <xf borderId="15" fillId="0" fontId="3" numFmtId="0" xfId="0" applyAlignment="1" applyBorder="1" applyFont="1">
      <alignment horizontal="center" shrinkToFit="1" vertical="center" wrapText="0"/>
    </xf>
    <xf borderId="15" fillId="0" fontId="3" numFmtId="0" xfId="0" applyAlignment="1" applyBorder="1" applyFont="1">
      <alignment horizontal="center" shrinkToFit="0" vertical="center" wrapText="0"/>
    </xf>
    <xf borderId="15" fillId="0" fontId="3" numFmtId="165" xfId="0" applyAlignment="1" applyBorder="1" applyFont="1" applyNumberFormat="1">
      <alignment horizontal="center" shrinkToFit="1" vertical="center" wrapText="0"/>
    </xf>
    <xf borderId="5" fillId="0" fontId="6" numFmtId="164" xfId="0" applyAlignment="1" applyBorder="1" applyFont="1" applyNumberFormat="1">
      <alignment horizontal="center" shrinkToFit="1" vertical="center" wrapText="0"/>
    </xf>
    <xf borderId="5" fillId="3" fontId="3" numFmtId="164" xfId="0" applyAlignment="1" applyBorder="1" applyFont="1" applyNumberFormat="1">
      <alignment horizontal="center" shrinkToFit="1" vertical="center" wrapText="0"/>
    </xf>
    <xf borderId="8" fillId="0" fontId="3" numFmtId="0" xfId="0" applyAlignment="1" applyBorder="1" applyFont="1">
      <alignment horizontal="center" shrinkToFit="0" vertical="center" wrapText="0"/>
    </xf>
    <xf borderId="8" fillId="0" fontId="3" numFmtId="165" xfId="0" applyAlignment="1" applyBorder="1" applyFont="1" applyNumberFormat="1">
      <alignment horizontal="center" shrinkToFit="1" vertical="center" wrapText="0"/>
    </xf>
    <xf borderId="9" fillId="0" fontId="3" numFmtId="0" xfId="0" applyAlignment="1" applyBorder="1" applyFont="1">
      <alignment horizontal="center" shrinkToFit="0" vertical="center" wrapText="0"/>
    </xf>
    <xf borderId="16" fillId="0" fontId="3" numFmtId="164" xfId="0" applyAlignment="1" applyBorder="1" applyFont="1" applyNumberFormat="1">
      <alignment horizontal="center" shrinkToFit="0" vertical="bottom" wrapText="0"/>
    </xf>
    <xf borderId="9" fillId="0" fontId="3" numFmtId="165" xfId="0" applyAlignment="1" applyBorder="1" applyFont="1" applyNumberFormat="1">
      <alignment horizontal="center" shrinkToFit="1" vertical="center" wrapText="0"/>
    </xf>
    <xf borderId="16" fillId="0" fontId="3" numFmtId="164" xfId="0" applyAlignment="1" applyBorder="1" applyFont="1" applyNumberFormat="1">
      <alignment horizontal="center" shrinkToFit="1" vertical="bottom" wrapText="0"/>
    </xf>
    <xf borderId="9" fillId="0" fontId="3" numFmtId="0" xfId="0" applyAlignment="1" applyBorder="1" applyFont="1">
      <alignment horizontal="center" shrinkToFit="1" vertical="center" wrapText="0"/>
    </xf>
    <xf borderId="10" fillId="0" fontId="6" numFmtId="164" xfId="0" applyAlignment="1" applyBorder="1" applyFont="1" applyNumberFormat="1">
      <alignment horizontal="center" shrinkToFit="1" vertical="center" wrapText="0"/>
    </xf>
    <xf borderId="10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1" vertical="center" wrapText="0"/>
    </xf>
    <xf borderId="6" fillId="0" fontId="3" numFmtId="164" xfId="0" applyAlignment="1" applyBorder="1" applyFont="1" applyNumberFormat="1">
      <alignment horizontal="center" shrinkToFit="1" vertical="center" wrapText="0"/>
    </xf>
    <xf borderId="5" fillId="0" fontId="3" numFmtId="166" xfId="0" applyAlignment="1" applyBorder="1" applyFont="1" applyNumberFormat="1">
      <alignment horizontal="center" shrinkToFit="1" vertical="center" wrapText="0"/>
    </xf>
    <xf borderId="4" fillId="0" fontId="3" numFmtId="164" xfId="0" applyAlignment="1" applyBorder="1" applyFont="1" applyNumberFormat="1">
      <alignment horizontal="center" shrinkToFit="1" vertical="center" wrapText="0"/>
    </xf>
    <xf borderId="4" fillId="0" fontId="3" numFmtId="0" xfId="0" applyAlignment="1" applyBorder="1" applyFont="1">
      <alignment horizontal="center" shrinkToFit="1" vertical="center" wrapText="0"/>
    </xf>
    <xf borderId="0" fillId="0" fontId="3" numFmtId="164" xfId="0" applyAlignment="1" applyFont="1" applyNumberFormat="1">
      <alignment horizontal="center" shrinkToFit="1" vertical="center" wrapText="0"/>
    </xf>
    <xf borderId="5" fillId="0" fontId="3" numFmtId="166" xfId="0" applyAlignment="1" applyBorder="1" applyFont="1" applyNumberFormat="1">
      <alignment horizontal="center" shrinkToFit="0" vertical="bottom" wrapText="0"/>
    </xf>
    <xf borderId="6" fillId="0" fontId="6" numFmtId="164" xfId="0" applyAlignment="1" applyBorder="1" applyFont="1" applyNumberFormat="1">
      <alignment horizontal="center" shrinkToFit="1" vertical="center" wrapText="0"/>
    </xf>
    <xf borderId="3" fillId="0" fontId="3" numFmtId="165" xfId="0" applyAlignment="1" applyBorder="1" applyFont="1" applyNumberFormat="1">
      <alignment horizontal="center" shrinkToFit="1" vertical="center" wrapText="0"/>
    </xf>
    <xf borderId="4" fillId="0" fontId="3" numFmtId="164" xfId="0" applyAlignment="1" applyBorder="1" applyFont="1" applyNumberFormat="1">
      <alignment horizontal="center" shrinkToFit="1" vertical="bottom" wrapText="0"/>
    </xf>
    <xf borderId="5" fillId="0" fontId="3" numFmtId="164" xfId="0" applyAlignment="1" applyBorder="1" applyFont="1" applyNumberFormat="1">
      <alignment shrinkToFit="0" vertical="bottom" wrapText="0"/>
    </xf>
    <xf borderId="5" fillId="0" fontId="3" numFmtId="164" xfId="0" applyAlignment="1" applyBorder="1" applyFont="1" applyNumberFormat="1">
      <alignment horizontal="center" readingOrder="0" shrinkToFit="0" vertical="bottom" wrapText="0"/>
    </xf>
    <xf borderId="5" fillId="0" fontId="3" numFmtId="164" xfId="0" applyAlignment="1" applyBorder="1" applyFont="1" applyNumberFormat="1">
      <alignment horizontal="center" readingOrder="0" shrinkToFit="1" vertical="center" wrapText="0"/>
    </xf>
    <xf borderId="4" fillId="0" fontId="3" numFmtId="164" xfId="0" applyAlignment="1" applyBorder="1" applyFont="1" applyNumberFormat="1">
      <alignment horizontal="center" readingOrder="0" shrinkToFit="1" vertical="center" wrapText="0"/>
    </xf>
    <xf borderId="6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3" numFmtId="164" xfId="0" applyAlignment="1" applyBorder="1" applyFont="1" applyNumberFormat="1">
      <alignment horizontal="center" readingOrder="0" shrinkToFit="1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5" fillId="4" fontId="3" numFmtId="0" xfId="0" applyAlignment="1" applyBorder="1" applyFill="1" applyFont="1">
      <alignment shrinkToFit="0" vertical="bottom" wrapText="1"/>
    </xf>
    <xf borderId="5" fillId="4" fontId="3" numFmtId="0" xfId="0" applyAlignment="1" applyBorder="1" applyFont="1">
      <alignment shrinkToFit="0" vertical="bottom" wrapText="0"/>
    </xf>
    <xf borderId="5" fillId="0" fontId="3" numFmtId="167" xfId="0" applyAlignment="1" applyBorder="1" applyFont="1" applyNumberFormat="1">
      <alignment shrinkToFit="0" vertical="bottom" wrapText="0"/>
    </xf>
    <xf borderId="10" fillId="5" fontId="7" numFmtId="0" xfId="0" applyAlignment="1" applyBorder="1" applyFill="1" applyFont="1">
      <alignment horizontal="center" shrinkToFit="0" vertical="bottom" wrapText="0"/>
    </xf>
    <xf borderId="17" fillId="0" fontId="8" numFmtId="0" xfId="0" applyBorder="1" applyFont="1"/>
    <xf borderId="15" fillId="0" fontId="8" numFmtId="0" xfId="0" applyBorder="1" applyFont="1"/>
    <xf borderId="5" fillId="5" fontId="9" numFmtId="0" xfId="0" applyAlignment="1" applyBorder="1" applyFont="1">
      <alignment shrinkToFit="0" vertical="bottom" wrapText="0"/>
    </xf>
    <xf borderId="10" fillId="3" fontId="3" numFmtId="0" xfId="0" applyAlignment="1" applyBorder="1" applyFont="1">
      <alignment horizontal="center" shrinkToFit="0" vertical="bottom" wrapText="0"/>
    </xf>
    <xf borderId="10" fillId="5" fontId="9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10" fillId="4" fontId="3" numFmtId="168" xfId="0" applyAlignment="1" applyBorder="1" applyFont="1" applyNumberFormat="1">
      <alignment horizontal="center" shrinkToFit="0" vertical="bottom" wrapText="0"/>
    </xf>
    <xf borderId="5" fillId="6" fontId="3" numFmtId="2" xfId="0" applyAlignment="1" applyBorder="1" applyFill="1" applyFont="1" applyNumberFormat="1">
      <alignment horizontal="right" shrinkToFit="0" vertical="bottom" wrapText="0"/>
    </xf>
    <xf borderId="10" fillId="5" fontId="9" numFmtId="0" xfId="0" applyAlignment="1" applyBorder="1" applyFont="1">
      <alignment horizontal="left" shrinkToFit="0" vertical="bottom" wrapText="0"/>
    </xf>
    <xf borderId="5" fillId="5" fontId="9" numFmtId="167" xfId="0" applyAlignment="1" applyBorder="1" applyFont="1" applyNumberFormat="1">
      <alignment shrinkToFit="0" vertical="bottom" wrapText="0"/>
    </xf>
    <xf borderId="5" fillId="4" fontId="3" numFmtId="2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5" fillId="4" fontId="3" numFmtId="169" xfId="0" applyAlignment="1" applyBorder="1" applyFont="1" applyNumberFormat="1">
      <alignment horizontal="right" shrinkToFit="0" vertical="bottom" wrapText="0"/>
    </xf>
    <xf borderId="18" fillId="5" fontId="9" numFmtId="0" xfId="0" applyAlignment="1" applyBorder="1" applyFont="1">
      <alignment horizontal="center" shrinkToFit="0" vertical="center" wrapText="0"/>
    </xf>
    <xf borderId="19" fillId="5" fontId="9" numFmtId="0" xfId="0" applyAlignment="1" applyBorder="1" applyFont="1">
      <alignment horizontal="center" shrinkToFit="0" vertical="center" wrapText="0"/>
    </xf>
    <xf borderId="20" fillId="5" fontId="9" numFmtId="0" xfId="0" applyAlignment="1" applyBorder="1" applyFont="1">
      <alignment horizontal="center" shrinkToFit="0" vertical="bottom" wrapText="0"/>
    </xf>
    <xf borderId="19" fillId="5" fontId="9" numFmtId="0" xfId="0" applyAlignment="1" applyBorder="1" applyFont="1">
      <alignment horizontal="center" shrinkToFit="0" vertical="center" wrapText="1"/>
    </xf>
    <xf borderId="20" fillId="5" fontId="9" numFmtId="0" xfId="0" applyAlignment="1" applyBorder="1" applyFont="1">
      <alignment horizontal="center" shrinkToFit="0" vertical="center" wrapText="1"/>
    </xf>
    <xf borderId="21" fillId="0" fontId="8" numFmtId="0" xfId="0" applyBorder="1" applyFont="1"/>
    <xf borderId="22" fillId="0" fontId="8" numFmtId="0" xfId="0" applyBorder="1" applyFont="1"/>
    <xf borderId="23" fillId="5" fontId="10" numFmtId="0" xfId="0" applyAlignment="1" applyBorder="1" applyFont="1">
      <alignment horizontal="center" shrinkToFit="0" vertical="bottom" wrapText="0"/>
    </xf>
    <xf borderId="23" fillId="5" fontId="9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horizontal="right" shrinkToFit="0" vertical="bottom" wrapText="0"/>
    </xf>
    <xf borderId="1" fillId="3" fontId="3" numFmtId="165" xfId="0" applyAlignment="1" applyBorder="1" applyFont="1" applyNumberFormat="1">
      <alignment horizontal="right" shrinkToFit="0" vertical="bottom" wrapText="0"/>
    </xf>
    <xf borderId="1" fillId="4" fontId="3" numFmtId="2" xfId="0" applyAlignment="1" applyBorder="1" applyFont="1" applyNumberFormat="1">
      <alignment horizontal="right" shrinkToFit="0" vertical="bottom" wrapText="0"/>
    </xf>
    <xf borderId="1" fillId="4" fontId="3" numFmtId="169" xfId="0" applyAlignment="1" applyBorder="1" applyFont="1" applyNumberFormat="1">
      <alignment horizontal="right" shrinkToFit="0" vertical="bottom" wrapText="0"/>
    </xf>
    <xf borderId="14" fillId="4" fontId="3" numFmtId="2" xfId="0" applyAlignment="1" applyBorder="1" applyFont="1" applyNumberFormat="1">
      <alignment horizontal="right" shrinkToFit="0" vertical="center" wrapText="0"/>
    </xf>
    <xf borderId="5" fillId="3" fontId="3" numFmtId="165" xfId="0" applyAlignment="1" applyBorder="1" applyFont="1" applyNumberFormat="1">
      <alignment horizontal="right" shrinkToFit="0" vertical="bottom" wrapText="0"/>
    </xf>
    <xf borderId="24" fillId="4" fontId="3" numFmtId="2" xfId="0" applyAlignment="1" applyBorder="1" applyFont="1" applyNumberFormat="1">
      <alignment horizontal="right" shrinkToFit="0" vertical="bottom" wrapText="0"/>
    </xf>
    <xf borderId="25" fillId="3" fontId="3" numFmtId="165" xfId="0" applyAlignment="1" applyBorder="1" applyFont="1" applyNumberFormat="1">
      <alignment horizontal="right" shrinkToFit="0" vertical="bottom" wrapText="0"/>
    </xf>
    <xf borderId="26" fillId="4" fontId="3" numFmtId="0" xfId="0" applyAlignment="1" applyBorder="1" applyFont="1">
      <alignment horizontal="right" shrinkToFit="0" vertical="bottom" wrapText="0"/>
    </xf>
    <xf borderId="27" fillId="4" fontId="3" numFmtId="2" xfId="0" applyAlignment="1" applyBorder="1" applyFont="1" applyNumberFormat="1">
      <alignment horizontal="right" shrinkToFit="0" vertical="bottom" wrapText="0"/>
    </xf>
    <xf borderId="11" fillId="3" fontId="3" numFmtId="0" xfId="0" applyAlignment="1" applyBorder="1" applyFont="1">
      <alignment shrinkToFit="0" vertical="bottom" wrapText="0"/>
    </xf>
    <xf borderId="11" fillId="3" fontId="3" numFmtId="0" xfId="0" applyAlignment="1" applyBorder="1" applyFont="1">
      <alignment horizontal="right" shrinkToFit="0" vertical="bottom" wrapText="0"/>
    </xf>
    <xf borderId="11" fillId="3" fontId="11" numFmtId="2" xfId="0" applyAlignment="1" applyBorder="1" applyFont="1" applyNumberFormat="1">
      <alignment horizontal="right" shrinkToFit="0" vertical="bottom" wrapText="0"/>
    </xf>
    <xf borderId="11" fillId="3" fontId="3" numFmtId="169" xfId="0" applyAlignment="1" applyBorder="1" applyFont="1" applyNumberFormat="1">
      <alignment horizontal="right" shrinkToFit="0" vertical="bottom" wrapText="0"/>
    </xf>
    <xf borderId="5" fillId="5" fontId="3" numFmtId="2" xfId="0" applyAlignment="1" applyBorder="1" applyFont="1" applyNumberFormat="1">
      <alignment horizontal="right" shrinkToFit="0" vertical="center" wrapText="0"/>
    </xf>
    <xf borderId="5" fillId="4" fontId="3" numFmtId="2" xfId="0" applyAlignment="1" applyBorder="1" applyFont="1" applyNumberFormat="1">
      <alignment shrinkToFit="0" vertical="bottom" wrapText="0"/>
    </xf>
    <xf borderId="11" fillId="3" fontId="3" numFmtId="2" xfId="0" applyAlignment="1" applyBorder="1" applyFont="1" applyNumberFormat="1">
      <alignment horizontal="right" shrinkToFit="0" vertical="bottom" wrapText="0"/>
    </xf>
    <xf borderId="11" fillId="3" fontId="3" numFmtId="2" xfId="0" applyAlignment="1" applyBorder="1" applyFont="1" applyNumberFormat="1">
      <alignment horizontal="right" shrinkToFit="0" vertical="center" wrapText="0"/>
    </xf>
    <xf borderId="5" fillId="3" fontId="3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horizontal="right" shrinkToFit="0" vertical="bottom" wrapText="0"/>
    </xf>
    <xf borderId="5" fillId="3" fontId="3" numFmtId="0" xfId="0" applyAlignment="1" applyBorder="1" applyFont="1">
      <alignment horizontal="right" shrinkToFit="0" vertical="bottom" wrapText="0"/>
    </xf>
    <xf borderId="5" fillId="4" fontId="3" numFmtId="2" xfId="0" applyAlignment="1" applyBorder="1" applyFont="1" applyNumberFormat="1">
      <alignment horizontal="right" shrinkToFit="0" vertical="center" wrapText="0"/>
    </xf>
    <xf borderId="0" fillId="0" fontId="12" numFmtId="0" xfId="0" applyAlignment="1" applyFont="1">
      <alignment shrinkToFit="0" vertical="bottom" wrapText="0"/>
    </xf>
    <xf borderId="11" fillId="3" fontId="12" numFmtId="2" xfId="0" applyAlignment="1" applyBorder="1" applyFont="1" applyNumberForma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5" fillId="4" fontId="13" numFmtId="2" xfId="0" applyAlignment="1" applyBorder="1" applyFont="1" applyNumberFormat="1">
      <alignment horizontal="right" shrinkToFit="0" vertical="bottom" wrapText="0"/>
    </xf>
    <xf borderId="28" fillId="0" fontId="3" numFmtId="0" xfId="0" applyAlignment="1" applyBorder="1" applyFont="1">
      <alignment horizontal="left" shrinkToFit="0" vertical="top" wrapText="1"/>
    </xf>
    <xf borderId="29" fillId="0" fontId="8" numFmtId="0" xfId="0" applyBorder="1" applyFont="1"/>
    <xf borderId="30" fillId="0" fontId="8" numFmtId="0" xfId="0" applyBorder="1" applyFont="1"/>
    <xf borderId="13" fillId="0" fontId="8" numFmtId="0" xfId="0" applyBorder="1" applyFont="1"/>
    <xf borderId="31" fillId="0" fontId="8" numFmtId="0" xfId="0" applyBorder="1" applyFont="1"/>
    <xf borderId="16" fillId="0" fontId="8" numFmtId="0" xfId="0" applyBorder="1" applyFont="1"/>
    <xf borderId="2" fillId="0" fontId="8" numFmtId="0" xfId="0" applyBorder="1" applyFont="1"/>
    <xf borderId="32" fillId="0" fontId="8" numFmtId="0" xfId="0" applyBorder="1" applyFont="1"/>
    <xf borderId="0" fillId="0" fontId="3" numFmtId="0" xfId="0" applyAlignment="1" applyFont="1">
      <alignment horizontal="left" shrinkToFit="0" vertical="top" wrapText="0"/>
    </xf>
    <xf borderId="28" fillId="0" fontId="3" numFmtId="0" xfId="0" applyAlignment="1" applyBorder="1" applyFont="1">
      <alignment horizontal="left" shrinkToFit="0" vertical="top" wrapText="0"/>
    </xf>
    <xf borderId="6" fillId="0" fontId="3" numFmtId="0" xfId="0" applyAlignment="1" applyBorder="1" applyFont="1">
      <alignment shrinkToFit="0" vertical="center" wrapText="0"/>
    </xf>
    <xf borderId="28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16" fillId="0" fontId="3" numFmtId="0" xfId="0" applyAlignment="1" applyBorder="1" applyFont="1">
      <alignment shrinkToFit="0" vertical="center" wrapText="0"/>
    </xf>
    <xf borderId="10" fillId="7" fontId="7" numFmtId="0" xfId="0" applyAlignment="1" applyBorder="1" applyFill="1" applyFont="1">
      <alignment horizontal="center" shrinkToFit="0" vertical="bottom" wrapText="0"/>
    </xf>
    <xf borderId="5" fillId="7" fontId="9" numFmtId="0" xfId="0" applyAlignment="1" applyBorder="1" applyFont="1">
      <alignment shrinkToFit="0" vertical="bottom" wrapText="0"/>
    </xf>
    <xf borderId="10" fillId="7" fontId="9" numFmtId="0" xfId="0" applyAlignment="1" applyBorder="1" applyFont="1">
      <alignment shrinkToFit="0" vertical="bottom" wrapText="0"/>
    </xf>
    <xf borderId="10" fillId="7" fontId="9" numFmtId="0" xfId="0" applyAlignment="1" applyBorder="1" applyFont="1">
      <alignment horizontal="left" shrinkToFit="0" vertical="bottom" wrapText="0"/>
    </xf>
    <xf borderId="5" fillId="7" fontId="9" numFmtId="167" xfId="0" applyAlignment="1" applyBorder="1" applyFont="1" applyNumberFormat="1">
      <alignment shrinkToFit="0" vertical="bottom" wrapText="0"/>
    </xf>
    <xf borderId="18" fillId="7" fontId="9" numFmtId="0" xfId="0" applyAlignment="1" applyBorder="1" applyFont="1">
      <alignment horizontal="center" shrinkToFit="0" vertical="center" wrapText="0"/>
    </xf>
    <xf borderId="19" fillId="7" fontId="9" numFmtId="0" xfId="0" applyAlignment="1" applyBorder="1" applyFont="1">
      <alignment horizontal="center" shrinkToFit="0" vertical="center" wrapText="0"/>
    </xf>
    <xf borderId="20" fillId="7" fontId="9" numFmtId="0" xfId="0" applyAlignment="1" applyBorder="1" applyFont="1">
      <alignment horizontal="center" shrinkToFit="0" vertical="bottom" wrapText="0"/>
    </xf>
    <xf borderId="19" fillId="7" fontId="9" numFmtId="0" xfId="0" applyAlignment="1" applyBorder="1" applyFont="1">
      <alignment horizontal="center" shrinkToFit="0" vertical="center" wrapText="1"/>
    </xf>
    <xf borderId="20" fillId="7" fontId="9" numFmtId="0" xfId="0" applyAlignment="1" applyBorder="1" applyFont="1">
      <alignment horizontal="center" shrinkToFit="0" vertical="center" wrapText="1"/>
    </xf>
    <xf borderId="23" fillId="7" fontId="10" numFmtId="0" xfId="0" applyAlignment="1" applyBorder="1" applyFont="1">
      <alignment horizontal="center" shrinkToFit="0" vertical="bottom" wrapText="0"/>
    </xf>
    <xf borderId="23" fillId="7" fontId="9" numFmtId="0" xfId="0" applyAlignment="1" applyBorder="1" applyFont="1">
      <alignment horizontal="center" shrinkToFit="0" vertical="center" wrapText="1"/>
    </xf>
    <xf borderId="5" fillId="8" fontId="3" numFmtId="2" xfId="0" applyAlignment="1" applyBorder="1" applyFill="1" applyFont="1" applyNumberFormat="1">
      <alignment horizontal="right" shrinkToFit="0" vertical="center" wrapText="0"/>
    </xf>
    <xf borderId="1" fillId="4" fontId="3" numFmtId="165" xfId="0" applyAlignment="1" applyBorder="1" applyFont="1" applyNumberFormat="1">
      <alignment horizontal="right" shrinkToFit="0" vertical="bottom" wrapText="0"/>
    </xf>
    <xf borderId="26" fillId="4" fontId="3" numFmtId="165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1">
    <dxf>
      <font>
        <color rgb="FF000000"/>
        <name val="Calibri"/>
      </font>
      <fill>
        <patternFill patternType="solid">
          <fgColor rgb="FFDEEAF6"/>
          <bgColor rgb="FFDEEAF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5.jpg"/><Relationship Id="rId13" Type="http://schemas.openxmlformats.org/officeDocument/2006/relationships/image" Target="../media/image7.jpg"/><Relationship Id="rId12" Type="http://schemas.openxmlformats.org/officeDocument/2006/relationships/image" Target="../media/image6.jpg"/><Relationship Id="rId1" Type="http://schemas.openxmlformats.org/officeDocument/2006/relationships/image" Target="../media/image3.jpg"/><Relationship Id="rId2" Type="http://schemas.openxmlformats.org/officeDocument/2006/relationships/image" Target="../media/image14.jpg"/><Relationship Id="rId3" Type="http://schemas.openxmlformats.org/officeDocument/2006/relationships/image" Target="../media/image8.jpg"/><Relationship Id="rId4" Type="http://schemas.openxmlformats.org/officeDocument/2006/relationships/image" Target="../media/image9.jpg"/><Relationship Id="rId9" Type="http://schemas.openxmlformats.org/officeDocument/2006/relationships/image" Target="../media/image11.jpg"/><Relationship Id="rId14" Type="http://schemas.openxmlformats.org/officeDocument/2006/relationships/image" Target="../media/image2.jpg"/><Relationship Id="rId5" Type="http://schemas.openxmlformats.org/officeDocument/2006/relationships/image" Target="../media/image1.jpg"/><Relationship Id="rId6" Type="http://schemas.openxmlformats.org/officeDocument/2006/relationships/image" Target="../media/image15.jpg"/><Relationship Id="rId7" Type="http://schemas.openxmlformats.org/officeDocument/2006/relationships/image" Target="../media/image10.jpg"/><Relationship Id="rId8" Type="http://schemas.openxmlformats.org/officeDocument/2006/relationships/image" Target="../media/image4.jpg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5.jpg"/><Relationship Id="rId13" Type="http://schemas.openxmlformats.org/officeDocument/2006/relationships/image" Target="../media/image7.jpg"/><Relationship Id="rId12" Type="http://schemas.openxmlformats.org/officeDocument/2006/relationships/image" Target="../media/image6.jpg"/><Relationship Id="rId1" Type="http://schemas.openxmlformats.org/officeDocument/2006/relationships/image" Target="../media/image3.jpg"/><Relationship Id="rId2" Type="http://schemas.openxmlformats.org/officeDocument/2006/relationships/image" Target="../media/image14.jpg"/><Relationship Id="rId3" Type="http://schemas.openxmlformats.org/officeDocument/2006/relationships/image" Target="../media/image8.jpg"/><Relationship Id="rId4" Type="http://schemas.openxmlformats.org/officeDocument/2006/relationships/image" Target="../media/image9.jpg"/><Relationship Id="rId9" Type="http://schemas.openxmlformats.org/officeDocument/2006/relationships/image" Target="../media/image11.jpg"/><Relationship Id="rId14" Type="http://schemas.openxmlformats.org/officeDocument/2006/relationships/image" Target="../media/image2.jpg"/><Relationship Id="rId5" Type="http://schemas.openxmlformats.org/officeDocument/2006/relationships/image" Target="../media/image1.jpg"/><Relationship Id="rId6" Type="http://schemas.openxmlformats.org/officeDocument/2006/relationships/image" Target="../media/image15.jpg"/><Relationship Id="rId7" Type="http://schemas.openxmlformats.org/officeDocument/2006/relationships/image" Target="../media/image10.jpg"/><Relationship Id="rId8" Type="http://schemas.openxmlformats.org/officeDocument/2006/relationships/image" Target="../media/image4.jp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5.jpg"/><Relationship Id="rId13" Type="http://schemas.openxmlformats.org/officeDocument/2006/relationships/image" Target="../media/image7.jpg"/><Relationship Id="rId12" Type="http://schemas.openxmlformats.org/officeDocument/2006/relationships/image" Target="../media/image6.jpg"/><Relationship Id="rId1" Type="http://schemas.openxmlformats.org/officeDocument/2006/relationships/image" Target="../media/image3.jpg"/><Relationship Id="rId2" Type="http://schemas.openxmlformats.org/officeDocument/2006/relationships/image" Target="../media/image14.jpg"/><Relationship Id="rId3" Type="http://schemas.openxmlformats.org/officeDocument/2006/relationships/image" Target="../media/image8.jpg"/><Relationship Id="rId4" Type="http://schemas.openxmlformats.org/officeDocument/2006/relationships/image" Target="../media/image9.jpg"/><Relationship Id="rId9" Type="http://schemas.openxmlformats.org/officeDocument/2006/relationships/image" Target="../media/image11.jpg"/><Relationship Id="rId15" Type="http://schemas.openxmlformats.org/officeDocument/2006/relationships/image" Target="../media/image12.png"/><Relationship Id="rId14" Type="http://schemas.openxmlformats.org/officeDocument/2006/relationships/image" Target="../media/image2.jpg"/><Relationship Id="rId5" Type="http://schemas.openxmlformats.org/officeDocument/2006/relationships/image" Target="../media/image1.jpg"/><Relationship Id="rId6" Type="http://schemas.openxmlformats.org/officeDocument/2006/relationships/image" Target="../media/image15.jpg"/><Relationship Id="rId7" Type="http://schemas.openxmlformats.org/officeDocument/2006/relationships/image" Target="../media/image10.jpg"/><Relationship Id="rId8" Type="http://schemas.openxmlformats.org/officeDocument/2006/relationships/image" Target="../media/image4.jp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5.jpg"/><Relationship Id="rId13" Type="http://schemas.openxmlformats.org/officeDocument/2006/relationships/image" Target="../media/image7.jpg"/><Relationship Id="rId12" Type="http://schemas.openxmlformats.org/officeDocument/2006/relationships/image" Target="../media/image6.jpg"/><Relationship Id="rId1" Type="http://schemas.openxmlformats.org/officeDocument/2006/relationships/image" Target="../media/image3.jpg"/><Relationship Id="rId2" Type="http://schemas.openxmlformats.org/officeDocument/2006/relationships/image" Target="../media/image14.jpg"/><Relationship Id="rId3" Type="http://schemas.openxmlformats.org/officeDocument/2006/relationships/image" Target="../media/image8.jpg"/><Relationship Id="rId4" Type="http://schemas.openxmlformats.org/officeDocument/2006/relationships/image" Target="../media/image9.jpg"/><Relationship Id="rId9" Type="http://schemas.openxmlformats.org/officeDocument/2006/relationships/image" Target="../media/image11.jpg"/><Relationship Id="rId15" Type="http://schemas.openxmlformats.org/officeDocument/2006/relationships/image" Target="../media/image16.png"/><Relationship Id="rId14" Type="http://schemas.openxmlformats.org/officeDocument/2006/relationships/image" Target="../media/image2.jpg"/><Relationship Id="rId5" Type="http://schemas.openxmlformats.org/officeDocument/2006/relationships/image" Target="../media/image1.jpg"/><Relationship Id="rId6" Type="http://schemas.openxmlformats.org/officeDocument/2006/relationships/image" Target="../media/image15.jpg"/><Relationship Id="rId7" Type="http://schemas.openxmlformats.org/officeDocument/2006/relationships/image" Target="../media/image10.jpg"/><Relationship Id="rId8" Type="http://schemas.openxmlformats.org/officeDocument/2006/relationships/image" Target="../media/image4.jpg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5.jpg"/><Relationship Id="rId13" Type="http://schemas.openxmlformats.org/officeDocument/2006/relationships/image" Target="../media/image7.jpg"/><Relationship Id="rId12" Type="http://schemas.openxmlformats.org/officeDocument/2006/relationships/image" Target="../media/image6.jpg"/><Relationship Id="rId1" Type="http://schemas.openxmlformats.org/officeDocument/2006/relationships/image" Target="../media/image3.jpg"/><Relationship Id="rId2" Type="http://schemas.openxmlformats.org/officeDocument/2006/relationships/image" Target="../media/image14.jpg"/><Relationship Id="rId3" Type="http://schemas.openxmlformats.org/officeDocument/2006/relationships/image" Target="../media/image8.jpg"/><Relationship Id="rId4" Type="http://schemas.openxmlformats.org/officeDocument/2006/relationships/image" Target="../media/image9.jpg"/><Relationship Id="rId9" Type="http://schemas.openxmlformats.org/officeDocument/2006/relationships/image" Target="../media/image11.jpg"/><Relationship Id="rId15" Type="http://schemas.openxmlformats.org/officeDocument/2006/relationships/image" Target="../media/image17.png"/><Relationship Id="rId14" Type="http://schemas.openxmlformats.org/officeDocument/2006/relationships/image" Target="../media/image2.jpg"/><Relationship Id="rId5" Type="http://schemas.openxmlformats.org/officeDocument/2006/relationships/image" Target="../media/image1.jpg"/><Relationship Id="rId6" Type="http://schemas.openxmlformats.org/officeDocument/2006/relationships/image" Target="../media/image15.jpg"/><Relationship Id="rId7" Type="http://schemas.openxmlformats.org/officeDocument/2006/relationships/image" Target="../media/image10.jpg"/><Relationship Id="rId8" Type="http://schemas.openxmlformats.org/officeDocument/2006/relationships/image" Target="../media/image4.jpg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jpg"/><Relationship Id="rId10" Type="http://schemas.openxmlformats.org/officeDocument/2006/relationships/image" Target="../media/image5.jpg"/><Relationship Id="rId13" Type="http://schemas.openxmlformats.org/officeDocument/2006/relationships/image" Target="../media/image7.jpg"/><Relationship Id="rId12" Type="http://schemas.openxmlformats.org/officeDocument/2006/relationships/image" Target="../media/image6.jpg"/><Relationship Id="rId1" Type="http://schemas.openxmlformats.org/officeDocument/2006/relationships/image" Target="../media/image3.jpg"/><Relationship Id="rId2" Type="http://schemas.openxmlformats.org/officeDocument/2006/relationships/image" Target="../media/image14.jpg"/><Relationship Id="rId3" Type="http://schemas.openxmlformats.org/officeDocument/2006/relationships/image" Target="../media/image8.jpg"/><Relationship Id="rId4" Type="http://schemas.openxmlformats.org/officeDocument/2006/relationships/image" Target="../media/image9.jpg"/><Relationship Id="rId9" Type="http://schemas.openxmlformats.org/officeDocument/2006/relationships/image" Target="../media/image11.jpg"/><Relationship Id="rId15" Type="http://schemas.openxmlformats.org/officeDocument/2006/relationships/image" Target="../media/image18.png"/><Relationship Id="rId14" Type="http://schemas.openxmlformats.org/officeDocument/2006/relationships/image" Target="../media/image2.jpg"/><Relationship Id="rId5" Type="http://schemas.openxmlformats.org/officeDocument/2006/relationships/image" Target="../media/image1.jpg"/><Relationship Id="rId6" Type="http://schemas.openxmlformats.org/officeDocument/2006/relationships/image" Target="../media/image15.jpg"/><Relationship Id="rId7" Type="http://schemas.openxmlformats.org/officeDocument/2006/relationships/image" Target="../media/image10.jpg"/><Relationship Id="rId8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3</xdr:row>
      <xdr:rowOff>9525</xdr:rowOff>
    </xdr:from>
    <xdr:ext cx="5410200" cy="1809750"/>
    <xdr:sp>
      <xdr:nvSpPr>
        <xdr:cNvPr id="3" name="Shape 3"/>
        <xdr:cNvSpPr/>
      </xdr:nvSpPr>
      <xdr:spPr>
        <a:xfrm>
          <a:off x="2645663" y="2879888"/>
          <a:ext cx="5400675" cy="1800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5400" strike="noStrike">
              <a:solidFill>
                <a:srgbClr val="D8E2F3"/>
              </a:solidFill>
              <a:latin typeface="Times New Roman"/>
              <a:ea typeface="Times New Roman"/>
              <a:cs typeface="Times New Roman"/>
              <a:sym typeface="Times New Roman"/>
            </a:rPr>
            <a:t>REALIZADO POR:</a:t>
          </a:r>
          <a:endParaRPr b="0" sz="54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5400" strike="noStrike">
              <a:solidFill>
                <a:srgbClr val="D8E2F3"/>
              </a:solidFill>
              <a:latin typeface="Times New Roman"/>
              <a:ea typeface="Times New Roman"/>
              <a:cs typeface="Times New Roman"/>
              <a:sym typeface="Times New Roman"/>
            </a:rPr>
            <a:t>David Escuder Pérez</a:t>
          </a:r>
          <a:endParaRPr b="0" sz="54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142875</xdr:rowOff>
    </xdr:from>
    <xdr:ext cx="2057400" cy="533400"/>
    <xdr:sp>
      <xdr:nvSpPr>
        <xdr:cNvPr id="4" name="Shape 4"/>
        <xdr:cNvSpPr/>
      </xdr:nvSpPr>
      <xdr:spPr>
        <a:xfrm>
          <a:off x="4322063" y="3518063"/>
          <a:ext cx="2047875" cy="523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NOTA IMPORTANTE: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Sólo modifica los cuadros blancos según tus porcetanjes de margen bruto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59</xdr:row>
      <xdr:rowOff>152400</xdr:rowOff>
    </xdr:from>
    <xdr:ext cx="2533650" cy="3228975"/>
    <xdr:sp>
      <xdr:nvSpPr>
        <xdr:cNvPr id="5" name="Shape 5"/>
        <xdr:cNvSpPr/>
      </xdr:nvSpPr>
      <xdr:spPr>
        <a:xfrm>
          <a:off x="4083938" y="2175038"/>
          <a:ext cx="2524125" cy="3209925"/>
        </a:xfrm>
        <a:prstGeom prst="rect">
          <a:avLst/>
        </a:prstGeom>
        <a:solidFill>
          <a:srgbClr val="FFFFFF"/>
        </a:solidFill>
        <a:ln cap="flat" cmpd="sng" w="12600">
          <a:solidFill>
            <a:srgbClr val="808080"/>
          </a:solidFill>
          <a:prstDash val="dashDot"/>
          <a:miter lim="8000"/>
          <a:headEnd len="sm" w="sm" type="none"/>
          <a:tailEnd len="sm" w="sm" type="none"/>
        </a:ln>
      </xdr:spPr>
      <xdr:txBody>
        <a:bodyPr anchorCtr="0" anchor="ctr" bIns="0" lIns="36700" spcFirstLastPara="1" rIns="0" wrap="square" tIns="2735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99B3C3"/>
              </a:solidFill>
              <a:latin typeface="Arial"/>
              <a:ea typeface="Arial"/>
              <a:cs typeface="Arial"/>
              <a:sym typeface="Arial"/>
            </a:rPr>
            <a:t>Insertar foto del plato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6172200" cy="1781175"/>
    <xdr:sp>
      <xdr:nvSpPr>
        <xdr:cNvPr id="6" name="Shape 6"/>
        <xdr:cNvSpPr/>
      </xdr:nvSpPr>
      <xdr:spPr>
        <a:xfrm>
          <a:off x="2264663" y="2894175"/>
          <a:ext cx="6162675" cy="17716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114300</xdr:rowOff>
    </xdr:from>
    <xdr:ext cx="1800225" cy="1057275"/>
    <xdr:sp>
      <xdr:nvSpPr>
        <xdr:cNvPr id="7" name="Shape 7"/>
        <xdr:cNvSpPr/>
      </xdr:nvSpPr>
      <xdr:spPr>
        <a:xfrm>
          <a:off x="4450650" y="3256125"/>
          <a:ext cx="1790700" cy="1047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NOTA IMPORTANTE: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Sólo rellenar las casillas en blanco. No modificar las casillas azules.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 olvidar rellenar campos hoja Margen Bruto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304800</xdr:colOff>
      <xdr:row>65</xdr:row>
      <xdr:rowOff>19050</xdr:rowOff>
    </xdr:from>
    <xdr:ext cx="238125" cy="238125"/>
    <xdr:pic>
      <xdr:nvPicPr>
        <xdr:cNvPr descr="cereales con gluten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66</xdr:row>
      <xdr:rowOff>19050</xdr:rowOff>
    </xdr:from>
    <xdr:ext cx="228600" cy="238125"/>
    <xdr:pic>
      <xdr:nvPicPr>
        <xdr:cNvPr descr="sulfitos"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71</xdr:row>
      <xdr:rowOff>19050</xdr:rowOff>
    </xdr:from>
    <xdr:ext cx="228600" cy="238125"/>
    <xdr:pic>
      <xdr:nvPicPr>
        <xdr:cNvPr descr="altramuz"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71</xdr:row>
      <xdr:rowOff>19050</xdr:rowOff>
    </xdr:from>
    <xdr:ext cx="228600" cy="238125"/>
    <xdr:pic>
      <xdr:nvPicPr>
        <xdr:cNvPr descr="apio"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69</xdr:row>
      <xdr:rowOff>19050</xdr:rowOff>
    </xdr:from>
    <xdr:ext cx="228600" cy="238125"/>
    <xdr:pic>
      <xdr:nvPicPr>
        <xdr:cNvPr descr="cacahuetes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66</xdr:row>
      <xdr:rowOff>19050</xdr:rowOff>
    </xdr:from>
    <xdr:ext cx="238125" cy="238125"/>
    <xdr:pic>
      <xdr:nvPicPr>
        <xdr:cNvPr descr="crustáceos"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70</xdr:row>
      <xdr:rowOff>19050</xdr:rowOff>
    </xdr:from>
    <xdr:ext cx="228600" cy="238125"/>
    <xdr:pic>
      <xdr:nvPicPr>
        <xdr:cNvPr descr="frutos secos"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67</xdr:row>
      <xdr:rowOff>19050</xdr:rowOff>
    </xdr:from>
    <xdr:ext cx="238125" cy="238125"/>
    <xdr:pic>
      <xdr:nvPicPr>
        <xdr:cNvPr descr="huevos"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70</xdr:row>
      <xdr:rowOff>19050</xdr:rowOff>
    </xdr:from>
    <xdr:ext cx="228600" cy="238125"/>
    <xdr:pic>
      <xdr:nvPicPr>
        <xdr:cNvPr descr="lácteos"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68</xdr:row>
      <xdr:rowOff>19050</xdr:rowOff>
    </xdr:from>
    <xdr:ext cx="228600" cy="257175"/>
    <xdr:pic>
      <xdr:nvPicPr>
        <xdr:cNvPr descr="moluscos"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65</xdr:row>
      <xdr:rowOff>19050</xdr:rowOff>
    </xdr:from>
    <xdr:ext cx="228600" cy="238125"/>
    <xdr:pic>
      <xdr:nvPicPr>
        <xdr:cNvPr descr="mostaza"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68</xdr:row>
      <xdr:rowOff>9525</xdr:rowOff>
    </xdr:from>
    <xdr:ext cx="238125" cy="266700"/>
    <xdr:pic>
      <xdr:nvPicPr>
        <xdr:cNvPr descr="pescado"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67</xdr:row>
      <xdr:rowOff>19050</xdr:rowOff>
    </xdr:from>
    <xdr:ext cx="228600" cy="238125"/>
    <xdr:pic>
      <xdr:nvPicPr>
        <xdr:cNvPr descr="sésamo"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69</xdr:row>
      <xdr:rowOff>19050</xdr:rowOff>
    </xdr:from>
    <xdr:ext cx="228600" cy="238125"/>
    <xdr:pic>
      <xdr:nvPicPr>
        <xdr:cNvPr descr="soja" id="0" name="image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59</xdr:row>
      <xdr:rowOff>152400</xdr:rowOff>
    </xdr:from>
    <xdr:ext cx="2533650" cy="3228975"/>
    <xdr:sp>
      <xdr:nvSpPr>
        <xdr:cNvPr id="8" name="Shape 8"/>
        <xdr:cNvSpPr/>
      </xdr:nvSpPr>
      <xdr:spPr>
        <a:xfrm>
          <a:off x="4083938" y="2175038"/>
          <a:ext cx="2524125" cy="3209925"/>
        </a:xfrm>
        <a:prstGeom prst="rect">
          <a:avLst/>
        </a:prstGeom>
        <a:solidFill>
          <a:srgbClr val="FFFFFF"/>
        </a:solidFill>
        <a:ln cap="flat" cmpd="sng" w="12600">
          <a:solidFill>
            <a:srgbClr val="808080"/>
          </a:solidFill>
          <a:prstDash val="dashDot"/>
          <a:miter lim="8000"/>
          <a:headEnd len="sm" w="sm" type="none"/>
          <a:tailEnd len="sm" w="sm" type="none"/>
        </a:ln>
      </xdr:spPr>
      <xdr:txBody>
        <a:bodyPr anchorCtr="0" anchor="ctr" bIns="0" lIns="36700" spcFirstLastPara="1" rIns="0" wrap="square" tIns="2735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99B3C3"/>
              </a:solidFill>
              <a:latin typeface="Arial"/>
              <a:ea typeface="Arial"/>
              <a:cs typeface="Arial"/>
              <a:sym typeface="Arial"/>
            </a:rPr>
            <a:t>Insertar foto del plato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6172200" cy="1781175"/>
    <xdr:sp>
      <xdr:nvSpPr>
        <xdr:cNvPr id="6" name="Shape 6"/>
        <xdr:cNvSpPr/>
      </xdr:nvSpPr>
      <xdr:spPr>
        <a:xfrm>
          <a:off x="2264663" y="2894175"/>
          <a:ext cx="6162675" cy="17716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114300</xdr:rowOff>
    </xdr:from>
    <xdr:ext cx="1800225" cy="1057275"/>
    <xdr:sp>
      <xdr:nvSpPr>
        <xdr:cNvPr id="9" name="Shape 9"/>
        <xdr:cNvSpPr/>
      </xdr:nvSpPr>
      <xdr:spPr>
        <a:xfrm>
          <a:off x="4450650" y="3256125"/>
          <a:ext cx="1790700" cy="1047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NOTA IMPORTANTE: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Sólo rellenar las casillas en blanco. No modificar las casillas azules.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 olvidar rellenar campos hoja Margen Bruto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304800</xdr:colOff>
      <xdr:row>65</xdr:row>
      <xdr:rowOff>19050</xdr:rowOff>
    </xdr:from>
    <xdr:ext cx="238125" cy="238125"/>
    <xdr:pic>
      <xdr:nvPicPr>
        <xdr:cNvPr descr="cereales con gluten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66</xdr:row>
      <xdr:rowOff>19050</xdr:rowOff>
    </xdr:from>
    <xdr:ext cx="228600" cy="238125"/>
    <xdr:pic>
      <xdr:nvPicPr>
        <xdr:cNvPr descr="sulfitos"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71</xdr:row>
      <xdr:rowOff>19050</xdr:rowOff>
    </xdr:from>
    <xdr:ext cx="228600" cy="238125"/>
    <xdr:pic>
      <xdr:nvPicPr>
        <xdr:cNvPr descr="altramuz"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71</xdr:row>
      <xdr:rowOff>19050</xdr:rowOff>
    </xdr:from>
    <xdr:ext cx="228600" cy="238125"/>
    <xdr:pic>
      <xdr:nvPicPr>
        <xdr:cNvPr descr="apio"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69</xdr:row>
      <xdr:rowOff>19050</xdr:rowOff>
    </xdr:from>
    <xdr:ext cx="228600" cy="238125"/>
    <xdr:pic>
      <xdr:nvPicPr>
        <xdr:cNvPr descr="cacahuetes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66</xdr:row>
      <xdr:rowOff>19050</xdr:rowOff>
    </xdr:from>
    <xdr:ext cx="238125" cy="238125"/>
    <xdr:pic>
      <xdr:nvPicPr>
        <xdr:cNvPr descr="crustáceos"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70</xdr:row>
      <xdr:rowOff>19050</xdr:rowOff>
    </xdr:from>
    <xdr:ext cx="228600" cy="238125"/>
    <xdr:pic>
      <xdr:nvPicPr>
        <xdr:cNvPr descr="frutos secos"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67</xdr:row>
      <xdr:rowOff>19050</xdr:rowOff>
    </xdr:from>
    <xdr:ext cx="238125" cy="238125"/>
    <xdr:pic>
      <xdr:nvPicPr>
        <xdr:cNvPr descr="huevos"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70</xdr:row>
      <xdr:rowOff>19050</xdr:rowOff>
    </xdr:from>
    <xdr:ext cx="228600" cy="238125"/>
    <xdr:pic>
      <xdr:nvPicPr>
        <xdr:cNvPr descr="lácteos"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68</xdr:row>
      <xdr:rowOff>19050</xdr:rowOff>
    </xdr:from>
    <xdr:ext cx="228600" cy="257175"/>
    <xdr:pic>
      <xdr:nvPicPr>
        <xdr:cNvPr descr="moluscos"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65</xdr:row>
      <xdr:rowOff>19050</xdr:rowOff>
    </xdr:from>
    <xdr:ext cx="228600" cy="238125"/>
    <xdr:pic>
      <xdr:nvPicPr>
        <xdr:cNvPr descr="mostaza"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68</xdr:row>
      <xdr:rowOff>9525</xdr:rowOff>
    </xdr:from>
    <xdr:ext cx="238125" cy="238125"/>
    <xdr:pic>
      <xdr:nvPicPr>
        <xdr:cNvPr descr="pescado"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67</xdr:row>
      <xdr:rowOff>19050</xdr:rowOff>
    </xdr:from>
    <xdr:ext cx="228600" cy="238125"/>
    <xdr:pic>
      <xdr:nvPicPr>
        <xdr:cNvPr descr="sésamo"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69</xdr:row>
      <xdr:rowOff>19050</xdr:rowOff>
    </xdr:from>
    <xdr:ext cx="228600" cy="238125"/>
    <xdr:pic>
      <xdr:nvPicPr>
        <xdr:cNvPr descr="soja" id="0" name="image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59</xdr:row>
      <xdr:rowOff>152400</xdr:rowOff>
    </xdr:from>
    <xdr:ext cx="2533650" cy="3228975"/>
    <xdr:sp>
      <xdr:nvSpPr>
        <xdr:cNvPr id="10" name="Shape 10"/>
        <xdr:cNvSpPr/>
      </xdr:nvSpPr>
      <xdr:spPr>
        <a:xfrm>
          <a:off x="4083938" y="2175038"/>
          <a:ext cx="2524125" cy="3209925"/>
        </a:xfrm>
        <a:prstGeom prst="rect">
          <a:avLst/>
        </a:prstGeom>
        <a:solidFill>
          <a:srgbClr val="FFFFFF"/>
        </a:solidFill>
        <a:ln cap="flat" cmpd="sng" w="12600">
          <a:solidFill>
            <a:srgbClr val="808080"/>
          </a:solidFill>
          <a:prstDash val="dashDot"/>
          <a:miter lim="8000"/>
          <a:headEnd len="sm" w="sm" type="none"/>
          <a:tailEnd len="sm" w="sm" type="none"/>
        </a:ln>
      </xdr:spPr>
      <xdr:txBody>
        <a:bodyPr anchorCtr="0" anchor="ctr" bIns="0" lIns="36700" spcFirstLastPara="1" rIns="0" wrap="square" tIns="2735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99B3C3"/>
              </a:solidFill>
              <a:latin typeface="Arial"/>
              <a:ea typeface="Arial"/>
              <a:cs typeface="Arial"/>
              <a:sym typeface="Arial"/>
            </a:rPr>
            <a:t>Insertar foto del plato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6172200" cy="1781175"/>
    <xdr:sp>
      <xdr:nvSpPr>
        <xdr:cNvPr id="11" name="Shape 11"/>
        <xdr:cNvSpPr/>
      </xdr:nvSpPr>
      <xdr:spPr>
        <a:xfrm>
          <a:off x="2264663" y="2894175"/>
          <a:ext cx="6162675" cy="17716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Ponemos a escurrir todos los ingredientes: aceitunas, anchoas y piparras. Quitamos el rabillo a las guindillas y las cortamos en dos trozos. Ensartamos en un palillo los ingredientes: aceituna, guindilla, anchoa enrollada sobre sí misma y de nuevo aceituna. Seguimos repitiendo el proceso.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Disponemos las Gildas en una fuente, y las regamos con un buen aceite de oliva virgen extra.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0</xdr:colOff>
      <xdr:row>3</xdr:row>
      <xdr:rowOff>114300</xdr:rowOff>
    </xdr:from>
    <xdr:ext cx="1800225" cy="1057275"/>
    <xdr:sp>
      <xdr:nvSpPr>
        <xdr:cNvPr id="12" name="Shape 12"/>
        <xdr:cNvSpPr/>
      </xdr:nvSpPr>
      <xdr:spPr>
        <a:xfrm>
          <a:off x="4450650" y="3256125"/>
          <a:ext cx="1790700" cy="1047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NOTA IMPORTANTE: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Sólo rellenar las casillas en blanco. No modificar las casillas azules.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 olvidar rellenar campos hoja Margen Bruto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304800</xdr:colOff>
      <xdr:row>65</xdr:row>
      <xdr:rowOff>19050</xdr:rowOff>
    </xdr:from>
    <xdr:ext cx="238125" cy="238125"/>
    <xdr:pic>
      <xdr:nvPicPr>
        <xdr:cNvPr descr="cereales con gluten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66</xdr:row>
      <xdr:rowOff>19050</xdr:rowOff>
    </xdr:from>
    <xdr:ext cx="228600" cy="238125"/>
    <xdr:pic>
      <xdr:nvPicPr>
        <xdr:cNvPr descr="sulfitos"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71</xdr:row>
      <xdr:rowOff>19050</xdr:rowOff>
    </xdr:from>
    <xdr:ext cx="228600" cy="238125"/>
    <xdr:pic>
      <xdr:nvPicPr>
        <xdr:cNvPr descr="altramuz"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71</xdr:row>
      <xdr:rowOff>19050</xdr:rowOff>
    </xdr:from>
    <xdr:ext cx="228600" cy="238125"/>
    <xdr:pic>
      <xdr:nvPicPr>
        <xdr:cNvPr descr="apio"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69</xdr:row>
      <xdr:rowOff>19050</xdr:rowOff>
    </xdr:from>
    <xdr:ext cx="228600" cy="238125"/>
    <xdr:pic>
      <xdr:nvPicPr>
        <xdr:cNvPr descr="cacahuetes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66</xdr:row>
      <xdr:rowOff>19050</xdr:rowOff>
    </xdr:from>
    <xdr:ext cx="238125" cy="238125"/>
    <xdr:pic>
      <xdr:nvPicPr>
        <xdr:cNvPr descr="crustáceos"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70</xdr:row>
      <xdr:rowOff>19050</xdr:rowOff>
    </xdr:from>
    <xdr:ext cx="228600" cy="238125"/>
    <xdr:pic>
      <xdr:nvPicPr>
        <xdr:cNvPr descr="frutos secos"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67</xdr:row>
      <xdr:rowOff>19050</xdr:rowOff>
    </xdr:from>
    <xdr:ext cx="238125" cy="238125"/>
    <xdr:pic>
      <xdr:nvPicPr>
        <xdr:cNvPr descr="huevos"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70</xdr:row>
      <xdr:rowOff>19050</xdr:rowOff>
    </xdr:from>
    <xdr:ext cx="228600" cy="238125"/>
    <xdr:pic>
      <xdr:nvPicPr>
        <xdr:cNvPr descr="lácteos"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68</xdr:row>
      <xdr:rowOff>19050</xdr:rowOff>
    </xdr:from>
    <xdr:ext cx="228600" cy="257175"/>
    <xdr:pic>
      <xdr:nvPicPr>
        <xdr:cNvPr descr="moluscos"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65</xdr:row>
      <xdr:rowOff>19050</xdr:rowOff>
    </xdr:from>
    <xdr:ext cx="228600" cy="238125"/>
    <xdr:pic>
      <xdr:nvPicPr>
        <xdr:cNvPr descr="mostaza"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68</xdr:row>
      <xdr:rowOff>9525</xdr:rowOff>
    </xdr:from>
    <xdr:ext cx="238125" cy="266700"/>
    <xdr:pic>
      <xdr:nvPicPr>
        <xdr:cNvPr descr="pescado"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67</xdr:row>
      <xdr:rowOff>19050</xdr:rowOff>
    </xdr:from>
    <xdr:ext cx="228600" cy="238125"/>
    <xdr:pic>
      <xdr:nvPicPr>
        <xdr:cNvPr descr="sésamo"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69</xdr:row>
      <xdr:rowOff>19050</xdr:rowOff>
    </xdr:from>
    <xdr:ext cx="228600" cy="238125"/>
    <xdr:pic>
      <xdr:nvPicPr>
        <xdr:cNvPr descr="soja" id="0" name="image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60</xdr:row>
      <xdr:rowOff>171450</xdr:rowOff>
    </xdr:from>
    <xdr:ext cx="2447925" cy="2733675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65</xdr:row>
      <xdr:rowOff>152400</xdr:rowOff>
    </xdr:from>
    <xdr:ext cx="2533650" cy="3228975"/>
    <xdr:sp>
      <xdr:nvSpPr>
        <xdr:cNvPr id="13" name="Shape 13"/>
        <xdr:cNvSpPr/>
      </xdr:nvSpPr>
      <xdr:spPr>
        <a:xfrm>
          <a:off x="4083938" y="2170275"/>
          <a:ext cx="2524125" cy="3219450"/>
        </a:xfrm>
        <a:prstGeom prst="rect">
          <a:avLst/>
        </a:prstGeom>
        <a:solidFill>
          <a:srgbClr val="FFFFFF"/>
        </a:solidFill>
        <a:ln cap="flat" cmpd="sng" w="12600">
          <a:solidFill>
            <a:srgbClr val="808080"/>
          </a:solidFill>
          <a:prstDash val="dashDot"/>
          <a:miter lim="8000"/>
          <a:headEnd len="sm" w="sm" type="none"/>
          <a:tailEnd len="sm" w="sm" type="none"/>
        </a:ln>
      </xdr:spPr>
      <xdr:txBody>
        <a:bodyPr anchorCtr="0" anchor="ctr" bIns="0" lIns="36700" spcFirstLastPara="1" rIns="0" wrap="square" tIns="2735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99B3C3"/>
              </a:solidFill>
              <a:latin typeface="Arial"/>
              <a:ea typeface="Arial"/>
              <a:cs typeface="Arial"/>
              <a:sym typeface="Arial"/>
            </a:rPr>
            <a:t>Insertar foto del plato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6172200" cy="2867025"/>
    <xdr:sp>
      <xdr:nvSpPr>
        <xdr:cNvPr id="14" name="Shape 14"/>
        <xdr:cNvSpPr/>
      </xdr:nvSpPr>
      <xdr:spPr>
        <a:xfrm>
          <a:off x="2264663" y="2351250"/>
          <a:ext cx="6162675" cy="28575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1. Preparar el Bisqué de Caparazones: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Pela los langostinos, reservando los cuerpos para la bechamel. Guarda las cabezas y caparazones. En una cazuela, derrite la mantequilla y sofríe el ajo picado hasta que comience a dorarse. Añade el pimiento rojo troceado y los caparazones con cabezas de los langostinos. Cocina a fuego medio durante unos minutos, aplastando las cabezas con una cuchara para extraer todo su sabor. Incorpora el fumet de pescado y deja hervir a fuego lento durante 15-20 minutos. Tritura la mezcla con un brazo batidor o procesador de alimentos y cuela el bisqué con un colador fino para obtener un líquido concentrado y sin impurezas. Reserva.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2. Preparar la Bechamel de Langostinos: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Derrite la mantequilla (50 g) en un cazo a fuego suave. Añade la harina floja y remueve con unas varillas para formar un roux. Cocina durante 2-3 minutos para eliminar el sabor crudo de la harina. Vierte la leche caliente poco a poco, batiendo continuamente para evitar grumos. Incorpora el bisqué previamente preparado, asegurándote de integrar bien ambos líquidos.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Cocina a fuego lento, removiendo constantemente hasta que espese y tenga una textura cremosa.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Pica los cuerpos de los langostinos reservados en trozos pequeños y agrégalos a la bechamel. Cocina un par de minutos más para que se integren los sabores.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0</xdr:colOff>
      <xdr:row>3</xdr:row>
      <xdr:rowOff>114300</xdr:rowOff>
    </xdr:from>
    <xdr:ext cx="1800225" cy="1057275"/>
    <xdr:sp>
      <xdr:nvSpPr>
        <xdr:cNvPr id="15" name="Shape 15"/>
        <xdr:cNvSpPr/>
      </xdr:nvSpPr>
      <xdr:spPr>
        <a:xfrm>
          <a:off x="4450650" y="3256125"/>
          <a:ext cx="1790700" cy="1047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NOTA IMPORTANTE: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Sólo rellenar las casillas en blanco. No modificar las casillas azules.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 olvidar rellenar campos hoja Margen Bruto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304800</xdr:colOff>
      <xdr:row>71</xdr:row>
      <xdr:rowOff>19050</xdr:rowOff>
    </xdr:from>
    <xdr:ext cx="238125" cy="238125"/>
    <xdr:pic>
      <xdr:nvPicPr>
        <xdr:cNvPr descr="cereales con gluten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72</xdr:row>
      <xdr:rowOff>19050</xdr:rowOff>
    </xdr:from>
    <xdr:ext cx="228600" cy="238125"/>
    <xdr:pic>
      <xdr:nvPicPr>
        <xdr:cNvPr descr="sulfitos"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77</xdr:row>
      <xdr:rowOff>19050</xdr:rowOff>
    </xdr:from>
    <xdr:ext cx="228600" cy="238125"/>
    <xdr:pic>
      <xdr:nvPicPr>
        <xdr:cNvPr descr="altramuz"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77</xdr:row>
      <xdr:rowOff>19050</xdr:rowOff>
    </xdr:from>
    <xdr:ext cx="228600" cy="238125"/>
    <xdr:pic>
      <xdr:nvPicPr>
        <xdr:cNvPr descr="apio"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75</xdr:row>
      <xdr:rowOff>19050</xdr:rowOff>
    </xdr:from>
    <xdr:ext cx="228600" cy="238125"/>
    <xdr:pic>
      <xdr:nvPicPr>
        <xdr:cNvPr descr="cacahuetes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72</xdr:row>
      <xdr:rowOff>19050</xdr:rowOff>
    </xdr:from>
    <xdr:ext cx="238125" cy="238125"/>
    <xdr:pic>
      <xdr:nvPicPr>
        <xdr:cNvPr descr="crustáceos"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76</xdr:row>
      <xdr:rowOff>19050</xdr:rowOff>
    </xdr:from>
    <xdr:ext cx="228600" cy="238125"/>
    <xdr:pic>
      <xdr:nvPicPr>
        <xdr:cNvPr descr="frutos secos"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73</xdr:row>
      <xdr:rowOff>19050</xdr:rowOff>
    </xdr:from>
    <xdr:ext cx="238125" cy="238125"/>
    <xdr:pic>
      <xdr:nvPicPr>
        <xdr:cNvPr descr="huevos"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76</xdr:row>
      <xdr:rowOff>19050</xdr:rowOff>
    </xdr:from>
    <xdr:ext cx="228600" cy="238125"/>
    <xdr:pic>
      <xdr:nvPicPr>
        <xdr:cNvPr descr="lácteos"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74</xdr:row>
      <xdr:rowOff>19050</xdr:rowOff>
    </xdr:from>
    <xdr:ext cx="228600" cy="257175"/>
    <xdr:pic>
      <xdr:nvPicPr>
        <xdr:cNvPr descr="moluscos"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71</xdr:row>
      <xdr:rowOff>19050</xdr:rowOff>
    </xdr:from>
    <xdr:ext cx="228600" cy="238125"/>
    <xdr:pic>
      <xdr:nvPicPr>
        <xdr:cNvPr descr="mostaza"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74</xdr:row>
      <xdr:rowOff>0</xdr:rowOff>
    </xdr:from>
    <xdr:ext cx="238125" cy="266700"/>
    <xdr:pic>
      <xdr:nvPicPr>
        <xdr:cNvPr descr="pescado"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73</xdr:row>
      <xdr:rowOff>19050</xdr:rowOff>
    </xdr:from>
    <xdr:ext cx="228600" cy="238125"/>
    <xdr:pic>
      <xdr:nvPicPr>
        <xdr:cNvPr descr="sésamo"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75</xdr:row>
      <xdr:rowOff>19050</xdr:rowOff>
    </xdr:from>
    <xdr:ext cx="228600" cy="238125"/>
    <xdr:pic>
      <xdr:nvPicPr>
        <xdr:cNvPr descr="soja" id="0" name="image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66</xdr:row>
      <xdr:rowOff>28575</xdr:rowOff>
    </xdr:from>
    <xdr:ext cx="1828800" cy="3057525"/>
    <xdr:pic>
      <xdr:nvPicPr>
        <xdr:cNvPr id="0" name="image1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62</xdr:row>
      <xdr:rowOff>152400</xdr:rowOff>
    </xdr:from>
    <xdr:ext cx="2533650" cy="3228975"/>
    <xdr:sp>
      <xdr:nvSpPr>
        <xdr:cNvPr id="16" name="Shape 16"/>
        <xdr:cNvSpPr/>
      </xdr:nvSpPr>
      <xdr:spPr>
        <a:xfrm>
          <a:off x="4083938" y="2175038"/>
          <a:ext cx="2524125" cy="3209925"/>
        </a:xfrm>
        <a:prstGeom prst="rect">
          <a:avLst/>
        </a:prstGeom>
        <a:solidFill>
          <a:srgbClr val="FFFFFF"/>
        </a:solidFill>
        <a:ln cap="flat" cmpd="sng" w="12600">
          <a:solidFill>
            <a:srgbClr val="808080"/>
          </a:solidFill>
          <a:prstDash val="dashDot"/>
          <a:miter lim="8000"/>
          <a:headEnd len="sm" w="sm" type="none"/>
          <a:tailEnd len="sm" w="sm" type="none"/>
        </a:ln>
      </xdr:spPr>
      <xdr:txBody>
        <a:bodyPr anchorCtr="0" anchor="ctr" bIns="0" lIns="36700" spcFirstLastPara="1" rIns="0" wrap="square" tIns="2735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99B3C3"/>
              </a:solidFill>
              <a:latin typeface="Arial"/>
              <a:ea typeface="Arial"/>
              <a:cs typeface="Arial"/>
              <a:sym typeface="Arial"/>
            </a:rPr>
            <a:t>Insertar foto del plato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6172200" cy="2324100"/>
    <xdr:sp>
      <xdr:nvSpPr>
        <xdr:cNvPr id="17" name="Shape 17"/>
        <xdr:cNvSpPr/>
      </xdr:nvSpPr>
      <xdr:spPr>
        <a:xfrm>
          <a:off x="2264663" y="2622713"/>
          <a:ext cx="6162675" cy="23145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8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Preparar las verduras: Lavar y trocear la calabaza, los puerros, la cebolla, la zanahoria y la papa arrugar. Reservar.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Sofreír los ingredientes base: Calentar el aceite de oliva en una cazuela y sofreír la cebolla y el puerro a fuego medio hasta que estén tiernos y ligeramente transparentes.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Incorporar las verduras: Añadir la zanahoria, la calabaza y la papa a la cazuela. Remover para integrar los ingredientes y cocinarlos ligeramente durante 3-5 minutos.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Cocinar con líquido: Verter el agua o caldo de verduras caliente hasta cubrir las verduras. Llevar a ebullición, bajar el fuego y cocinar durante unos 20 minutos o hasta que todas las verduras estén tiernas.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Triturar y añadir la leche de coco: Retirar la cazuela del fuego y triturar la mezcla con una batidora hasta obtener una textura cremosa y homogénea. Incorporar la leche de coco y mezclar bien. Ajustar la sal y pimienta al gusto.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Dar un toque final: Servir la crema caliente y espolvorear coco rallado por encima como decoración y aporte extra de sabor. Opcionalmente, se puede añadir un chorrito de leche de coco como adorno.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0</xdr:colOff>
      <xdr:row>3</xdr:row>
      <xdr:rowOff>114300</xdr:rowOff>
    </xdr:from>
    <xdr:ext cx="1800225" cy="1057275"/>
    <xdr:sp>
      <xdr:nvSpPr>
        <xdr:cNvPr id="18" name="Shape 18"/>
        <xdr:cNvSpPr/>
      </xdr:nvSpPr>
      <xdr:spPr>
        <a:xfrm>
          <a:off x="4450650" y="3256125"/>
          <a:ext cx="1790700" cy="1047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NOTA IMPORTANTE: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Sólo rellenar las casillas en blanco. No modificar las casillas azules.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 olvidar rellenar campos hoja Margen Bruto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304800</xdr:colOff>
      <xdr:row>68</xdr:row>
      <xdr:rowOff>19050</xdr:rowOff>
    </xdr:from>
    <xdr:ext cx="238125" cy="238125"/>
    <xdr:pic>
      <xdr:nvPicPr>
        <xdr:cNvPr descr="cereales con gluten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69</xdr:row>
      <xdr:rowOff>19050</xdr:rowOff>
    </xdr:from>
    <xdr:ext cx="228600" cy="238125"/>
    <xdr:pic>
      <xdr:nvPicPr>
        <xdr:cNvPr descr="sulfitos"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74</xdr:row>
      <xdr:rowOff>19050</xdr:rowOff>
    </xdr:from>
    <xdr:ext cx="228600" cy="238125"/>
    <xdr:pic>
      <xdr:nvPicPr>
        <xdr:cNvPr descr="altramuz"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74</xdr:row>
      <xdr:rowOff>19050</xdr:rowOff>
    </xdr:from>
    <xdr:ext cx="228600" cy="238125"/>
    <xdr:pic>
      <xdr:nvPicPr>
        <xdr:cNvPr descr="apio"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72</xdr:row>
      <xdr:rowOff>19050</xdr:rowOff>
    </xdr:from>
    <xdr:ext cx="228600" cy="238125"/>
    <xdr:pic>
      <xdr:nvPicPr>
        <xdr:cNvPr descr="cacahuetes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69</xdr:row>
      <xdr:rowOff>19050</xdr:rowOff>
    </xdr:from>
    <xdr:ext cx="238125" cy="238125"/>
    <xdr:pic>
      <xdr:nvPicPr>
        <xdr:cNvPr descr="crustáceos"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73</xdr:row>
      <xdr:rowOff>19050</xdr:rowOff>
    </xdr:from>
    <xdr:ext cx="228600" cy="238125"/>
    <xdr:pic>
      <xdr:nvPicPr>
        <xdr:cNvPr descr="frutos secos"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70</xdr:row>
      <xdr:rowOff>19050</xdr:rowOff>
    </xdr:from>
    <xdr:ext cx="238125" cy="238125"/>
    <xdr:pic>
      <xdr:nvPicPr>
        <xdr:cNvPr descr="huevos"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73</xdr:row>
      <xdr:rowOff>19050</xdr:rowOff>
    </xdr:from>
    <xdr:ext cx="228600" cy="238125"/>
    <xdr:pic>
      <xdr:nvPicPr>
        <xdr:cNvPr descr="lácteos"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71</xdr:row>
      <xdr:rowOff>19050</xdr:rowOff>
    </xdr:from>
    <xdr:ext cx="228600" cy="257175"/>
    <xdr:pic>
      <xdr:nvPicPr>
        <xdr:cNvPr descr="moluscos"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68</xdr:row>
      <xdr:rowOff>19050</xdr:rowOff>
    </xdr:from>
    <xdr:ext cx="228600" cy="238125"/>
    <xdr:pic>
      <xdr:nvPicPr>
        <xdr:cNvPr descr="mostaza"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71</xdr:row>
      <xdr:rowOff>0</xdr:rowOff>
    </xdr:from>
    <xdr:ext cx="238125" cy="266700"/>
    <xdr:pic>
      <xdr:nvPicPr>
        <xdr:cNvPr descr="pescado"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70</xdr:row>
      <xdr:rowOff>19050</xdr:rowOff>
    </xdr:from>
    <xdr:ext cx="228600" cy="238125"/>
    <xdr:pic>
      <xdr:nvPicPr>
        <xdr:cNvPr descr="sésamo"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72</xdr:row>
      <xdr:rowOff>19050</xdr:rowOff>
    </xdr:from>
    <xdr:ext cx="228600" cy="238125"/>
    <xdr:pic>
      <xdr:nvPicPr>
        <xdr:cNvPr descr="soja" id="0" name="image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523875</xdr:colOff>
      <xdr:row>63</xdr:row>
      <xdr:rowOff>161925</xdr:rowOff>
    </xdr:from>
    <xdr:ext cx="2124075" cy="2714625"/>
    <xdr:pic>
      <xdr:nvPicPr>
        <xdr:cNvPr id="0" name="image1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63</xdr:row>
      <xdr:rowOff>152400</xdr:rowOff>
    </xdr:from>
    <xdr:ext cx="2533650" cy="3228975"/>
    <xdr:sp>
      <xdr:nvSpPr>
        <xdr:cNvPr id="19" name="Shape 19"/>
        <xdr:cNvSpPr/>
      </xdr:nvSpPr>
      <xdr:spPr>
        <a:xfrm>
          <a:off x="4083938" y="2175038"/>
          <a:ext cx="2524125" cy="3209925"/>
        </a:xfrm>
        <a:prstGeom prst="rect">
          <a:avLst/>
        </a:prstGeom>
        <a:solidFill>
          <a:srgbClr val="FFFFFF"/>
        </a:solidFill>
        <a:ln cap="flat" cmpd="sng" w="12600">
          <a:solidFill>
            <a:srgbClr val="808080"/>
          </a:solidFill>
          <a:prstDash val="dashDot"/>
          <a:miter lim="8000"/>
          <a:headEnd len="sm" w="sm" type="none"/>
          <a:tailEnd len="sm" w="sm" type="none"/>
        </a:ln>
      </xdr:spPr>
      <xdr:txBody>
        <a:bodyPr anchorCtr="0" anchor="ctr" bIns="0" lIns="36700" spcFirstLastPara="1" rIns="0" wrap="square" tIns="2735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99B3C3"/>
              </a:solidFill>
              <a:latin typeface="Arial"/>
              <a:ea typeface="Arial"/>
              <a:cs typeface="Arial"/>
              <a:sym typeface="Arial"/>
            </a:rPr>
            <a:t>Insertar foto del plato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0</xdr:colOff>
      <xdr:row>45</xdr:row>
      <xdr:rowOff>0</xdr:rowOff>
    </xdr:from>
    <xdr:ext cx="6134100" cy="2628900"/>
    <xdr:sp>
      <xdr:nvSpPr>
        <xdr:cNvPr id="20" name="Shape 20"/>
        <xdr:cNvSpPr/>
      </xdr:nvSpPr>
      <xdr:spPr>
        <a:xfrm>
          <a:off x="2283713" y="2470313"/>
          <a:ext cx="6124575" cy="26193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1. Preparar el Solomillo de Cerdo: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Descongelar el solomillo completamente y secarlo con papel absorbente. Salpimentar el solomillo y espolvorear ligeramente con harina floja para sellarlo mejor. Calentar la mantequilla en una sartén a fuego medio-alto y dorar el solomillo por todos sus lados hasta que adquiera un color dorado uniforme. Reducir el fuego, tapar y cocinar a fuego lento durante unos 8-10 minutos, dependiendo del grosor del solomillo. Reservar cubierto para mantenerlo jugoso.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2. Elaborar el Puré Parmentier: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Pelar las papas arrugar y cortarlas en trozos medianos. Cocerlas en agua con sal hasta que estén tiernas (aproximadamente 15-20 minutos). Escurrir y triturar las papas con un pasapurés o batidora, añadiendo poco a poco la nata líquida caliente y la mantequilla. Rectificar el punto de sal y reservar caliente.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3. Preparar la Salsa de Arándanos: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En una sartén, derretir la mantequilla y sofreír la cebolla picada hasta que esté blanda y transparente. Añadir los arándanos congelados y cocinar durante unos minutos hasta que comiencen a deshacerse. Verter el vino tinto y añadir el azúcar si se desea ajustar el dulzor. Cocinar a fuego medio hasta que la mezcla reduzca y adquiera una textura de salsa espesa. Colar la salsa si se prefiere una textura más fina o dejarla con trozos de arándanos para un acabado rústico.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0</xdr:colOff>
      <xdr:row>3</xdr:row>
      <xdr:rowOff>114300</xdr:rowOff>
    </xdr:from>
    <xdr:ext cx="1800225" cy="1057275"/>
    <xdr:sp>
      <xdr:nvSpPr>
        <xdr:cNvPr id="21" name="Shape 21"/>
        <xdr:cNvSpPr/>
      </xdr:nvSpPr>
      <xdr:spPr>
        <a:xfrm>
          <a:off x="4450650" y="3256125"/>
          <a:ext cx="1790700" cy="1047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NOTA IMPORTANTE: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Sólo rellenar las casillas en blanco. No modificar las casillas azules.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 olvidar rellenar campos hoja Margen Bruto</a:t>
          </a:r>
          <a:endParaRPr b="0" sz="11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304800</xdr:colOff>
      <xdr:row>69</xdr:row>
      <xdr:rowOff>28575</xdr:rowOff>
    </xdr:from>
    <xdr:ext cx="238125" cy="238125"/>
    <xdr:pic>
      <xdr:nvPicPr>
        <xdr:cNvPr descr="cereales con gluten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70</xdr:row>
      <xdr:rowOff>19050</xdr:rowOff>
    </xdr:from>
    <xdr:ext cx="228600" cy="238125"/>
    <xdr:pic>
      <xdr:nvPicPr>
        <xdr:cNvPr descr="sulfitos"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75</xdr:row>
      <xdr:rowOff>19050</xdr:rowOff>
    </xdr:from>
    <xdr:ext cx="228600" cy="238125"/>
    <xdr:pic>
      <xdr:nvPicPr>
        <xdr:cNvPr descr="altramuz"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75</xdr:row>
      <xdr:rowOff>19050</xdr:rowOff>
    </xdr:from>
    <xdr:ext cx="228600" cy="238125"/>
    <xdr:pic>
      <xdr:nvPicPr>
        <xdr:cNvPr descr="apio"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73</xdr:row>
      <xdr:rowOff>19050</xdr:rowOff>
    </xdr:from>
    <xdr:ext cx="228600" cy="238125"/>
    <xdr:pic>
      <xdr:nvPicPr>
        <xdr:cNvPr descr="cacahuetes" id="0" name="image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70</xdr:row>
      <xdr:rowOff>19050</xdr:rowOff>
    </xdr:from>
    <xdr:ext cx="238125" cy="238125"/>
    <xdr:pic>
      <xdr:nvPicPr>
        <xdr:cNvPr descr="crustáceos" id="0" name="image1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74</xdr:row>
      <xdr:rowOff>19050</xdr:rowOff>
    </xdr:from>
    <xdr:ext cx="228600" cy="238125"/>
    <xdr:pic>
      <xdr:nvPicPr>
        <xdr:cNvPr descr="frutos secos"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71</xdr:row>
      <xdr:rowOff>19050</xdr:rowOff>
    </xdr:from>
    <xdr:ext cx="238125" cy="238125"/>
    <xdr:pic>
      <xdr:nvPicPr>
        <xdr:cNvPr descr="huevos"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74</xdr:row>
      <xdr:rowOff>19050</xdr:rowOff>
    </xdr:from>
    <xdr:ext cx="228600" cy="238125"/>
    <xdr:pic>
      <xdr:nvPicPr>
        <xdr:cNvPr descr="lácteos" id="0" name="image1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72</xdr:row>
      <xdr:rowOff>19050</xdr:rowOff>
    </xdr:from>
    <xdr:ext cx="228600" cy="257175"/>
    <xdr:pic>
      <xdr:nvPicPr>
        <xdr:cNvPr descr="moluscos"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69</xdr:row>
      <xdr:rowOff>19050</xdr:rowOff>
    </xdr:from>
    <xdr:ext cx="228600" cy="238125"/>
    <xdr:pic>
      <xdr:nvPicPr>
        <xdr:cNvPr descr="mostaza"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72</xdr:row>
      <xdr:rowOff>9525</xdr:rowOff>
    </xdr:from>
    <xdr:ext cx="238125" cy="266700"/>
    <xdr:pic>
      <xdr:nvPicPr>
        <xdr:cNvPr descr="pescado" id="0" name="image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71</xdr:row>
      <xdr:rowOff>19050</xdr:rowOff>
    </xdr:from>
    <xdr:ext cx="228600" cy="238125"/>
    <xdr:pic>
      <xdr:nvPicPr>
        <xdr:cNvPr descr="sésamo" id="0" name="image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73</xdr:row>
      <xdr:rowOff>19050</xdr:rowOff>
    </xdr:from>
    <xdr:ext cx="228600" cy="238125"/>
    <xdr:pic>
      <xdr:nvPicPr>
        <xdr:cNvPr descr="soja" id="0" name="image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65</xdr:row>
      <xdr:rowOff>38100</xdr:rowOff>
    </xdr:from>
    <xdr:ext cx="2419350" cy="2743200"/>
    <xdr:pic>
      <xdr:nvPicPr>
        <xdr:cNvPr id="0" name="image1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19.86"/>
    <col customWidth="1" min="3" max="3" width="23.29"/>
    <col customWidth="1" min="4" max="1023" width="10.71"/>
    <col customWidth="1" min="1024" max="1024" width="14.4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556</v>
      </c>
      <c r="UL1" s="3" t="s">
        <v>557</v>
      </c>
      <c r="UM1" s="3" t="s">
        <v>558</v>
      </c>
      <c r="UN1" s="3" t="s">
        <v>559</v>
      </c>
      <c r="UO1" s="3" t="s">
        <v>560</v>
      </c>
      <c r="UP1" s="3" t="s">
        <v>561</v>
      </c>
      <c r="UQ1" s="3" t="s">
        <v>562</v>
      </c>
      <c r="UR1" s="3" t="s">
        <v>563</v>
      </c>
      <c r="US1" s="3" t="s">
        <v>564</v>
      </c>
      <c r="UT1" s="3" t="s">
        <v>565</v>
      </c>
      <c r="UU1" s="3" t="s">
        <v>566</v>
      </c>
      <c r="UV1" s="3" t="s">
        <v>567</v>
      </c>
      <c r="UW1" s="3" t="s">
        <v>568</v>
      </c>
      <c r="UX1" s="3" t="s">
        <v>569</v>
      </c>
      <c r="UY1" s="3" t="s">
        <v>570</v>
      </c>
      <c r="UZ1" s="3" t="s">
        <v>571</v>
      </c>
      <c r="VA1" s="3" t="s">
        <v>572</v>
      </c>
      <c r="VB1" s="3" t="s">
        <v>573</v>
      </c>
      <c r="VC1" s="3" t="s">
        <v>574</v>
      </c>
      <c r="VD1" s="3" t="s">
        <v>575</v>
      </c>
      <c r="VE1" s="3" t="s">
        <v>576</v>
      </c>
      <c r="VF1" s="3" t="s">
        <v>577</v>
      </c>
      <c r="VG1" s="3" t="s">
        <v>578</v>
      </c>
      <c r="VH1" s="3" t="s">
        <v>579</v>
      </c>
      <c r="VI1" s="3" t="s">
        <v>580</v>
      </c>
      <c r="VJ1" s="3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  <c r="VP1" s="3" t="s">
        <v>587</v>
      </c>
      <c r="VQ1" s="3" t="s">
        <v>588</v>
      </c>
      <c r="VR1" s="3" t="s">
        <v>589</v>
      </c>
      <c r="VS1" s="3" t="s">
        <v>590</v>
      </c>
      <c r="VT1" s="3" t="s">
        <v>591</v>
      </c>
      <c r="VU1" s="3" t="s">
        <v>592</v>
      </c>
      <c r="VV1" s="3" t="s">
        <v>593</v>
      </c>
      <c r="VW1" s="3" t="s">
        <v>594</v>
      </c>
      <c r="VX1" s="3" t="s">
        <v>595</v>
      </c>
      <c r="VY1" s="3" t="s">
        <v>596</v>
      </c>
      <c r="VZ1" s="3" t="s">
        <v>597</v>
      </c>
      <c r="WA1" s="3" t="s">
        <v>598</v>
      </c>
      <c r="WB1" s="3" t="s">
        <v>599</v>
      </c>
      <c r="WC1" s="3" t="s">
        <v>600</v>
      </c>
      <c r="WD1" s="3" t="s">
        <v>601</v>
      </c>
      <c r="WE1" s="3" t="s">
        <v>602</v>
      </c>
      <c r="WF1" s="3" t="s">
        <v>603</v>
      </c>
      <c r="WG1" s="3" t="s">
        <v>604</v>
      </c>
      <c r="WH1" s="3" t="s">
        <v>605</v>
      </c>
      <c r="WI1" s="3" t="s">
        <v>606</v>
      </c>
      <c r="WJ1" s="3" t="s">
        <v>607</v>
      </c>
      <c r="WK1" s="3" t="s">
        <v>608</v>
      </c>
      <c r="WL1" s="3" t="s">
        <v>609</v>
      </c>
      <c r="WM1" s="3" t="s">
        <v>610</v>
      </c>
      <c r="WN1" s="3" t="s">
        <v>611</v>
      </c>
      <c r="WO1" s="3" t="s">
        <v>612</v>
      </c>
      <c r="WP1" s="3" t="s">
        <v>613</v>
      </c>
      <c r="WQ1" s="3" t="s">
        <v>614</v>
      </c>
      <c r="WR1" s="3" t="s">
        <v>615</v>
      </c>
      <c r="WS1" s="3" t="s">
        <v>616</v>
      </c>
      <c r="WT1" s="3" t="s">
        <v>617</v>
      </c>
      <c r="WU1" s="3" t="s">
        <v>618</v>
      </c>
      <c r="WV1" s="3" t="s">
        <v>619</v>
      </c>
      <c r="WW1" s="3" t="s">
        <v>620</v>
      </c>
      <c r="WX1" s="3" t="s">
        <v>621</v>
      </c>
      <c r="WY1" s="3" t="s">
        <v>622</v>
      </c>
      <c r="WZ1" s="3" t="s">
        <v>623</v>
      </c>
      <c r="XA1" s="3" t="s">
        <v>624</v>
      </c>
      <c r="XB1" s="3" t="s">
        <v>625</v>
      </c>
      <c r="XC1" s="3" t="s">
        <v>626</v>
      </c>
      <c r="XD1" s="3" t="s">
        <v>627</v>
      </c>
      <c r="XE1" s="3" t="s">
        <v>628</v>
      </c>
      <c r="XF1" s="3" t="s">
        <v>629</v>
      </c>
      <c r="XG1" s="3" t="s">
        <v>630</v>
      </c>
      <c r="XH1" s="3" t="s">
        <v>631</v>
      </c>
      <c r="XI1" s="3" t="s">
        <v>632</v>
      </c>
      <c r="XJ1" s="3" t="s">
        <v>633</v>
      </c>
      <c r="XK1" s="3" t="s">
        <v>634</v>
      </c>
      <c r="XL1" s="3" t="s">
        <v>635</v>
      </c>
      <c r="XM1" s="3" t="s">
        <v>636</v>
      </c>
      <c r="XN1" s="3" t="s">
        <v>637</v>
      </c>
      <c r="XO1" s="3" t="s">
        <v>638</v>
      </c>
      <c r="XP1" s="3" t="s">
        <v>639</v>
      </c>
      <c r="XQ1" s="3" t="s">
        <v>640</v>
      </c>
      <c r="XR1" s="3" t="s">
        <v>641</v>
      </c>
      <c r="XS1" s="3" t="s">
        <v>642</v>
      </c>
      <c r="XT1" s="3" t="s">
        <v>643</v>
      </c>
      <c r="XU1" s="3" t="s">
        <v>644</v>
      </c>
      <c r="XV1" s="3" t="s">
        <v>645</v>
      </c>
      <c r="XW1" s="3" t="s">
        <v>646</v>
      </c>
      <c r="XX1" s="3" t="s">
        <v>647</v>
      </c>
      <c r="XY1" s="3" t="s">
        <v>648</v>
      </c>
      <c r="XZ1" s="3" t="s">
        <v>649</v>
      </c>
      <c r="YA1" s="3" t="s">
        <v>650</v>
      </c>
      <c r="YB1" s="3" t="s">
        <v>651</v>
      </c>
      <c r="YC1" s="3" t="s">
        <v>652</v>
      </c>
      <c r="YD1" s="3" t="s">
        <v>653</v>
      </c>
      <c r="YE1" s="3" t="s">
        <v>654</v>
      </c>
      <c r="YF1" s="3" t="s">
        <v>655</v>
      </c>
      <c r="YG1" s="3" t="s">
        <v>656</v>
      </c>
      <c r="YH1" s="3" t="s">
        <v>657</v>
      </c>
      <c r="YI1" s="3" t="s">
        <v>658</v>
      </c>
      <c r="YJ1" s="3" t="s">
        <v>659</v>
      </c>
      <c r="YK1" s="3" t="s">
        <v>660</v>
      </c>
      <c r="YL1" s="3" t="s">
        <v>661</v>
      </c>
      <c r="YM1" s="3" t="s">
        <v>662</v>
      </c>
      <c r="YN1" s="3" t="s">
        <v>663</v>
      </c>
      <c r="YO1" s="3" t="s">
        <v>664</v>
      </c>
      <c r="YP1" s="3" t="s">
        <v>665</v>
      </c>
      <c r="YQ1" s="3" t="s">
        <v>666</v>
      </c>
      <c r="YR1" s="3" t="s">
        <v>667</v>
      </c>
      <c r="YS1" s="3" t="s">
        <v>668</v>
      </c>
      <c r="YT1" s="3" t="s">
        <v>669</v>
      </c>
      <c r="YU1" s="3" t="s">
        <v>670</v>
      </c>
      <c r="YV1" s="3" t="s">
        <v>671</v>
      </c>
      <c r="YW1" s="3" t="s">
        <v>672</v>
      </c>
      <c r="YX1" s="3" t="s">
        <v>673</v>
      </c>
      <c r="YY1" s="3" t="s">
        <v>674</v>
      </c>
      <c r="YZ1" s="3" t="s">
        <v>675</v>
      </c>
      <c r="ZA1" s="3" t="s">
        <v>676</v>
      </c>
      <c r="ZB1" s="3" t="s">
        <v>677</v>
      </c>
      <c r="ZC1" s="3" t="s">
        <v>678</v>
      </c>
      <c r="ZD1" s="3" t="s">
        <v>679</v>
      </c>
      <c r="ZE1" s="3" t="s">
        <v>680</v>
      </c>
      <c r="ZF1" s="3" t="s">
        <v>681</v>
      </c>
      <c r="ZG1" s="3" t="s">
        <v>682</v>
      </c>
      <c r="ZH1" s="3" t="s">
        <v>683</v>
      </c>
      <c r="ZI1" s="3" t="s">
        <v>684</v>
      </c>
      <c r="ZJ1" s="3" t="s">
        <v>685</v>
      </c>
      <c r="ZK1" s="3" t="s">
        <v>686</v>
      </c>
      <c r="ZL1" s="3" t="s">
        <v>687</v>
      </c>
      <c r="ZM1" s="3" t="s">
        <v>688</v>
      </c>
      <c r="ZN1" s="3" t="s">
        <v>689</v>
      </c>
      <c r="ZO1" s="3" t="s">
        <v>690</v>
      </c>
      <c r="ZP1" s="3" t="s">
        <v>691</v>
      </c>
      <c r="ZQ1" s="3" t="s">
        <v>692</v>
      </c>
      <c r="ZR1" s="3" t="s">
        <v>693</v>
      </c>
      <c r="ZS1" s="3" t="s">
        <v>694</v>
      </c>
      <c r="ZT1" s="3" t="s">
        <v>695</v>
      </c>
      <c r="ZU1" s="3" t="s">
        <v>696</v>
      </c>
      <c r="ZV1" s="3" t="s">
        <v>697</v>
      </c>
      <c r="ZW1" s="3" t="s">
        <v>698</v>
      </c>
      <c r="ZX1" s="3" t="s">
        <v>699</v>
      </c>
      <c r="ZY1" s="3" t="s">
        <v>700</v>
      </c>
      <c r="ZZ1" s="3" t="s">
        <v>701</v>
      </c>
      <c r="AAA1" s="3" t="s">
        <v>702</v>
      </c>
      <c r="AAB1" s="3" t="s">
        <v>703</v>
      </c>
      <c r="AAC1" s="3" t="s">
        <v>704</v>
      </c>
      <c r="AAD1" s="3" t="s">
        <v>705</v>
      </c>
      <c r="AAE1" s="3" t="s">
        <v>706</v>
      </c>
      <c r="AAF1" s="3" t="s">
        <v>707</v>
      </c>
      <c r="AAG1" s="3" t="s">
        <v>708</v>
      </c>
      <c r="AAH1" s="3" t="s">
        <v>709</v>
      </c>
      <c r="AAI1" s="3" t="s">
        <v>710</v>
      </c>
      <c r="AAJ1" s="3" t="s">
        <v>711</v>
      </c>
      <c r="AAK1" s="3" t="s">
        <v>712</v>
      </c>
      <c r="AAL1" s="3" t="s">
        <v>713</v>
      </c>
      <c r="AAM1" s="3" t="s">
        <v>714</v>
      </c>
      <c r="AAN1" s="3" t="s">
        <v>715</v>
      </c>
      <c r="AAO1" s="3" t="s">
        <v>716</v>
      </c>
      <c r="AAP1" s="3" t="s">
        <v>717</v>
      </c>
      <c r="AAQ1" s="3" t="s">
        <v>718</v>
      </c>
      <c r="AAR1" s="3" t="s">
        <v>719</v>
      </c>
      <c r="AAS1" s="3" t="s">
        <v>720</v>
      </c>
      <c r="AAT1" s="3" t="s">
        <v>721</v>
      </c>
      <c r="AAU1" s="3" t="s">
        <v>722</v>
      </c>
      <c r="AAV1" s="3" t="s">
        <v>723</v>
      </c>
      <c r="AAW1" s="3" t="s">
        <v>724</v>
      </c>
      <c r="AAX1" s="3" t="s">
        <v>725</v>
      </c>
      <c r="AAY1" s="3" t="s">
        <v>726</v>
      </c>
      <c r="AAZ1" s="3" t="s">
        <v>727</v>
      </c>
      <c r="ABA1" s="3" t="s">
        <v>728</v>
      </c>
      <c r="ABB1" s="3" t="s">
        <v>729</v>
      </c>
      <c r="ABC1" s="3" t="s">
        <v>730</v>
      </c>
      <c r="ABD1" s="3" t="s">
        <v>731</v>
      </c>
      <c r="ABE1" s="3" t="s">
        <v>732</v>
      </c>
      <c r="ABF1" s="3" t="s">
        <v>733</v>
      </c>
      <c r="ABG1" s="3" t="s">
        <v>734</v>
      </c>
      <c r="ABH1" s="3" t="s">
        <v>735</v>
      </c>
      <c r="ABI1" s="3" t="s">
        <v>736</v>
      </c>
      <c r="ABJ1" s="3" t="s">
        <v>737</v>
      </c>
      <c r="ABK1" s="3" t="s">
        <v>738</v>
      </c>
      <c r="ABL1" s="3" t="s">
        <v>739</v>
      </c>
      <c r="ABM1" s="3" t="s">
        <v>740</v>
      </c>
      <c r="ABN1" s="3" t="s">
        <v>741</v>
      </c>
      <c r="ABO1" s="3" t="s">
        <v>742</v>
      </c>
      <c r="ABP1" s="3" t="s">
        <v>743</v>
      </c>
      <c r="ABQ1" s="3" t="s">
        <v>744</v>
      </c>
      <c r="ABR1" s="3" t="s">
        <v>745</v>
      </c>
      <c r="ABS1" s="3" t="s">
        <v>746</v>
      </c>
      <c r="ABT1" s="3" t="s">
        <v>747</v>
      </c>
      <c r="ABU1" s="3" t="s">
        <v>748</v>
      </c>
      <c r="ABV1" s="3" t="s">
        <v>749</v>
      </c>
      <c r="ABW1" s="3" t="s">
        <v>750</v>
      </c>
      <c r="ABX1" s="3" t="s">
        <v>751</v>
      </c>
      <c r="ABY1" s="3" t="s">
        <v>752</v>
      </c>
      <c r="ABZ1" s="3" t="s">
        <v>753</v>
      </c>
      <c r="ACA1" s="3" t="s">
        <v>754</v>
      </c>
      <c r="ACB1" s="3" t="s">
        <v>755</v>
      </c>
      <c r="ACC1" s="3" t="s">
        <v>756</v>
      </c>
      <c r="ACD1" s="3" t="s">
        <v>757</v>
      </c>
      <c r="ACE1" s="3" t="s">
        <v>758</v>
      </c>
      <c r="ACF1" s="3" t="s">
        <v>759</v>
      </c>
      <c r="ACG1" s="3" t="s">
        <v>760</v>
      </c>
      <c r="ACH1" s="3" t="s">
        <v>761</v>
      </c>
      <c r="ACI1" s="3" t="s">
        <v>762</v>
      </c>
      <c r="ACJ1" s="3" t="s">
        <v>763</v>
      </c>
      <c r="ACK1" s="3" t="s">
        <v>764</v>
      </c>
      <c r="ACL1" s="3" t="s">
        <v>765</v>
      </c>
      <c r="ACM1" s="3" t="s">
        <v>766</v>
      </c>
      <c r="ACN1" s="3" t="s">
        <v>767</v>
      </c>
      <c r="ACO1" s="3" t="s">
        <v>768</v>
      </c>
      <c r="ACP1" s="3" t="s">
        <v>769</v>
      </c>
      <c r="ACQ1" s="3" t="s">
        <v>770</v>
      </c>
      <c r="ACR1" s="3" t="s">
        <v>771</v>
      </c>
      <c r="ACS1" s="3" t="s">
        <v>772</v>
      </c>
      <c r="ACT1" s="3" t="s">
        <v>773</v>
      </c>
      <c r="ACU1" s="3" t="s">
        <v>774</v>
      </c>
      <c r="ACV1" s="3" t="s">
        <v>775</v>
      </c>
      <c r="ACW1" s="3" t="s">
        <v>776</v>
      </c>
      <c r="ACX1" s="3" t="s">
        <v>777</v>
      </c>
      <c r="ACY1" s="3" t="s">
        <v>778</v>
      </c>
      <c r="ACZ1" s="3" t="s">
        <v>779</v>
      </c>
      <c r="ADA1" s="3" t="s">
        <v>780</v>
      </c>
      <c r="ADB1" s="3" t="s">
        <v>781</v>
      </c>
      <c r="ADC1" s="3" t="s">
        <v>782</v>
      </c>
      <c r="ADD1" s="3" t="s">
        <v>783</v>
      </c>
      <c r="ADE1" s="3" t="s">
        <v>784</v>
      </c>
      <c r="ADF1" s="3" t="s">
        <v>785</v>
      </c>
      <c r="ADG1" s="3" t="s">
        <v>786</v>
      </c>
      <c r="ADH1" s="3" t="s">
        <v>787</v>
      </c>
      <c r="ADI1" s="3" t="s">
        <v>788</v>
      </c>
      <c r="ADJ1" s="3" t="s">
        <v>789</v>
      </c>
      <c r="ADK1" s="3" t="s">
        <v>790</v>
      </c>
      <c r="ADL1" s="3" t="s">
        <v>791</v>
      </c>
      <c r="ADM1" s="3" t="s">
        <v>792</v>
      </c>
      <c r="ADN1" s="3" t="s">
        <v>793</v>
      </c>
      <c r="ADO1" s="3" t="s">
        <v>794</v>
      </c>
      <c r="ADP1" s="3" t="s">
        <v>795</v>
      </c>
      <c r="ADQ1" s="3" t="s">
        <v>796</v>
      </c>
      <c r="ADR1" s="3" t="s">
        <v>797</v>
      </c>
      <c r="ADS1" s="3" t="s">
        <v>798</v>
      </c>
      <c r="ADT1" s="3" t="s">
        <v>799</v>
      </c>
      <c r="ADU1" s="3" t="s">
        <v>800</v>
      </c>
      <c r="ADV1" s="3" t="s">
        <v>801</v>
      </c>
      <c r="ADW1" s="3" t="s">
        <v>802</v>
      </c>
      <c r="ADX1" s="3" t="s">
        <v>803</v>
      </c>
      <c r="ADY1" s="3" t="s">
        <v>804</v>
      </c>
      <c r="ADZ1" s="3" t="s">
        <v>805</v>
      </c>
      <c r="AEA1" s="3" t="s">
        <v>806</v>
      </c>
      <c r="AEB1" s="3" t="s">
        <v>807</v>
      </c>
      <c r="AEC1" s="3" t="s">
        <v>808</v>
      </c>
      <c r="AED1" s="3" t="s">
        <v>809</v>
      </c>
      <c r="AEE1" s="3" t="s">
        <v>810</v>
      </c>
      <c r="AEF1" s="3" t="s">
        <v>811</v>
      </c>
      <c r="AEG1" s="3" t="s">
        <v>812</v>
      </c>
      <c r="AEH1" s="3" t="s">
        <v>813</v>
      </c>
      <c r="AEI1" s="3" t="s">
        <v>814</v>
      </c>
      <c r="AEJ1" s="3" t="s">
        <v>815</v>
      </c>
      <c r="AEK1" s="3" t="s">
        <v>816</v>
      </c>
      <c r="AEL1" s="3" t="s">
        <v>817</v>
      </c>
      <c r="AEM1" s="3" t="s">
        <v>818</v>
      </c>
      <c r="AEN1" s="3" t="s">
        <v>819</v>
      </c>
      <c r="AEO1" s="3" t="s">
        <v>820</v>
      </c>
      <c r="AEP1" s="3" t="s">
        <v>821</v>
      </c>
      <c r="AEQ1" s="3" t="s">
        <v>822</v>
      </c>
      <c r="AER1" s="3" t="s">
        <v>823</v>
      </c>
      <c r="AES1" s="3" t="s">
        <v>824</v>
      </c>
      <c r="AET1" s="3" t="s">
        <v>825</v>
      </c>
      <c r="AEU1" s="3" t="s">
        <v>826</v>
      </c>
      <c r="AEV1" s="3" t="s">
        <v>827</v>
      </c>
      <c r="AEW1" s="3" t="s">
        <v>828</v>
      </c>
      <c r="AEX1" s="3" t="s">
        <v>829</v>
      </c>
      <c r="AEY1" s="3" t="s">
        <v>830</v>
      </c>
      <c r="AEZ1" s="3" t="s">
        <v>831</v>
      </c>
      <c r="AFA1" s="3" t="s">
        <v>832</v>
      </c>
      <c r="AFB1" s="3" t="s">
        <v>833</v>
      </c>
      <c r="AFC1" s="3" t="s">
        <v>834</v>
      </c>
      <c r="AFD1" s="3" t="s">
        <v>835</v>
      </c>
      <c r="AFE1" s="3" t="s">
        <v>836</v>
      </c>
      <c r="AFF1" s="3" t="s">
        <v>837</v>
      </c>
      <c r="AFG1" s="3" t="s">
        <v>838</v>
      </c>
      <c r="AFH1" s="3" t="s">
        <v>839</v>
      </c>
      <c r="AFI1" s="3" t="s">
        <v>840</v>
      </c>
      <c r="AFJ1" s="3" t="s">
        <v>841</v>
      </c>
      <c r="AFK1" s="3" t="s">
        <v>842</v>
      </c>
      <c r="AFL1" s="3" t="s">
        <v>843</v>
      </c>
      <c r="AFM1" s="3" t="s">
        <v>844</v>
      </c>
      <c r="AFN1" s="3" t="s">
        <v>845</v>
      </c>
      <c r="AFO1" s="3" t="s">
        <v>846</v>
      </c>
      <c r="AFP1" s="3" t="s">
        <v>847</v>
      </c>
      <c r="AFQ1" s="3" t="s">
        <v>848</v>
      </c>
      <c r="AFR1" s="3" t="s">
        <v>849</v>
      </c>
      <c r="AFS1" s="3" t="s">
        <v>850</v>
      </c>
      <c r="AFT1" s="3" t="s">
        <v>851</v>
      </c>
      <c r="AFU1" s="3" t="s">
        <v>852</v>
      </c>
      <c r="AFV1" s="3" t="s">
        <v>853</v>
      </c>
      <c r="AFW1" s="3" t="s">
        <v>854</v>
      </c>
      <c r="AFX1" s="3" t="s">
        <v>855</v>
      </c>
      <c r="AFY1" s="3" t="s">
        <v>856</v>
      </c>
      <c r="AFZ1" s="3" t="s">
        <v>857</v>
      </c>
      <c r="AGA1" s="3" t="s">
        <v>858</v>
      </c>
      <c r="AGB1" s="3" t="s">
        <v>859</v>
      </c>
      <c r="AGC1" s="3" t="s">
        <v>860</v>
      </c>
      <c r="AGD1" s="3" t="s">
        <v>861</v>
      </c>
      <c r="AGE1" s="3" t="s">
        <v>862</v>
      </c>
      <c r="AGF1" s="3" t="s">
        <v>863</v>
      </c>
      <c r="AGG1" s="3" t="s">
        <v>864</v>
      </c>
      <c r="AGH1" s="3" t="s">
        <v>865</v>
      </c>
      <c r="AGI1" s="3" t="s">
        <v>866</v>
      </c>
      <c r="AGJ1" s="3" t="s">
        <v>867</v>
      </c>
      <c r="AGK1" s="3" t="s">
        <v>868</v>
      </c>
      <c r="AGL1" s="3" t="s">
        <v>869</v>
      </c>
      <c r="AGM1" s="3" t="s">
        <v>870</v>
      </c>
      <c r="AGN1" s="3" t="s">
        <v>871</v>
      </c>
      <c r="AGO1" s="3" t="s">
        <v>872</v>
      </c>
      <c r="AGP1" s="3" t="s">
        <v>873</v>
      </c>
      <c r="AGQ1" s="3" t="s">
        <v>874</v>
      </c>
      <c r="AGR1" s="3" t="s">
        <v>875</v>
      </c>
      <c r="AGS1" s="3" t="s">
        <v>876</v>
      </c>
      <c r="AGT1" s="3" t="s">
        <v>877</v>
      </c>
      <c r="AGU1" s="3" t="s">
        <v>878</v>
      </c>
      <c r="AGV1" s="3" t="s">
        <v>879</v>
      </c>
      <c r="AGW1" s="3" t="s">
        <v>880</v>
      </c>
      <c r="AGX1" s="3" t="s">
        <v>881</v>
      </c>
      <c r="AGY1" s="3" t="s">
        <v>882</v>
      </c>
      <c r="AGZ1" s="3" t="s">
        <v>883</v>
      </c>
      <c r="AHA1" s="3" t="s">
        <v>884</v>
      </c>
      <c r="AHB1" s="3" t="s">
        <v>885</v>
      </c>
      <c r="AHC1" s="3" t="s">
        <v>886</v>
      </c>
      <c r="AHD1" s="3" t="s">
        <v>887</v>
      </c>
      <c r="AHE1" s="3" t="s">
        <v>888</v>
      </c>
      <c r="AHF1" s="3" t="s">
        <v>889</v>
      </c>
      <c r="AHG1" s="3" t="s">
        <v>890</v>
      </c>
      <c r="AHH1" s="3" t="s">
        <v>891</v>
      </c>
      <c r="AHI1" s="3" t="s">
        <v>892</v>
      </c>
      <c r="AHJ1" s="3" t="s">
        <v>893</v>
      </c>
      <c r="AHK1" s="3" t="s">
        <v>894</v>
      </c>
      <c r="AHL1" s="3" t="s">
        <v>895</v>
      </c>
      <c r="AHM1" s="3" t="s">
        <v>896</v>
      </c>
      <c r="AHN1" s="3" t="s">
        <v>897</v>
      </c>
      <c r="AHO1" s="3" t="s">
        <v>898</v>
      </c>
      <c r="AHP1" s="3" t="s">
        <v>899</v>
      </c>
      <c r="AHQ1" s="3" t="s">
        <v>900</v>
      </c>
      <c r="AHR1" s="3" t="s">
        <v>901</v>
      </c>
      <c r="AHS1" s="3" t="s">
        <v>902</v>
      </c>
      <c r="AHT1" s="3" t="s">
        <v>903</v>
      </c>
      <c r="AHU1" s="3" t="s">
        <v>904</v>
      </c>
      <c r="AHV1" s="3" t="s">
        <v>905</v>
      </c>
      <c r="AHW1" s="3" t="s">
        <v>906</v>
      </c>
      <c r="AHX1" s="3" t="s">
        <v>907</v>
      </c>
      <c r="AHY1" s="3" t="s">
        <v>908</v>
      </c>
      <c r="AHZ1" s="3" t="s">
        <v>909</v>
      </c>
      <c r="AIA1" s="3" t="s">
        <v>910</v>
      </c>
      <c r="AIB1" s="3" t="s">
        <v>911</v>
      </c>
      <c r="AIC1" s="3" t="s">
        <v>912</v>
      </c>
      <c r="AID1" s="3" t="s">
        <v>913</v>
      </c>
      <c r="AIE1" s="3" t="s">
        <v>914</v>
      </c>
      <c r="AIF1" s="3" t="s">
        <v>915</v>
      </c>
      <c r="AIG1" s="3" t="s">
        <v>916</v>
      </c>
      <c r="AIH1" s="3" t="s">
        <v>917</v>
      </c>
      <c r="AII1" s="3" t="s">
        <v>918</v>
      </c>
      <c r="AIJ1" s="3" t="s">
        <v>919</v>
      </c>
      <c r="AIK1" s="3" t="s">
        <v>920</v>
      </c>
      <c r="AIL1" s="3" t="s">
        <v>921</v>
      </c>
      <c r="AIM1" s="3" t="s">
        <v>922</v>
      </c>
      <c r="AIN1" s="3" t="s">
        <v>923</v>
      </c>
      <c r="AIO1" s="3" t="s">
        <v>924</v>
      </c>
      <c r="AIP1" s="3" t="s">
        <v>925</v>
      </c>
      <c r="AIQ1" s="3" t="s">
        <v>926</v>
      </c>
      <c r="AIR1" s="3" t="s">
        <v>927</v>
      </c>
      <c r="AIS1" s="3" t="s">
        <v>928</v>
      </c>
      <c r="AIT1" s="3" t="s">
        <v>929</v>
      </c>
      <c r="AIU1" s="3" t="s">
        <v>930</v>
      </c>
      <c r="AIV1" s="3" t="s">
        <v>931</v>
      </c>
      <c r="AIW1" s="3" t="s">
        <v>932</v>
      </c>
      <c r="AIX1" s="3" t="s">
        <v>933</v>
      </c>
      <c r="AIY1" s="3" t="s">
        <v>934</v>
      </c>
      <c r="AIZ1" s="3" t="s">
        <v>935</v>
      </c>
      <c r="AJA1" s="3" t="s">
        <v>936</v>
      </c>
      <c r="AJB1" s="3" t="s">
        <v>937</v>
      </c>
      <c r="AJC1" s="3" t="s">
        <v>938</v>
      </c>
      <c r="AJD1" s="3" t="s">
        <v>939</v>
      </c>
      <c r="AJE1" s="3" t="s">
        <v>940</v>
      </c>
      <c r="AJF1" s="3" t="s">
        <v>941</v>
      </c>
      <c r="AJG1" s="3" t="s">
        <v>942</v>
      </c>
      <c r="AJH1" s="3" t="s">
        <v>943</v>
      </c>
      <c r="AJI1" s="3" t="s">
        <v>944</v>
      </c>
      <c r="AJJ1" s="3" t="s">
        <v>945</v>
      </c>
      <c r="AJK1" s="3" t="s">
        <v>946</v>
      </c>
      <c r="AJL1" s="3" t="s">
        <v>947</v>
      </c>
      <c r="AJM1" s="3" t="s">
        <v>948</v>
      </c>
      <c r="AJN1" s="3" t="s">
        <v>949</v>
      </c>
      <c r="AJO1" s="3" t="s">
        <v>950</v>
      </c>
      <c r="AJP1" s="3" t="s">
        <v>951</v>
      </c>
      <c r="AJQ1" s="3" t="s">
        <v>952</v>
      </c>
      <c r="AJR1" s="3" t="s">
        <v>953</v>
      </c>
      <c r="AJS1" s="3" t="s">
        <v>954</v>
      </c>
      <c r="AJT1" s="3" t="s">
        <v>955</v>
      </c>
      <c r="AJU1" s="3" t="s">
        <v>956</v>
      </c>
      <c r="AJV1" s="3" t="s">
        <v>957</v>
      </c>
      <c r="AJW1" s="3" t="s">
        <v>958</v>
      </c>
      <c r="AJX1" s="3" t="s">
        <v>959</v>
      </c>
      <c r="AJY1" s="3" t="s">
        <v>960</v>
      </c>
      <c r="AJZ1" s="3" t="s">
        <v>961</v>
      </c>
      <c r="AKA1" s="3" t="s">
        <v>962</v>
      </c>
      <c r="AKB1" s="3" t="s">
        <v>963</v>
      </c>
      <c r="AKC1" s="3" t="s">
        <v>964</v>
      </c>
      <c r="AKD1" s="3" t="s">
        <v>965</v>
      </c>
      <c r="AKE1" s="3" t="s">
        <v>966</v>
      </c>
      <c r="AKF1" s="3" t="s">
        <v>967</v>
      </c>
      <c r="AKG1" s="3" t="s">
        <v>968</v>
      </c>
      <c r="AKH1" s="3" t="s">
        <v>969</v>
      </c>
      <c r="AKI1" s="3" t="s">
        <v>970</v>
      </c>
      <c r="AKJ1" s="3" t="s">
        <v>971</v>
      </c>
      <c r="AKK1" s="3" t="s">
        <v>972</v>
      </c>
      <c r="AKL1" s="3" t="s">
        <v>973</v>
      </c>
      <c r="AKM1" s="3" t="s">
        <v>974</v>
      </c>
      <c r="AKN1" s="3" t="s">
        <v>975</v>
      </c>
      <c r="AKO1" s="3" t="s">
        <v>976</v>
      </c>
      <c r="AKP1" s="3" t="s">
        <v>977</v>
      </c>
      <c r="AKQ1" s="3" t="s">
        <v>978</v>
      </c>
      <c r="AKR1" s="3" t="s">
        <v>979</v>
      </c>
      <c r="AKS1" s="3" t="s">
        <v>980</v>
      </c>
      <c r="AKT1" s="3" t="s">
        <v>981</v>
      </c>
      <c r="AKU1" s="3" t="s">
        <v>982</v>
      </c>
      <c r="AKV1" s="3" t="s">
        <v>983</v>
      </c>
      <c r="AKW1" s="3" t="s">
        <v>984</v>
      </c>
      <c r="AKX1" s="3" t="s">
        <v>985</v>
      </c>
      <c r="AKY1" s="3" t="s">
        <v>986</v>
      </c>
      <c r="AKZ1" s="3" t="s">
        <v>987</v>
      </c>
      <c r="ALA1" s="3" t="s">
        <v>988</v>
      </c>
      <c r="ALB1" s="3" t="s">
        <v>989</v>
      </c>
      <c r="ALC1" s="3" t="s">
        <v>990</v>
      </c>
      <c r="ALD1" s="3" t="s">
        <v>991</v>
      </c>
      <c r="ALE1" s="3" t="s">
        <v>992</v>
      </c>
      <c r="ALF1" s="3" t="s">
        <v>993</v>
      </c>
      <c r="ALG1" s="3" t="s">
        <v>994</v>
      </c>
      <c r="ALH1" s="3" t="s">
        <v>995</v>
      </c>
      <c r="ALI1" s="3" t="s">
        <v>996</v>
      </c>
      <c r="ALJ1" s="3" t="s">
        <v>997</v>
      </c>
      <c r="ALK1" s="3" t="s">
        <v>998</v>
      </c>
      <c r="ALL1" s="3" t="s">
        <v>999</v>
      </c>
      <c r="ALM1" s="3" t="s">
        <v>1000</v>
      </c>
      <c r="ALN1" s="3" t="s">
        <v>1001</v>
      </c>
      <c r="ALO1" s="3" t="s">
        <v>1002</v>
      </c>
      <c r="ALP1" s="3" t="s">
        <v>1003</v>
      </c>
      <c r="ALQ1" s="3" t="s">
        <v>1004</v>
      </c>
      <c r="ALR1" s="3" t="s">
        <v>1005</v>
      </c>
      <c r="ALS1" s="3" t="s">
        <v>1006</v>
      </c>
      <c r="ALT1" s="3" t="s">
        <v>1007</v>
      </c>
      <c r="ALU1" s="3" t="s">
        <v>1008</v>
      </c>
      <c r="ALV1" s="3" t="s">
        <v>1009</v>
      </c>
      <c r="ALW1" s="3" t="s">
        <v>1010</v>
      </c>
      <c r="ALX1" s="3" t="s">
        <v>1011</v>
      </c>
      <c r="ALY1" s="3" t="s">
        <v>1012</v>
      </c>
      <c r="ALZ1" s="3" t="s">
        <v>1013</v>
      </c>
      <c r="AMA1" s="3" t="s">
        <v>1014</v>
      </c>
      <c r="AMB1" s="3" t="s">
        <v>1015</v>
      </c>
      <c r="AMC1" s="3" t="s">
        <v>1016</v>
      </c>
      <c r="AMD1" s="3" t="s">
        <v>1017</v>
      </c>
      <c r="AME1" s="3" t="s">
        <v>1018</v>
      </c>
      <c r="AMF1" s="3" t="s">
        <v>1019</v>
      </c>
      <c r="AMG1" s="3" t="s">
        <v>1020</v>
      </c>
      <c r="AMH1" s="3" t="s">
        <v>1021</v>
      </c>
      <c r="AMI1" s="3" t="s">
        <v>1022</v>
      </c>
      <c r="AMJ1" s="3" t="s">
        <v>1023</v>
      </c>
    </row>
    <row r="2" ht="14.25" customHeight="1">
      <c r="A2" s="4" t="s">
        <v>1024</v>
      </c>
      <c r="B2" s="5" t="s">
        <v>1025</v>
      </c>
      <c r="C2" s="6" t="s">
        <v>1026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ht="14.25" customHeight="1">
      <c r="A3" s="4" t="s">
        <v>1027</v>
      </c>
      <c r="B3" s="5" t="s">
        <v>1028</v>
      </c>
      <c r="C3" s="7" t="s">
        <v>1029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</row>
    <row r="4" ht="14.25" customHeight="1">
      <c r="A4" s="4" t="s">
        <v>1030</v>
      </c>
      <c r="B4" s="5" t="s">
        <v>1028</v>
      </c>
      <c r="C4" s="8" t="s">
        <v>1031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ht="14.25" customHeight="1">
      <c r="A5" s="4" t="s">
        <v>1032</v>
      </c>
      <c r="B5" s="5" t="s">
        <v>1028</v>
      </c>
      <c r="C5" s="7" t="s">
        <v>1033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</row>
    <row r="6" ht="14.25" customHeight="1">
      <c r="A6" s="4" t="s">
        <v>1034</v>
      </c>
      <c r="B6" s="5" t="s">
        <v>1028</v>
      </c>
      <c r="C6" s="7" t="s">
        <v>1035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</row>
    <row r="7" ht="14.25" customHeight="1">
      <c r="A7" s="4" t="s">
        <v>1036</v>
      </c>
      <c r="B7" s="5" t="s">
        <v>1037</v>
      </c>
      <c r="C7" s="9" t="s">
        <v>1038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</row>
    <row r="8" ht="14.25" customHeight="1">
      <c r="A8" s="4" t="s">
        <v>1039</v>
      </c>
      <c r="B8" s="5" t="s">
        <v>1028</v>
      </c>
      <c r="C8" s="7" t="s">
        <v>1040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</row>
    <row r="9" ht="14.25" customHeight="1">
      <c r="A9" s="4" t="s">
        <v>1041</v>
      </c>
      <c r="B9" s="5" t="s">
        <v>1028</v>
      </c>
      <c r="C9" s="7" t="s">
        <v>1042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</row>
    <row r="10" ht="14.25" customHeight="1">
      <c r="A10" s="4" t="s">
        <v>1043</v>
      </c>
      <c r="B10" s="5" t="s">
        <v>1028</v>
      </c>
      <c r="C10" s="7" t="s">
        <v>1044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</row>
    <row r="11" ht="14.25" customHeight="1">
      <c r="A11" s="4" t="s">
        <v>1045</v>
      </c>
      <c r="B11" s="5" t="s">
        <v>1028</v>
      </c>
      <c r="C11" s="7" t="s">
        <v>1046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</row>
    <row r="12" ht="14.25" customHeight="1">
      <c r="A12" s="4" t="s">
        <v>1047</v>
      </c>
      <c r="B12" s="5" t="s">
        <v>1028</v>
      </c>
      <c r="C12" s="7" t="s">
        <v>1048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</row>
    <row r="13" ht="14.25" customHeight="1">
      <c r="A13" s="4" t="s">
        <v>1049</v>
      </c>
      <c r="B13" s="5" t="s">
        <v>1028</v>
      </c>
      <c r="C13" s="7" t="s">
        <v>1050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</row>
    <row r="14" ht="14.25" customHeight="1">
      <c r="A14" s="4" t="s">
        <v>1051</v>
      </c>
      <c r="B14" s="5" t="s">
        <v>1028</v>
      </c>
      <c r="C14" s="7" t="s">
        <v>1052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ht="14.25" customHeight="1">
      <c r="A15" s="4" t="s">
        <v>1053</v>
      </c>
      <c r="B15" s="5" t="s">
        <v>1028</v>
      </c>
      <c r="C15" s="7" t="s">
        <v>1054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</row>
    <row r="16" ht="14.25" customHeight="1">
      <c r="A16" s="4" t="s">
        <v>1055</v>
      </c>
      <c r="B16" s="5" t="s">
        <v>1028</v>
      </c>
      <c r="C16" s="7" t="s">
        <v>1056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</row>
    <row r="17" ht="14.25" customHeight="1">
      <c r="A17" s="4" t="s">
        <v>1057</v>
      </c>
      <c r="B17" s="5" t="s">
        <v>1028</v>
      </c>
      <c r="C17" s="7" t="s">
        <v>1058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</row>
    <row r="18" ht="14.25" customHeight="1">
      <c r="A18" s="4" t="s">
        <v>1059</v>
      </c>
      <c r="B18" s="5" t="s">
        <v>1028</v>
      </c>
      <c r="C18" s="7" t="s">
        <v>1060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</row>
    <row r="19" ht="14.25" customHeight="1">
      <c r="A19" s="4" t="s">
        <v>1061</v>
      </c>
      <c r="B19" s="5" t="s">
        <v>1028</v>
      </c>
      <c r="C19" s="7" t="s">
        <v>1062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</row>
    <row r="20" ht="14.25" customHeight="1">
      <c r="A20" s="4" t="s">
        <v>1063</v>
      </c>
      <c r="B20" s="5" t="s">
        <v>1028</v>
      </c>
      <c r="C20" s="7" t="s">
        <v>1064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</row>
    <row r="21" ht="14.25" customHeight="1">
      <c r="A21" s="4" t="s">
        <v>1065</v>
      </c>
      <c r="B21" s="5" t="s">
        <v>1028</v>
      </c>
      <c r="C21" s="7" t="s">
        <v>1066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</row>
    <row r="22" ht="14.25" customHeight="1">
      <c r="A22" s="4" t="s">
        <v>1067</v>
      </c>
      <c r="B22" s="5" t="s">
        <v>1028</v>
      </c>
      <c r="C22" s="7" t="s">
        <v>1068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</row>
    <row r="23" ht="14.25" customHeight="1">
      <c r="A23" s="4" t="s">
        <v>1069</v>
      </c>
      <c r="B23" s="5" t="s">
        <v>1028</v>
      </c>
      <c r="C23" s="7" t="s">
        <v>1070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</row>
    <row r="24" ht="14.25" customHeight="1">
      <c r="A24" s="4" t="s">
        <v>1071</v>
      </c>
      <c r="B24" s="5" t="s">
        <v>1025</v>
      </c>
      <c r="C24" s="7" t="s">
        <v>1072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</row>
    <row r="25" ht="14.25" customHeight="1">
      <c r="A25" s="4" t="s">
        <v>1073</v>
      </c>
      <c r="B25" s="5" t="s">
        <v>1028</v>
      </c>
      <c r="C25" s="7" t="s">
        <v>1040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</row>
    <row r="26" ht="14.25" customHeight="1">
      <c r="A26" s="4" t="s">
        <v>1074</v>
      </c>
      <c r="B26" s="5" t="s">
        <v>1028</v>
      </c>
      <c r="C26" s="7" t="s">
        <v>1075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</row>
    <row r="27" ht="14.25" customHeight="1">
      <c r="A27" s="4" t="s">
        <v>1076</v>
      </c>
      <c r="B27" s="5" t="s">
        <v>1028</v>
      </c>
      <c r="C27" s="7" t="s">
        <v>1062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</row>
    <row r="28" ht="14.25" customHeight="1">
      <c r="A28" s="4" t="s">
        <v>1077</v>
      </c>
      <c r="B28" s="5" t="s">
        <v>1028</v>
      </c>
      <c r="C28" s="7" t="s">
        <v>1078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</row>
    <row r="29" ht="14.25" customHeight="1">
      <c r="A29" s="4" t="s">
        <v>1079</v>
      </c>
      <c r="B29" s="10" t="s">
        <v>1028</v>
      </c>
      <c r="C29" s="11" t="s">
        <v>1080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</row>
    <row r="30" ht="14.25" customHeight="1">
      <c r="A30" s="4" t="s">
        <v>1081</v>
      </c>
      <c r="B30" s="10" t="s">
        <v>1028</v>
      </c>
      <c r="C30" s="11" t="s">
        <v>1082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</row>
    <row r="31" ht="14.25" customHeight="1">
      <c r="A31" s="4" t="s">
        <v>1083</v>
      </c>
      <c r="B31" s="10" t="s">
        <v>1028</v>
      </c>
      <c r="C31" s="11" t="s">
        <v>1082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</row>
    <row r="32" ht="14.25" customHeight="1">
      <c r="A32" s="4" t="s">
        <v>1084</v>
      </c>
      <c r="B32" s="10" t="s">
        <v>1028</v>
      </c>
      <c r="C32" s="11" t="s">
        <v>1085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</row>
    <row r="33" ht="14.25" customHeight="1">
      <c r="A33" s="4" t="s">
        <v>1086</v>
      </c>
      <c r="B33" s="10" t="s">
        <v>1028</v>
      </c>
      <c r="C33" s="11" t="s">
        <v>1082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</row>
    <row r="34" ht="14.25" customHeight="1">
      <c r="A34" s="4" t="s">
        <v>1087</v>
      </c>
      <c r="B34" s="10" t="s">
        <v>1028</v>
      </c>
      <c r="C34" s="11" t="s">
        <v>1082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</row>
    <row r="35" ht="14.25" customHeight="1">
      <c r="A35" s="4" t="s">
        <v>1088</v>
      </c>
      <c r="B35" s="10" t="s">
        <v>1028</v>
      </c>
      <c r="C35" s="11" t="s">
        <v>1042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</row>
    <row r="36" ht="14.25" customHeight="1">
      <c r="A36" s="4" t="s">
        <v>1089</v>
      </c>
      <c r="B36" s="10" t="s">
        <v>1028</v>
      </c>
      <c r="C36" s="11" t="s">
        <v>1058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</row>
    <row r="37" ht="14.25" customHeight="1">
      <c r="A37" s="4" t="s">
        <v>1090</v>
      </c>
      <c r="B37" s="5" t="s">
        <v>1037</v>
      </c>
      <c r="C37" s="7" t="s">
        <v>1091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</row>
    <row r="38" ht="14.25" customHeight="1">
      <c r="A38" s="4" t="s">
        <v>1092</v>
      </c>
      <c r="B38" s="5" t="s">
        <v>1028</v>
      </c>
      <c r="C38" s="7" t="s">
        <v>1093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</row>
    <row r="39" ht="14.25" customHeight="1">
      <c r="A39" s="4" t="s">
        <v>1094</v>
      </c>
      <c r="B39" s="12" t="s">
        <v>1095</v>
      </c>
      <c r="C39" s="13" t="s">
        <v>1096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</row>
    <row r="40" ht="14.25" customHeight="1">
      <c r="A40" s="4" t="s">
        <v>1097</v>
      </c>
      <c r="B40" s="14" t="s">
        <v>1095</v>
      </c>
      <c r="C40" s="7" t="s">
        <v>1098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</row>
    <row r="41" ht="14.25" customHeight="1">
      <c r="A41" s="4" t="s">
        <v>1099</v>
      </c>
      <c r="B41" s="14" t="s">
        <v>1028</v>
      </c>
      <c r="C41" s="7" t="s">
        <v>1100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</row>
    <row r="42" ht="14.25" customHeight="1">
      <c r="A42" s="4" t="s">
        <v>1101</v>
      </c>
      <c r="B42" s="14" t="s">
        <v>1028</v>
      </c>
      <c r="C42" s="7" t="s">
        <v>1102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</row>
    <row r="43" ht="14.25" customHeight="1">
      <c r="A43" s="4" t="s">
        <v>1103</v>
      </c>
      <c r="B43" s="14" t="s">
        <v>1037</v>
      </c>
      <c r="C43" s="15" t="s">
        <v>1104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</row>
    <row r="44" ht="14.25" customHeight="1">
      <c r="A44" s="4" t="s">
        <v>1105</v>
      </c>
      <c r="B44" s="14" t="s">
        <v>1028</v>
      </c>
      <c r="C44" s="7" t="s">
        <v>1106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</row>
    <row r="45" ht="14.25" customHeight="1">
      <c r="A45" s="4" t="s">
        <v>1107</v>
      </c>
      <c r="B45" s="14" t="s">
        <v>1028</v>
      </c>
      <c r="C45" s="7" t="s">
        <v>1108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</row>
    <row r="46" ht="14.25" customHeight="1">
      <c r="A46" s="4" t="s">
        <v>1109</v>
      </c>
      <c r="B46" s="14" t="s">
        <v>1028</v>
      </c>
      <c r="C46" s="7" t="s">
        <v>1046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</row>
    <row r="47" ht="14.25" customHeight="1">
      <c r="A47" s="4" t="s">
        <v>1110</v>
      </c>
      <c r="B47" s="16" t="s">
        <v>1111</v>
      </c>
      <c r="C47" s="11" t="s">
        <v>1112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</row>
    <row r="48" ht="14.25" customHeight="1">
      <c r="A48" s="4" t="s">
        <v>1113</v>
      </c>
      <c r="B48" s="17" t="s">
        <v>1028</v>
      </c>
      <c r="C48" s="18" t="s">
        <v>1114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</row>
    <row r="49" ht="14.25" customHeight="1">
      <c r="A49" s="4" t="s">
        <v>1115</v>
      </c>
      <c r="B49" s="19" t="s">
        <v>1037</v>
      </c>
      <c r="C49" s="15" t="s">
        <v>1116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</row>
    <row r="50" ht="14.25" customHeight="1">
      <c r="A50" s="4" t="s">
        <v>1117</v>
      </c>
      <c r="B50" s="9" t="s">
        <v>1028</v>
      </c>
      <c r="C50" s="7" t="s">
        <v>1062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</row>
    <row r="51" ht="14.25" customHeight="1">
      <c r="A51" s="4" t="s">
        <v>1118</v>
      </c>
      <c r="B51" s="17" t="s">
        <v>1028</v>
      </c>
      <c r="C51" s="11" t="s">
        <v>1119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</row>
    <row r="52" ht="14.25" customHeight="1">
      <c r="A52" s="4" t="s">
        <v>1120</v>
      </c>
      <c r="B52" s="17" t="s">
        <v>1028</v>
      </c>
      <c r="C52" s="11" t="s">
        <v>1046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</row>
    <row r="53" ht="14.25" customHeight="1">
      <c r="A53" s="4" t="s">
        <v>1121</v>
      </c>
      <c r="B53" s="17" t="s">
        <v>1028</v>
      </c>
      <c r="C53" s="11" t="s">
        <v>1122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</row>
    <row r="54" ht="14.25" customHeight="1">
      <c r="A54" s="4" t="s">
        <v>1123</v>
      </c>
      <c r="B54" s="17" t="s">
        <v>1028</v>
      </c>
      <c r="C54" s="11" t="s">
        <v>1124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</row>
    <row r="55" ht="14.25" customHeight="1">
      <c r="A55" s="4" t="s">
        <v>1125</v>
      </c>
      <c r="B55" s="17" t="s">
        <v>1028</v>
      </c>
      <c r="C55" s="11" t="s">
        <v>1126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</row>
    <row r="56" ht="14.25" customHeight="1">
      <c r="A56" s="4" t="s">
        <v>1127</v>
      </c>
      <c r="B56" s="17" t="s">
        <v>1028</v>
      </c>
      <c r="C56" s="11" t="s">
        <v>1040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  <c r="ALS56" s="4"/>
      <c r="ALT56" s="4"/>
      <c r="ALU56" s="4"/>
      <c r="ALV56" s="4"/>
      <c r="ALW56" s="4"/>
      <c r="ALX56" s="4"/>
      <c r="ALY56" s="4"/>
      <c r="ALZ56" s="4"/>
      <c r="AMA56" s="4"/>
      <c r="AMB56" s="4"/>
      <c r="AMC56" s="4"/>
      <c r="AMD56" s="4"/>
      <c r="AME56" s="4"/>
      <c r="AMF56" s="4"/>
      <c r="AMG56" s="4"/>
      <c r="AMH56" s="4"/>
      <c r="AMI56" s="4"/>
      <c r="AMJ56" s="4"/>
    </row>
    <row r="57" ht="14.25" customHeight="1">
      <c r="A57" s="4" t="s">
        <v>1128</v>
      </c>
      <c r="B57" s="17" t="s">
        <v>1028</v>
      </c>
      <c r="C57" s="11" t="s">
        <v>1129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P57" s="4"/>
      <c r="AJQ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B57" s="4"/>
      <c r="AKC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N57" s="4"/>
      <c r="AKO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KZ57" s="4"/>
      <c r="ALA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L57" s="4"/>
      <c r="ALM57" s="4"/>
      <c r="ALN57" s="4"/>
      <c r="ALO57" s="4"/>
      <c r="ALP57" s="4"/>
      <c r="ALQ57" s="4"/>
      <c r="ALR57" s="4"/>
      <c r="ALS57" s="4"/>
      <c r="ALT57" s="4"/>
      <c r="ALU57" s="4"/>
      <c r="ALV57" s="4"/>
      <c r="ALW57" s="4"/>
      <c r="ALX57" s="4"/>
      <c r="ALY57" s="4"/>
      <c r="ALZ57" s="4"/>
      <c r="AMA57" s="4"/>
      <c r="AMB57" s="4"/>
      <c r="AMC57" s="4"/>
      <c r="AMD57" s="4"/>
      <c r="AME57" s="4"/>
      <c r="AMF57" s="4"/>
      <c r="AMG57" s="4"/>
      <c r="AMH57" s="4"/>
      <c r="AMI57" s="4"/>
      <c r="AMJ57" s="4"/>
    </row>
    <row r="58" ht="14.25" customHeight="1">
      <c r="A58" s="4" t="s">
        <v>1130</v>
      </c>
      <c r="B58" s="17" t="s">
        <v>1028</v>
      </c>
      <c r="C58" s="11" t="s">
        <v>1131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P58" s="4"/>
      <c r="AJQ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B58" s="4"/>
      <c r="AKC58" s="4"/>
      <c r="AKD58" s="4"/>
      <c r="AKE58" s="4"/>
      <c r="AKF58" s="4"/>
      <c r="AKG58" s="4"/>
      <c r="AKH58" s="4"/>
      <c r="AKI58" s="4"/>
      <c r="AKJ58" s="4"/>
      <c r="AKK58" s="4"/>
      <c r="AKL58" s="4"/>
      <c r="AKM58" s="4"/>
      <c r="AKN58" s="4"/>
      <c r="AKO58" s="4"/>
      <c r="AKP58" s="4"/>
      <c r="AKQ58" s="4"/>
      <c r="AKR58" s="4"/>
      <c r="AKS58" s="4"/>
      <c r="AKT58" s="4"/>
      <c r="AKU58" s="4"/>
      <c r="AKV58" s="4"/>
      <c r="AKW58" s="4"/>
      <c r="AKX58" s="4"/>
      <c r="AKY58" s="4"/>
      <c r="AKZ58" s="4"/>
      <c r="ALA58" s="4"/>
      <c r="ALB58" s="4"/>
      <c r="ALC58" s="4"/>
      <c r="ALD58" s="4"/>
      <c r="ALE58" s="4"/>
      <c r="ALF58" s="4"/>
      <c r="ALG58" s="4"/>
      <c r="ALH58" s="4"/>
      <c r="ALI58" s="4"/>
      <c r="ALJ58" s="4"/>
      <c r="ALK58" s="4"/>
      <c r="ALL58" s="4"/>
      <c r="ALM58" s="4"/>
      <c r="ALN58" s="4"/>
      <c r="ALO58" s="4"/>
      <c r="ALP58" s="4"/>
      <c r="ALQ58" s="4"/>
      <c r="ALR58" s="4"/>
      <c r="ALS58" s="4"/>
      <c r="ALT58" s="4"/>
      <c r="ALU58" s="4"/>
      <c r="ALV58" s="4"/>
      <c r="ALW58" s="4"/>
      <c r="ALX58" s="4"/>
      <c r="ALY58" s="4"/>
      <c r="ALZ58" s="4"/>
      <c r="AMA58" s="4"/>
      <c r="AMB58" s="4"/>
      <c r="AMC58" s="4"/>
      <c r="AMD58" s="4"/>
      <c r="AME58" s="4"/>
      <c r="AMF58" s="4"/>
      <c r="AMG58" s="4"/>
      <c r="AMH58" s="4"/>
      <c r="AMI58" s="4"/>
      <c r="AMJ58" s="4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19.14"/>
    <col customWidth="1" min="3" max="3" width="18.43"/>
    <col customWidth="1" min="4" max="4" width="13.71"/>
    <col customWidth="1" min="5" max="5" width="17.86"/>
    <col customWidth="1" min="6" max="7" width="10.71"/>
    <col customWidth="1" min="8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1132</v>
      </c>
      <c r="E1" s="20" t="s">
        <v>1133</v>
      </c>
      <c r="G1" s="21"/>
    </row>
    <row r="2" ht="14.25" customHeight="1">
      <c r="A2" s="22" t="s">
        <v>1134</v>
      </c>
      <c r="B2" s="23" t="s">
        <v>1037</v>
      </c>
      <c r="C2" s="24" t="s">
        <v>1135</v>
      </c>
      <c r="D2" s="4" t="s">
        <v>1136</v>
      </c>
      <c r="E2" s="4" t="s">
        <v>1137</v>
      </c>
      <c r="G2" s="21"/>
    </row>
    <row r="3" ht="14.25" customHeight="1">
      <c r="A3" s="22" t="s">
        <v>1138</v>
      </c>
      <c r="B3" s="17" t="s">
        <v>1037</v>
      </c>
      <c r="C3" s="18" t="s">
        <v>1139</v>
      </c>
      <c r="D3" s="4" t="s">
        <v>1136</v>
      </c>
      <c r="E3" s="4" t="s">
        <v>1137</v>
      </c>
      <c r="G3" s="21"/>
    </row>
    <row r="4" ht="14.25" customHeight="1">
      <c r="A4" s="22" t="s">
        <v>1140</v>
      </c>
      <c r="B4" s="17" t="s">
        <v>1037</v>
      </c>
      <c r="C4" s="18" t="s">
        <v>1141</v>
      </c>
      <c r="D4" s="4" t="s">
        <v>1136</v>
      </c>
      <c r="E4" s="4" t="s">
        <v>1137</v>
      </c>
      <c r="G4" s="21"/>
    </row>
    <row r="5" ht="14.25" customHeight="1">
      <c r="A5" s="22" t="s">
        <v>1142</v>
      </c>
      <c r="B5" s="17" t="s">
        <v>1037</v>
      </c>
      <c r="C5" s="18" t="s">
        <v>1143</v>
      </c>
      <c r="D5" s="4" t="s">
        <v>1136</v>
      </c>
      <c r="E5" s="4" t="s">
        <v>1137</v>
      </c>
      <c r="G5" s="21"/>
    </row>
    <row r="6" ht="14.25" customHeight="1">
      <c r="A6" s="22" t="s">
        <v>1144</v>
      </c>
      <c r="B6" s="25" t="s">
        <v>1037</v>
      </c>
      <c r="C6" s="26" t="s">
        <v>1145</v>
      </c>
      <c r="D6" s="4" t="s">
        <v>1136</v>
      </c>
      <c r="E6" s="4" t="s">
        <v>1146</v>
      </c>
      <c r="G6" s="21"/>
    </row>
    <row r="7" ht="14.25" customHeight="1">
      <c r="A7" s="22" t="s">
        <v>1147</v>
      </c>
      <c r="B7" s="25" t="s">
        <v>1037</v>
      </c>
      <c r="C7" s="26" t="s">
        <v>1148</v>
      </c>
      <c r="D7" s="4" t="s">
        <v>1136</v>
      </c>
      <c r="E7" s="4" t="s">
        <v>1146</v>
      </c>
      <c r="G7" s="21"/>
    </row>
    <row r="8" ht="14.25" customHeight="1">
      <c r="A8" s="22" t="s">
        <v>1149</v>
      </c>
      <c r="B8" s="25" t="s">
        <v>1037</v>
      </c>
      <c r="C8" s="26" t="s">
        <v>1150</v>
      </c>
      <c r="D8" s="4" t="s">
        <v>1136</v>
      </c>
      <c r="E8" s="4" t="s">
        <v>1146</v>
      </c>
      <c r="G8" s="21"/>
    </row>
    <row r="9" ht="14.25" customHeight="1">
      <c r="A9" s="22" t="s">
        <v>1149</v>
      </c>
      <c r="B9" s="25" t="s">
        <v>1028</v>
      </c>
      <c r="C9" s="26" t="s">
        <v>1151</v>
      </c>
      <c r="D9" s="4" t="s">
        <v>1136</v>
      </c>
      <c r="E9" s="4" t="s">
        <v>1146</v>
      </c>
      <c r="G9" s="21"/>
    </row>
    <row r="10" ht="14.25" customHeight="1">
      <c r="A10" s="22" t="s">
        <v>1152</v>
      </c>
      <c r="B10" s="25" t="s">
        <v>1037</v>
      </c>
      <c r="C10" s="26" t="s">
        <v>1153</v>
      </c>
      <c r="D10" s="4" t="s">
        <v>1136</v>
      </c>
      <c r="E10" s="4" t="s">
        <v>1146</v>
      </c>
      <c r="G10" s="21"/>
    </row>
    <row r="11" ht="14.25" customHeight="1">
      <c r="A11" s="22" t="s">
        <v>1154</v>
      </c>
      <c r="B11" s="25" t="s">
        <v>1037</v>
      </c>
      <c r="C11" s="26" t="s">
        <v>1155</v>
      </c>
      <c r="D11" s="4" t="s">
        <v>1136</v>
      </c>
      <c r="E11" s="4" t="s">
        <v>1146</v>
      </c>
      <c r="G11" s="21"/>
    </row>
    <row r="12" ht="14.25" customHeight="1">
      <c r="A12" s="22" t="s">
        <v>1156</v>
      </c>
      <c r="B12" s="25" t="s">
        <v>1037</v>
      </c>
      <c r="C12" s="26" t="s">
        <v>1116</v>
      </c>
      <c r="D12" s="4" t="s">
        <v>1136</v>
      </c>
      <c r="E12" s="4" t="s">
        <v>1157</v>
      </c>
      <c r="G12" s="21"/>
    </row>
    <row r="13" ht="14.25" customHeight="1">
      <c r="A13" s="22" t="s">
        <v>1158</v>
      </c>
      <c r="B13" s="25" t="s">
        <v>1037</v>
      </c>
      <c r="C13" s="26" t="s">
        <v>1159</v>
      </c>
      <c r="D13" s="4" t="s">
        <v>1136</v>
      </c>
      <c r="E13" s="4" t="s">
        <v>1157</v>
      </c>
      <c r="G13" s="21"/>
    </row>
    <row r="14" ht="14.25" customHeight="1">
      <c r="A14" s="22" t="s">
        <v>1160</v>
      </c>
      <c r="B14" s="25" t="s">
        <v>1037</v>
      </c>
      <c r="C14" s="26" t="s">
        <v>1161</v>
      </c>
      <c r="D14" s="4" t="s">
        <v>1136</v>
      </c>
      <c r="E14" s="4" t="s">
        <v>1157</v>
      </c>
      <c r="G14" s="21"/>
    </row>
    <row r="15" ht="14.25" customHeight="1">
      <c r="A15" s="22" t="s">
        <v>1162</v>
      </c>
      <c r="B15" s="25" t="s">
        <v>1037</v>
      </c>
      <c r="C15" s="26" t="s">
        <v>1163</v>
      </c>
      <c r="D15" s="4" t="s">
        <v>1136</v>
      </c>
      <c r="E15" s="4" t="s">
        <v>1157</v>
      </c>
      <c r="G15" s="21"/>
    </row>
    <row r="16" ht="14.25" customHeight="1">
      <c r="A16" s="22" t="s">
        <v>1164</v>
      </c>
      <c r="B16" s="25" t="s">
        <v>1037</v>
      </c>
      <c r="C16" s="26" t="s">
        <v>1165</v>
      </c>
      <c r="D16" s="4" t="s">
        <v>1136</v>
      </c>
      <c r="E16" s="4" t="s">
        <v>1157</v>
      </c>
      <c r="G16" s="21"/>
    </row>
    <row r="17" ht="14.25" customHeight="1">
      <c r="A17" s="22" t="s">
        <v>1166</v>
      </c>
      <c r="B17" s="17" t="s">
        <v>1167</v>
      </c>
      <c r="C17" s="18" t="s">
        <v>1168</v>
      </c>
      <c r="D17" s="4" t="s">
        <v>1136</v>
      </c>
      <c r="E17" s="4" t="s">
        <v>1169</v>
      </c>
      <c r="G17" s="21"/>
    </row>
    <row r="18" ht="14.25" customHeight="1">
      <c r="A18" s="22" t="s">
        <v>1170</v>
      </c>
      <c r="B18" s="25" t="s">
        <v>1028</v>
      </c>
      <c r="C18" s="26" t="s">
        <v>1171</v>
      </c>
      <c r="D18" s="4" t="s">
        <v>1136</v>
      </c>
      <c r="E18" s="4" t="s">
        <v>1172</v>
      </c>
      <c r="G18" s="21"/>
    </row>
    <row r="19" ht="14.25" customHeight="1">
      <c r="A19" s="22" t="s">
        <v>1173</v>
      </c>
      <c r="B19" s="25" t="s">
        <v>1037</v>
      </c>
      <c r="C19" s="26" t="s">
        <v>1174</v>
      </c>
      <c r="D19" s="4" t="s">
        <v>1136</v>
      </c>
      <c r="E19" s="4" t="s">
        <v>1169</v>
      </c>
      <c r="G19" s="21"/>
    </row>
    <row r="20" ht="14.25" customHeight="1">
      <c r="A20" s="22" t="s">
        <v>1175</v>
      </c>
      <c r="B20" s="17" t="s">
        <v>1028</v>
      </c>
      <c r="C20" s="18" t="s">
        <v>1048</v>
      </c>
      <c r="D20" s="4" t="s">
        <v>1136</v>
      </c>
      <c r="E20" s="4" t="s">
        <v>1176</v>
      </c>
      <c r="G20" s="21"/>
    </row>
    <row r="21" ht="14.25" customHeight="1">
      <c r="A21" s="22" t="s">
        <v>1177</v>
      </c>
      <c r="B21" s="17" t="s">
        <v>1028</v>
      </c>
      <c r="C21" s="18" t="s">
        <v>1048</v>
      </c>
      <c r="D21" s="4" t="s">
        <v>1136</v>
      </c>
      <c r="E21" s="4" t="s">
        <v>1176</v>
      </c>
      <c r="G21" s="21"/>
    </row>
    <row r="22" ht="14.25" customHeight="1">
      <c r="A22" s="22" t="s">
        <v>1178</v>
      </c>
      <c r="B22" s="17" t="s">
        <v>1028</v>
      </c>
      <c r="C22" s="18" t="s">
        <v>1179</v>
      </c>
      <c r="D22" s="4" t="s">
        <v>1136</v>
      </c>
      <c r="E22" s="4" t="s">
        <v>1176</v>
      </c>
      <c r="G22" s="21"/>
    </row>
    <row r="23" ht="14.25" customHeight="1">
      <c r="A23" s="22" t="s">
        <v>1180</v>
      </c>
      <c r="B23" s="17" t="s">
        <v>1028</v>
      </c>
      <c r="C23" s="18" t="s">
        <v>1124</v>
      </c>
      <c r="D23" s="4" t="s">
        <v>1136</v>
      </c>
      <c r="E23" s="4" t="s">
        <v>1176</v>
      </c>
      <c r="G23" s="21"/>
    </row>
    <row r="24" ht="14.25" customHeight="1">
      <c r="A24" s="22" t="s">
        <v>1181</v>
      </c>
      <c r="B24" s="27" t="s">
        <v>1182</v>
      </c>
      <c r="C24" s="18" t="s">
        <v>1183</v>
      </c>
      <c r="D24" s="4" t="s">
        <v>1136</v>
      </c>
      <c r="E24" s="4" t="s">
        <v>1176</v>
      </c>
      <c r="G24" s="21"/>
    </row>
    <row r="25" ht="14.25" customHeight="1">
      <c r="A25" s="22" t="s">
        <v>1184</v>
      </c>
      <c r="B25" s="17" t="s">
        <v>1182</v>
      </c>
      <c r="C25" s="18" t="s">
        <v>1185</v>
      </c>
      <c r="D25" s="4" t="s">
        <v>1136</v>
      </c>
      <c r="E25" s="4" t="s">
        <v>1176</v>
      </c>
      <c r="G25" s="21"/>
    </row>
    <row r="26" ht="14.25" customHeight="1">
      <c r="A26" s="22" t="s">
        <v>1186</v>
      </c>
      <c r="B26" s="27" t="s">
        <v>1028</v>
      </c>
      <c r="C26" s="18" t="s">
        <v>1131</v>
      </c>
      <c r="D26" s="4" t="s">
        <v>1136</v>
      </c>
      <c r="E26" s="4" t="s">
        <v>1176</v>
      </c>
      <c r="G26" s="21"/>
    </row>
    <row r="27" ht="14.25" customHeight="1">
      <c r="A27" s="22" t="s">
        <v>1187</v>
      </c>
      <c r="B27" s="28" t="s">
        <v>1028</v>
      </c>
      <c r="C27" s="18" t="s">
        <v>1188</v>
      </c>
      <c r="D27" s="4" t="s">
        <v>1136</v>
      </c>
      <c r="E27" s="4" t="s">
        <v>1176</v>
      </c>
      <c r="G27" s="21"/>
    </row>
    <row r="28" ht="14.25" customHeight="1">
      <c r="A28" s="22" t="s">
        <v>1189</v>
      </c>
      <c r="B28" s="27" t="s">
        <v>1028</v>
      </c>
      <c r="C28" s="18" t="s">
        <v>1124</v>
      </c>
      <c r="D28" s="4" t="s">
        <v>1136</v>
      </c>
      <c r="E28" s="4" t="s">
        <v>1176</v>
      </c>
      <c r="G28" s="21"/>
    </row>
    <row r="29" ht="14.25" customHeight="1">
      <c r="A29" s="22" t="s">
        <v>1190</v>
      </c>
      <c r="B29" s="29" t="s">
        <v>1037</v>
      </c>
      <c r="C29" s="30" t="s">
        <v>1191</v>
      </c>
      <c r="D29" s="4" t="s">
        <v>1136</v>
      </c>
      <c r="E29" s="4" t="s">
        <v>1157</v>
      </c>
      <c r="G29" s="21"/>
    </row>
    <row r="30" ht="14.25" customHeight="1">
      <c r="A30" s="22" t="s">
        <v>1192</v>
      </c>
      <c r="B30" s="17" t="s">
        <v>1182</v>
      </c>
      <c r="C30" s="18" t="s">
        <v>1122</v>
      </c>
      <c r="D30" s="4" t="s">
        <v>1136</v>
      </c>
      <c r="E30" s="4" t="s">
        <v>1176</v>
      </c>
      <c r="G30" s="21"/>
    </row>
    <row r="31" ht="14.25" customHeight="1">
      <c r="A31" s="22" t="s">
        <v>1193</v>
      </c>
      <c r="B31" s="17" t="s">
        <v>1037</v>
      </c>
      <c r="C31" s="18" t="s">
        <v>1194</v>
      </c>
      <c r="D31" s="4" t="s">
        <v>1136</v>
      </c>
      <c r="E31" s="4" t="s">
        <v>1137</v>
      </c>
      <c r="G31" s="21"/>
    </row>
    <row r="32" ht="14.25" customHeight="1">
      <c r="A32" s="22" t="s">
        <v>1195</v>
      </c>
      <c r="B32" s="25" t="s">
        <v>1037</v>
      </c>
      <c r="C32" s="26" t="s">
        <v>1196</v>
      </c>
      <c r="D32" s="4" t="s">
        <v>1136</v>
      </c>
      <c r="E32" s="4" t="s">
        <v>1157</v>
      </c>
      <c r="G32" s="21"/>
    </row>
    <row r="33" ht="14.25" customHeight="1">
      <c r="A33" s="22" t="s">
        <v>1197</v>
      </c>
      <c r="B33" s="17" t="s">
        <v>1037</v>
      </c>
      <c r="C33" s="18" t="s">
        <v>1198</v>
      </c>
      <c r="D33" s="4" t="s">
        <v>1136</v>
      </c>
      <c r="E33" s="4" t="s">
        <v>1157</v>
      </c>
      <c r="G33" s="21"/>
    </row>
    <row r="34" ht="14.25" customHeight="1">
      <c r="A34" s="22" t="s">
        <v>1199</v>
      </c>
      <c r="B34" s="25" t="s">
        <v>1037</v>
      </c>
      <c r="C34" s="26" t="s">
        <v>1200</v>
      </c>
      <c r="D34" s="4" t="s">
        <v>1136</v>
      </c>
      <c r="E34" s="4" t="s">
        <v>1157</v>
      </c>
      <c r="G34" s="21"/>
    </row>
    <row r="35" ht="14.25" customHeight="1">
      <c r="A35" s="22" t="s">
        <v>1201</v>
      </c>
      <c r="B35" s="29" t="s">
        <v>1037</v>
      </c>
      <c r="C35" s="30" t="s">
        <v>1102</v>
      </c>
      <c r="D35" s="4" t="s">
        <v>1136</v>
      </c>
      <c r="E35" s="4" t="s">
        <v>1157</v>
      </c>
      <c r="G35" s="21"/>
    </row>
    <row r="36" ht="14.25" customHeight="1">
      <c r="A36" s="22" t="s">
        <v>1202</v>
      </c>
      <c r="B36" s="29" t="s">
        <v>1203</v>
      </c>
      <c r="C36" s="30" t="s">
        <v>1116</v>
      </c>
      <c r="D36" s="4" t="s">
        <v>1136</v>
      </c>
      <c r="E36" s="4" t="s">
        <v>1157</v>
      </c>
      <c r="G36" s="21"/>
    </row>
    <row r="37" ht="14.25" customHeight="1">
      <c r="A37" s="22" t="s">
        <v>1204</v>
      </c>
      <c r="B37" s="17" t="s">
        <v>1037</v>
      </c>
      <c r="C37" s="18" t="s">
        <v>1205</v>
      </c>
      <c r="D37" s="4" t="s">
        <v>1136</v>
      </c>
      <c r="E37" s="4" t="s">
        <v>1169</v>
      </c>
      <c r="G37" s="21"/>
    </row>
    <row r="38" ht="14.25" customHeight="1">
      <c r="A38" s="22" t="s">
        <v>1206</v>
      </c>
      <c r="B38" s="25" t="s">
        <v>1203</v>
      </c>
      <c r="C38" s="26" t="s">
        <v>1207</v>
      </c>
      <c r="D38" s="4" t="s">
        <v>1136</v>
      </c>
      <c r="E38" s="4" t="s">
        <v>1157</v>
      </c>
      <c r="G38" s="21"/>
    </row>
    <row r="39" ht="14.25" customHeight="1">
      <c r="A39" s="22" t="s">
        <v>1208</v>
      </c>
      <c r="B39" s="29" t="s">
        <v>1037</v>
      </c>
      <c r="C39" s="30" t="s">
        <v>1209</v>
      </c>
      <c r="D39" s="4" t="s">
        <v>1136</v>
      </c>
      <c r="E39" s="4" t="s">
        <v>1157</v>
      </c>
      <c r="G39" s="21"/>
    </row>
    <row r="40" ht="14.25" customHeight="1">
      <c r="A40" s="22" t="s">
        <v>1210</v>
      </c>
      <c r="B40" s="25" t="s">
        <v>1037</v>
      </c>
      <c r="C40" s="26" t="s">
        <v>1211</v>
      </c>
      <c r="D40" s="4" t="s">
        <v>1136</v>
      </c>
      <c r="E40" s="4" t="s">
        <v>1137</v>
      </c>
      <c r="G40" s="21"/>
    </row>
    <row r="41" ht="14.25" customHeight="1">
      <c r="A41" s="22" t="s">
        <v>1212</v>
      </c>
      <c r="B41" s="29" t="s">
        <v>1037</v>
      </c>
      <c r="C41" s="30" t="s">
        <v>1213</v>
      </c>
      <c r="D41" s="4" t="s">
        <v>1136</v>
      </c>
      <c r="E41" s="4" t="s">
        <v>1157</v>
      </c>
      <c r="G41" s="21"/>
    </row>
    <row r="42" ht="14.25" customHeight="1">
      <c r="A42" s="22" t="s">
        <v>1214</v>
      </c>
      <c r="B42" s="17" t="s">
        <v>1037</v>
      </c>
      <c r="C42" s="18" t="s">
        <v>1215</v>
      </c>
      <c r="D42" s="4" t="s">
        <v>1136</v>
      </c>
      <c r="E42" s="4" t="s">
        <v>1157</v>
      </c>
      <c r="G42" s="21"/>
    </row>
    <row r="43" ht="14.25" customHeight="1">
      <c r="A43" s="22" t="s">
        <v>1216</v>
      </c>
      <c r="B43" s="25" t="s">
        <v>1037</v>
      </c>
      <c r="C43" s="26" t="s">
        <v>1217</v>
      </c>
      <c r="D43" s="4" t="s">
        <v>1136</v>
      </c>
      <c r="E43" s="4" t="s">
        <v>1157</v>
      </c>
      <c r="G43" s="21"/>
    </row>
    <row r="44" ht="14.25" customHeight="1">
      <c r="A44" s="22" t="s">
        <v>1218</v>
      </c>
      <c r="B44" s="29" t="s">
        <v>1203</v>
      </c>
      <c r="C44" s="30" t="s">
        <v>1188</v>
      </c>
      <c r="D44" s="4" t="s">
        <v>1136</v>
      </c>
      <c r="E44" s="4" t="s">
        <v>1157</v>
      </c>
      <c r="G44" s="21"/>
    </row>
    <row r="45" ht="14.25" customHeight="1">
      <c r="A45" s="22" t="s">
        <v>1219</v>
      </c>
      <c r="B45" s="25" t="s">
        <v>1037</v>
      </c>
      <c r="C45" s="26" t="s">
        <v>1220</v>
      </c>
      <c r="D45" s="4" t="s">
        <v>1136</v>
      </c>
      <c r="E45" s="4" t="s">
        <v>1157</v>
      </c>
      <c r="G45" s="21"/>
    </row>
    <row r="46" ht="14.25" customHeight="1">
      <c r="A46" s="22" t="s">
        <v>1221</v>
      </c>
      <c r="B46" s="25" t="s">
        <v>1037</v>
      </c>
      <c r="C46" s="26" t="s">
        <v>1222</v>
      </c>
      <c r="D46" s="4" t="s">
        <v>1136</v>
      </c>
      <c r="E46" s="4" t="s">
        <v>1137</v>
      </c>
      <c r="G46" s="21"/>
    </row>
    <row r="47" ht="14.25" customHeight="1">
      <c r="A47" s="22" t="s">
        <v>1223</v>
      </c>
      <c r="B47" s="25" t="s">
        <v>1037</v>
      </c>
      <c r="C47" s="26" t="s">
        <v>1224</v>
      </c>
      <c r="D47" s="4" t="s">
        <v>1136</v>
      </c>
      <c r="E47" s="4" t="s">
        <v>1137</v>
      </c>
      <c r="G47" s="21"/>
    </row>
    <row r="48" ht="14.25" customHeight="1">
      <c r="A48" s="22" t="s">
        <v>1225</v>
      </c>
      <c r="B48" s="25" t="s">
        <v>1111</v>
      </c>
      <c r="C48" s="26" t="s">
        <v>1226</v>
      </c>
      <c r="D48" s="4" t="s">
        <v>1136</v>
      </c>
      <c r="E48" s="4" t="s">
        <v>1137</v>
      </c>
      <c r="G48" s="21"/>
    </row>
    <row r="49" ht="14.25" customHeight="1">
      <c r="A49" s="22" t="s">
        <v>1227</v>
      </c>
      <c r="B49" s="17" t="s">
        <v>1037</v>
      </c>
      <c r="C49" s="18" t="s">
        <v>1228</v>
      </c>
      <c r="D49" s="4" t="s">
        <v>1136</v>
      </c>
      <c r="E49" s="4" t="s">
        <v>1137</v>
      </c>
      <c r="G49" s="21"/>
    </row>
    <row r="50" ht="14.25" customHeight="1">
      <c r="A50" s="22" t="s">
        <v>1229</v>
      </c>
      <c r="B50" s="25" t="s">
        <v>1037</v>
      </c>
      <c r="C50" s="26" t="s">
        <v>1222</v>
      </c>
      <c r="D50" s="4" t="s">
        <v>1136</v>
      </c>
      <c r="E50" s="4" t="s">
        <v>1137</v>
      </c>
      <c r="G50" s="21"/>
    </row>
    <row r="51" ht="14.25" customHeight="1">
      <c r="A51" s="22" t="s">
        <v>1230</v>
      </c>
      <c r="B51" s="25" t="s">
        <v>1037</v>
      </c>
      <c r="C51" s="26" t="s">
        <v>1231</v>
      </c>
      <c r="D51" s="4" t="s">
        <v>1136</v>
      </c>
      <c r="E51" s="4" t="s">
        <v>1157</v>
      </c>
      <c r="G51" s="21"/>
    </row>
    <row r="52" ht="14.25" customHeight="1">
      <c r="A52" s="22" t="s">
        <v>1232</v>
      </c>
      <c r="B52" s="25" t="s">
        <v>1037</v>
      </c>
      <c r="C52" s="26" t="s">
        <v>1233</v>
      </c>
      <c r="D52" s="4" t="s">
        <v>1136</v>
      </c>
      <c r="E52" s="4" t="s">
        <v>1157</v>
      </c>
      <c r="G52" s="21"/>
    </row>
    <row r="53" ht="14.25" customHeight="1">
      <c r="A53" s="22" t="s">
        <v>1234</v>
      </c>
      <c r="B53" s="17" t="s">
        <v>1037</v>
      </c>
      <c r="C53" s="18" t="s">
        <v>1235</v>
      </c>
      <c r="D53" s="4" t="s">
        <v>1136</v>
      </c>
      <c r="E53" s="4" t="s">
        <v>1157</v>
      </c>
      <c r="G53" s="21"/>
    </row>
    <row r="54" ht="14.25" customHeight="1">
      <c r="A54" s="22" t="s">
        <v>1236</v>
      </c>
      <c r="B54" s="25" t="s">
        <v>1037</v>
      </c>
      <c r="C54" s="26" t="s">
        <v>1237</v>
      </c>
      <c r="D54" s="4" t="s">
        <v>1136</v>
      </c>
      <c r="E54" s="4" t="s">
        <v>1157</v>
      </c>
      <c r="G54" s="21"/>
    </row>
    <row r="55" ht="14.25" customHeight="1">
      <c r="A55" s="22" t="s">
        <v>1238</v>
      </c>
      <c r="B55" s="25" t="s">
        <v>1037</v>
      </c>
      <c r="C55" s="26" t="s">
        <v>1239</v>
      </c>
      <c r="D55" s="4" t="s">
        <v>1136</v>
      </c>
      <c r="E55" s="4" t="s">
        <v>1157</v>
      </c>
      <c r="G55" s="21"/>
    </row>
    <row r="56" ht="14.25" customHeight="1">
      <c r="A56" s="22" t="s">
        <v>1240</v>
      </c>
      <c r="B56" s="17" t="s">
        <v>1037</v>
      </c>
      <c r="C56" s="18" t="s">
        <v>1241</v>
      </c>
      <c r="D56" s="4" t="s">
        <v>1136</v>
      </c>
      <c r="E56" s="4" t="s">
        <v>1157</v>
      </c>
      <c r="G56" s="21"/>
    </row>
    <row r="57" ht="14.25" customHeight="1">
      <c r="A57" s="22" t="s">
        <v>1242</v>
      </c>
      <c r="B57" s="25" t="s">
        <v>1037</v>
      </c>
      <c r="C57" s="26" t="s">
        <v>1243</v>
      </c>
      <c r="D57" s="4" t="s">
        <v>1136</v>
      </c>
      <c r="E57" s="4" t="s">
        <v>1157</v>
      </c>
      <c r="G57" s="21"/>
    </row>
    <row r="58" ht="14.25" customHeight="1">
      <c r="A58" s="22" t="s">
        <v>1244</v>
      </c>
      <c r="B58" s="25" t="s">
        <v>1037</v>
      </c>
      <c r="C58" s="26" t="s">
        <v>1245</v>
      </c>
      <c r="D58" s="4" t="s">
        <v>1136</v>
      </c>
      <c r="E58" s="4" t="s">
        <v>1157</v>
      </c>
      <c r="G58" s="21"/>
    </row>
    <row r="59" ht="14.25" customHeight="1">
      <c r="A59" s="22" t="s">
        <v>1246</v>
      </c>
      <c r="B59" s="25" t="s">
        <v>1037</v>
      </c>
      <c r="C59" s="26" t="s">
        <v>1247</v>
      </c>
      <c r="D59" s="4" t="s">
        <v>1136</v>
      </c>
      <c r="E59" s="4" t="s">
        <v>1172</v>
      </c>
      <c r="G59" s="21"/>
    </row>
    <row r="60" ht="14.25" customHeight="1">
      <c r="A60" s="22" t="s">
        <v>1248</v>
      </c>
      <c r="B60" s="25" t="s">
        <v>1037</v>
      </c>
      <c r="C60" s="26" t="s">
        <v>1141</v>
      </c>
      <c r="D60" s="4" t="s">
        <v>1136</v>
      </c>
      <c r="E60" s="4" t="s">
        <v>1157</v>
      </c>
      <c r="G60" s="21"/>
    </row>
    <row r="61" ht="14.25" customHeight="1">
      <c r="A61" s="22" t="s">
        <v>1249</v>
      </c>
      <c r="B61" s="25" t="s">
        <v>1037</v>
      </c>
      <c r="C61" s="26" t="s">
        <v>1250</v>
      </c>
      <c r="D61" s="4" t="s">
        <v>1136</v>
      </c>
      <c r="E61" s="4" t="s">
        <v>1157</v>
      </c>
      <c r="G61" s="21"/>
    </row>
    <row r="62" ht="14.25" customHeight="1">
      <c r="A62" s="22" t="s">
        <v>1251</v>
      </c>
      <c r="B62" s="17" t="s">
        <v>1037</v>
      </c>
      <c r="C62" s="18" t="s">
        <v>1252</v>
      </c>
      <c r="D62" s="4" t="s">
        <v>1136</v>
      </c>
      <c r="E62" s="4" t="s">
        <v>1157</v>
      </c>
      <c r="G62" s="21"/>
    </row>
    <row r="63" ht="14.25" customHeight="1">
      <c r="A63" s="22" t="s">
        <v>1253</v>
      </c>
      <c r="B63" s="25" t="s">
        <v>1037</v>
      </c>
      <c r="C63" s="26" t="s">
        <v>1254</v>
      </c>
      <c r="D63" s="4" t="s">
        <v>1136</v>
      </c>
      <c r="E63" s="4" t="s">
        <v>1157</v>
      </c>
      <c r="G63" s="21"/>
    </row>
    <row r="64" ht="14.25" customHeight="1">
      <c r="A64" s="22" t="s">
        <v>1255</v>
      </c>
      <c r="B64" s="25" t="s">
        <v>1037</v>
      </c>
      <c r="C64" s="26" t="s">
        <v>1256</v>
      </c>
      <c r="D64" s="4" t="s">
        <v>1136</v>
      </c>
      <c r="E64" s="4" t="s">
        <v>1157</v>
      </c>
      <c r="G64" s="21"/>
    </row>
    <row r="65" ht="14.25" customHeight="1">
      <c r="A65" s="22" t="s">
        <v>1257</v>
      </c>
      <c r="B65" s="25" t="s">
        <v>1037</v>
      </c>
      <c r="C65" s="26" t="s">
        <v>1114</v>
      </c>
      <c r="D65" s="4" t="s">
        <v>1136</v>
      </c>
      <c r="E65" s="4" t="s">
        <v>1157</v>
      </c>
      <c r="G65" s="21"/>
    </row>
    <row r="66" ht="14.25" customHeight="1">
      <c r="A66" s="22" t="s">
        <v>1258</v>
      </c>
      <c r="B66" s="25" t="s">
        <v>1037</v>
      </c>
      <c r="C66" s="26" t="s">
        <v>1259</v>
      </c>
      <c r="D66" s="4" t="s">
        <v>1136</v>
      </c>
      <c r="E66" s="4" t="s">
        <v>1157</v>
      </c>
      <c r="G66" s="21"/>
    </row>
    <row r="67" ht="14.25" customHeight="1">
      <c r="A67" s="22" t="s">
        <v>1260</v>
      </c>
      <c r="B67" s="25" t="s">
        <v>1037</v>
      </c>
      <c r="C67" s="26" t="s">
        <v>1261</v>
      </c>
      <c r="D67" s="4" t="s">
        <v>1136</v>
      </c>
      <c r="E67" s="4" t="s">
        <v>1157</v>
      </c>
      <c r="G67" s="21"/>
    </row>
    <row r="68" ht="14.25" customHeight="1">
      <c r="A68" s="22" t="s">
        <v>1262</v>
      </c>
      <c r="B68" s="17" t="s">
        <v>1037</v>
      </c>
      <c r="C68" s="18" t="s">
        <v>1263</v>
      </c>
      <c r="D68" s="4" t="s">
        <v>1136</v>
      </c>
      <c r="E68" s="4" t="s">
        <v>1157</v>
      </c>
      <c r="G68" s="21"/>
    </row>
    <row r="69" ht="14.25" customHeight="1">
      <c r="A69" s="22" t="s">
        <v>1264</v>
      </c>
      <c r="B69" s="25" t="s">
        <v>1028</v>
      </c>
      <c r="C69" s="26" t="s">
        <v>1265</v>
      </c>
      <c r="D69" s="4" t="s">
        <v>1136</v>
      </c>
      <c r="E69" s="4" t="s">
        <v>1169</v>
      </c>
      <c r="G69" s="21"/>
    </row>
    <row r="70" ht="14.25" customHeight="1">
      <c r="A70" s="22" t="s">
        <v>1266</v>
      </c>
      <c r="B70" s="25" t="s">
        <v>1037</v>
      </c>
      <c r="C70" s="26" t="s">
        <v>1267</v>
      </c>
      <c r="D70" s="4" t="s">
        <v>1136</v>
      </c>
      <c r="E70" s="4" t="s">
        <v>1157</v>
      </c>
      <c r="G70" s="21"/>
    </row>
    <row r="71" ht="14.25" customHeight="1">
      <c r="A71" s="22" t="s">
        <v>1268</v>
      </c>
      <c r="B71" s="17" t="s">
        <v>1037</v>
      </c>
      <c r="C71" s="18" t="s">
        <v>1269</v>
      </c>
      <c r="D71" s="4" t="s">
        <v>1136</v>
      </c>
      <c r="E71" s="4" t="s">
        <v>1137</v>
      </c>
      <c r="G71" s="21"/>
    </row>
    <row r="72" ht="14.25" customHeight="1">
      <c r="A72" s="22" t="s">
        <v>1270</v>
      </c>
      <c r="B72" s="25" t="s">
        <v>1037</v>
      </c>
      <c r="C72" s="26" t="s">
        <v>1271</v>
      </c>
      <c r="D72" s="4" t="s">
        <v>1136</v>
      </c>
      <c r="E72" s="4" t="s">
        <v>1137</v>
      </c>
      <c r="G72" s="21"/>
    </row>
    <row r="73" ht="14.25" customHeight="1">
      <c r="A73" s="22" t="s">
        <v>1272</v>
      </c>
      <c r="B73" s="17" t="s">
        <v>1037</v>
      </c>
      <c r="C73" s="18" t="s">
        <v>1273</v>
      </c>
      <c r="D73" s="4" t="s">
        <v>1136</v>
      </c>
      <c r="E73" s="4" t="s">
        <v>1169</v>
      </c>
      <c r="G73" s="21"/>
    </row>
    <row r="74" ht="14.25" customHeight="1">
      <c r="A74" s="22" t="s">
        <v>1274</v>
      </c>
      <c r="B74" s="25" t="s">
        <v>1037</v>
      </c>
      <c r="C74" s="26" t="s">
        <v>1275</v>
      </c>
      <c r="D74" s="4" t="s">
        <v>1136</v>
      </c>
      <c r="E74" s="4" t="s">
        <v>1169</v>
      </c>
      <c r="G74" s="21"/>
    </row>
    <row r="75" ht="14.25" customHeight="1">
      <c r="A75" s="22" t="s">
        <v>1276</v>
      </c>
      <c r="B75" s="17" t="s">
        <v>1037</v>
      </c>
      <c r="C75" s="18" t="s">
        <v>1277</v>
      </c>
      <c r="D75" s="4" t="s">
        <v>1136</v>
      </c>
      <c r="E75" s="4" t="s">
        <v>1169</v>
      </c>
      <c r="G75" s="21"/>
    </row>
    <row r="76" ht="14.25" customHeight="1">
      <c r="A76" s="22" t="s">
        <v>1278</v>
      </c>
      <c r="B76" s="29" t="s">
        <v>1037</v>
      </c>
      <c r="C76" s="30" t="s">
        <v>1279</v>
      </c>
      <c r="D76" s="4" t="s">
        <v>1136</v>
      </c>
      <c r="E76" s="4" t="s">
        <v>1157</v>
      </c>
      <c r="G76" s="21"/>
    </row>
    <row r="77" ht="14.25" customHeight="1">
      <c r="A77" s="22" t="s">
        <v>1280</v>
      </c>
      <c r="B77" s="29" t="s">
        <v>1037</v>
      </c>
      <c r="C77" s="30" t="s">
        <v>1281</v>
      </c>
      <c r="D77" s="4" t="s">
        <v>1136</v>
      </c>
      <c r="E77" s="4" t="s">
        <v>1157</v>
      </c>
      <c r="G77" s="21"/>
    </row>
    <row r="78" ht="14.25" customHeight="1">
      <c r="A78" s="22" t="s">
        <v>1282</v>
      </c>
      <c r="B78" s="29" t="s">
        <v>1283</v>
      </c>
      <c r="C78" s="30" t="s">
        <v>1284</v>
      </c>
      <c r="D78" s="4" t="s">
        <v>1136</v>
      </c>
      <c r="E78" s="4" t="s">
        <v>1157</v>
      </c>
      <c r="G78" s="21"/>
    </row>
    <row r="79" ht="14.25" customHeight="1">
      <c r="A79" s="22" t="s">
        <v>1285</v>
      </c>
      <c r="B79" s="17" t="s">
        <v>1037</v>
      </c>
      <c r="C79" s="18" t="s">
        <v>1286</v>
      </c>
      <c r="D79" s="4" t="s">
        <v>1136</v>
      </c>
      <c r="E79" s="4" t="s">
        <v>1157</v>
      </c>
      <c r="G79" s="21"/>
    </row>
    <row r="80" ht="14.25" customHeight="1">
      <c r="A80" s="22" t="s">
        <v>1287</v>
      </c>
      <c r="B80" s="25" t="s">
        <v>1037</v>
      </c>
      <c r="C80" s="26" t="s">
        <v>1288</v>
      </c>
      <c r="D80" s="4" t="s">
        <v>1136</v>
      </c>
      <c r="E80" s="4" t="s">
        <v>1169</v>
      </c>
      <c r="G80" s="21"/>
    </row>
    <row r="81" ht="14.25" customHeight="1">
      <c r="A81" s="22" t="s">
        <v>1289</v>
      </c>
      <c r="B81" s="25" t="s">
        <v>1037</v>
      </c>
      <c r="C81" s="26" t="s">
        <v>1213</v>
      </c>
      <c r="D81" s="4" t="s">
        <v>1136</v>
      </c>
      <c r="E81" s="4" t="s">
        <v>1169</v>
      </c>
      <c r="G81" s="21"/>
    </row>
    <row r="82" ht="14.25" customHeight="1">
      <c r="A82" s="22" t="s">
        <v>1290</v>
      </c>
      <c r="B82" s="25" t="s">
        <v>1037</v>
      </c>
      <c r="C82" s="26" t="s">
        <v>1291</v>
      </c>
      <c r="D82" s="4" t="s">
        <v>1136</v>
      </c>
      <c r="E82" s="4" t="s">
        <v>1169</v>
      </c>
      <c r="G82" s="21"/>
    </row>
    <row r="83" ht="14.25" customHeight="1">
      <c r="A83" s="22" t="s">
        <v>1292</v>
      </c>
      <c r="B83" s="25" t="s">
        <v>1037</v>
      </c>
      <c r="C83" s="26" t="s">
        <v>1293</v>
      </c>
      <c r="D83" s="4" t="s">
        <v>1136</v>
      </c>
      <c r="E83" s="4" t="s">
        <v>1169</v>
      </c>
      <c r="G83" s="21"/>
    </row>
    <row r="84" ht="14.25" customHeight="1">
      <c r="A84" s="22" t="s">
        <v>1294</v>
      </c>
      <c r="B84" s="25" t="s">
        <v>1037</v>
      </c>
      <c r="C84" s="26" t="s">
        <v>1295</v>
      </c>
      <c r="D84" s="4" t="s">
        <v>1136</v>
      </c>
      <c r="E84" s="4" t="s">
        <v>1169</v>
      </c>
      <c r="G84" s="21"/>
    </row>
    <row r="85" ht="14.25" customHeight="1">
      <c r="A85" s="22" t="s">
        <v>1296</v>
      </c>
      <c r="B85" s="25" t="s">
        <v>1037</v>
      </c>
      <c r="C85" s="26" t="s">
        <v>1297</v>
      </c>
      <c r="D85" s="4" t="s">
        <v>1136</v>
      </c>
      <c r="E85" s="4" t="s">
        <v>1169</v>
      </c>
      <c r="G85" s="21"/>
    </row>
    <row r="86" ht="14.25" customHeight="1">
      <c r="A86" s="22" t="s">
        <v>1298</v>
      </c>
      <c r="B86" s="25" t="s">
        <v>1037</v>
      </c>
      <c r="C86" s="26" t="s">
        <v>1281</v>
      </c>
      <c r="D86" s="4" t="s">
        <v>1136</v>
      </c>
      <c r="E86" s="4" t="s">
        <v>1169</v>
      </c>
      <c r="G86" s="21"/>
    </row>
    <row r="87" ht="14.25" customHeight="1">
      <c r="A87" s="22" t="s">
        <v>1299</v>
      </c>
      <c r="B87" s="25" t="s">
        <v>1037</v>
      </c>
      <c r="C87" s="26" t="s">
        <v>1300</v>
      </c>
      <c r="D87" s="4" t="s">
        <v>1136</v>
      </c>
      <c r="E87" s="4" t="s">
        <v>1169</v>
      </c>
      <c r="G87" s="21"/>
    </row>
    <row r="88" ht="14.25" customHeight="1">
      <c r="A88" s="22" t="s">
        <v>1301</v>
      </c>
      <c r="B88" s="25" t="s">
        <v>1037</v>
      </c>
      <c r="C88" s="26" t="s">
        <v>1302</v>
      </c>
      <c r="D88" s="4" t="s">
        <v>1136</v>
      </c>
      <c r="E88" s="4" t="s">
        <v>1169</v>
      </c>
      <c r="G88" s="21"/>
    </row>
    <row r="89" ht="14.25" customHeight="1">
      <c r="A89" s="22" t="s">
        <v>1303</v>
      </c>
      <c r="B89" s="25" t="s">
        <v>1037</v>
      </c>
      <c r="C89" s="26" t="s">
        <v>1070</v>
      </c>
      <c r="D89" s="4" t="s">
        <v>1136</v>
      </c>
      <c r="E89" s="4" t="s">
        <v>1169</v>
      </c>
      <c r="G89" s="21"/>
    </row>
    <row r="90" ht="14.25" customHeight="1">
      <c r="A90" s="22" t="s">
        <v>1304</v>
      </c>
      <c r="B90" s="25" t="s">
        <v>1037</v>
      </c>
      <c r="C90" s="26" t="s">
        <v>1305</v>
      </c>
      <c r="D90" s="4" t="s">
        <v>1136</v>
      </c>
      <c r="E90" s="4" t="s">
        <v>1169</v>
      </c>
      <c r="G90" s="21"/>
    </row>
    <row r="91" ht="14.25" customHeight="1">
      <c r="A91" s="22" t="s">
        <v>1306</v>
      </c>
      <c r="B91" s="17" t="s">
        <v>1037</v>
      </c>
      <c r="C91" s="18" t="s">
        <v>1307</v>
      </c>
      <c r="D91" s="4" t="s">
        <v>1136</v>
      </c>
      <c r="E91" s="4" t="s">
        <v>1169</v>
      </c>
      <c r="G91" s="21"/>
    </row>
    <row r="92" ht="14.25" customHeight="1">
      <c r="A92" s="22" t="s">
        <v>1308</v>
      </c>
      <c r="B92" s="17" t="s">
        <v>1037</v>
      </c>
      <c r="C92" s="18" t="s">
        <v>1309</v>
      </c>
      <c r="D92" s="4" t="s">
        <v>1136</v>
      </c>
      <c r="E92" s="4" t="s">
        <v>1137</v>
      </c>
      <c r="G92" s="21"/>
    </row>
    <row r="93" ht="14.25" customHeight="1">
      <c r="A93" s="22" t="s">
        <v>1310</v>
      </c>
      <c r="B93" s="17" t="s">
        <v>1037</v>
      </c>
      <c r="C93" s="18" t="s">
        <v>1311</v>
      </c>
      <c r="D93" s="4" t="s">
        <v>1136</v>
      </c>
      <c r="E93" s="4" t="s">
        <v>1137</v>
      </c>
      <c r="G93" s="21"/>
    </row>
    <row r="94" ht="14.25" customHeight="1">
      <c r="A94" s="22" t="s">
        <v>1312</v>
      </c>
      <c r="B94" s="17" t="s">
        <v>1037</v>
      </c>
      <c r="C94" s="18" t="s">
        <v>1313</v>
      </c>
      <c r="D94" s="4" t="s">
        <v>1136</v>
      </c>
      <c r="E94" s="4" t="s">
        <v>1137</v>
      </c>
      <c r="G94" s="21"/>
    </row>
    <row r="95" ht="14.25" customHeight="1">
      <c r="A95" s="22" t="s">
        <v>1314</v>
      </c>
      <c r="B95" s="25" t="s">
        <v>1037</v>
      </c>
      <c r="C95" s="26" t="s">
        <v>1315</v>
      </c>
      <c r="D95" s="4" t="s">
        <v>1136</v>
      </c>
      <c r="E95" s="4" t="s">
        <v>1137</v>
      </c>
      <c r="G95" s="21"/>
    </row>
    <row r="96" ht="14.25" customHeight="1">
      <c r="A96" s="22" t="s">
        <v>1316</v>
      </c>
      <c r="B96" s="17" t="s">
        <v>1037</v>
      </c>
      <c r="C96" s="18" t="s">
        <v>1317</v>
      </c>
      <c r="D96" s="4" t="s">
        <v>1136</v>
      </c>
      <c r="E96" s="4" t="s">
        <v>1137</v>
      </c>
      <c r="G96" s="21"/>
    </row>
    <row r="97" ht="14.25" customHeight="1">
      <c r="A97" s="22" t="s">
        <v>1318</v>
      </c>
      <c r="B97" s="25" t="s">
        <v>1037</v>
      </c>
      <c r="C97" s="26" t="s">
        <v>1319</v>
      </c>
      <c r="D97" s="4" t="s">
        <v>1136</v>
      </c>
      <c r="E97" s="4" t="s">
        <v>1137</v>
      </c>
      <c r="G97" s="21"/>
    </row>
    <row r="98" ht="14.25" customHeight="1">
      <c r="A98" s="22" t="s">
        <v>1320</v>
      </c>
      <c r="B98" s="25" t="s">
        <v>1037</v>
      </c>
      <c r="C98" s="26" t="s">
        <v>1321</v>
      </c>
      <c r="D98" s="4" t="s">
        <v>1136</v>
      </c>
      <c r="E98" s="4" t="s">
        <v>1137</v>
      </c>
      <c r="G98" s="21"/>
    </row>
    <row r="99" ht="14.25" customHeight="1">
      <c r="A99" s="22" t="s">
        <v>1322</v>
      </c>
      <c r="B99" s="17" t="s">
        <v>1037</v>
      </c>
      <c r="C99" s="18" t="s">
        <v>1309</v>
      </c>
      <c r="D99" s="4" t="s">
        <v>1136</v>
      </c>
      <c r="E99" s="4" t="s">
        <v>1137</v>
      </c>
      <c r="G99" s="21"/>
    </row>
    <row r="100" ht="14.25" customHeight="1">
      <c r="A100" s="22" t="s">
        <v>1323</v>
      </c>
      <c r="B100" s="25" t="s">
        <v>1037</v>
      </c>
      <c r="C100" s="26" t="s">
        <v>1324</v>
      </c>
      <c r="D100" s="4" t="s">
        <v>1136</v>
      </c>
      <c r="E100" s="4" t="s">
        <v>1157</v>
      </c>
      <c r="G100" s="21"/>
    </row>
    <row r="101" ht="14.25" customHeight="1">
      <c r="A101" s="22" t="s">
        <v>1325</v>
      </c>
      <c r="B101" s="25" t="s">
        <v>1037</v>
      </c>
      <c r="C101" s="26" t="s">
        <v>1064</v>
      </c>
      <c r="D101" s="4" t="s">
        <v>1136</v>
      </c>
      <c r="E101" s="4" t="s">
        <v>1169</v>
      </c>
      <c r="G101" s="21"/>
    </row>
    <row r="102" ht="14.25" customHeight="1">
      <c r="A102" s="22" t="s">
        <v>1326</v>
      </c>
      <c r="B102" s="25" t="s">
        <v>1327</v>
      </c>
      <c r="C102" s="26" t="s">
        <v>1171</v>
      </c>
      <c r="D102" s="4" t="s">
        <v>1136</v>
      </c>
      <c r="E102" s="4" t="s">
        <v>1169</v>
      </c>
      <c r="G102" s="21"/>
    </row>
    <row r="103" ht="14.25" customHeight="1">
      <c r="A103" s="22" t="s">
        <v>1328</v>
      </c>
      <c r="B103" s="25" t="s">
        <v>1037</v>
      </c>
      <c r="C103" s="26" t="s">
        <v>1329</v>
      </c>
      <c r="D103" s="4" t="s">
        <v>1136</v>
      </c>
      <c r="E103" s="4" t="s">
        <v>1169</v>
      </c>
      <c r="G103" s="21"/>
    </row>
    <row r="104" ht="14.25" customHeight="1">
      <c r="A104" s="22" t="s">
        <v>1330</v>
      </c>
      <c r="B104" s="25" t="s">
        <v>1037</v>
      </c>
      <c r="C104" s="26" t="s">
        <v>1331</v>
      </c>
      <c r="D104" s="4" t="s">
        <v>1136</v>
      </c>
      <c r="E104" s="4" t="s">
        <v>1169</v>
      </c>
      <c r="G104" s="21"/>
    </row>
    <row r="105" ht="14.25" customHeight="1">
      <c r="A105" s="22" t="s">
        <v>1332</v>
      </c>
      <c r="B105" s="25" t="s">
        <v>1037</v>
      </c>
      <c r="C105" s="26" t="s">
        <v>1333</v>
      </c>
      <c r="D105" s="4" t="s">
        <v>1136</v>
      </c>
      <c r="E105" s="4" t="s">
        <v>1169</v>
      </c>
      <c r="G105" s="21"/>
    </row>
    <row r="106" ht="14.25" customHeight="1">
      <c r="A106" s="22" t="s">
        <v>1334</v>
      </c>
      <c r="B106" s="25" t="s">
        <v>1037</v>
      </c>
      <c r="C106" s="26" t="s">
        <v>1335</v>
      </c>
      <c r="D106" s="4" t="s">
        <v>1136</v>
      </c>
      <c r="E106" s="4" t="s">
        <v>1169</v>
      </c>
      <c r="G106" s="21"/>
    </row>
    <row r="107" ht="14.25" customHeight="1">
      <c r="A107" s="22" t="s">
        <v>1336</v>
      </c>
      <c r="B107" s="17" t="s">
        <v>1037</v>
      </c>
      <c r="C107" s="18" t="s">
        <v>1337</v>
      </c>
      <c r="D107" s="4" t="s">
        <v>1136</v>
      </c>
      <c r="E107" s="4" t="s">
        <v>1169</v>
      </c>
      <c r="G107" s="21"/>
    </row>
    <row r="108" ht="14.25" customHeight="1">
      <c r="A108" s="22" t="s">
        <v>1338</v>
      </c>
      <c r="B108" s="25" t="s">
        <v>1037</v>
      </c>
      <c r="C108" s="26" t="s">
        <v>1293</v>
      </c>
      <c r="D108" s="4" t="s">
        <v>1136</v>
      </c>
      <c r="E108" s="4" t="s">
        <v>1169</v>
      </c>
      <c r="G108" s="21"/>
    </row>
    <row r="109" ht="14.25" customHeight="1">
      <c r="A109" s="22" t="s">
        <v>1339</v>
      </c>
      <c r="B109" s="25" t="s">
        <v>1037</v>
      </c>
      <c r="C109" s="26" t="s">
        <v>1340</v>
      </c>
      <c r="D109" s="4" t="s">
        <v>1136</v>
      </c>
      <c r="E109" s="4" t="s">
        <v>1169</v>
      </c>
      <c r="G109" s="21"/>
    </row>
    <row r="110" ht="14.25" customHeight="1">
      <c r="A110" s="22" t="s">
        <v>1341</v>
      </c>
      <c r="B110" s="25" t="s">
        <v>1037</v>
      </c>
      <c r="C110" s="26" t="s">
        <v>1342</v>
      </c>
      <c r="D110" s="4" t="s">
        <v>1136</v>
      </c>
      <c r="E110" s="4" t="s">
        <v>1169</v>
      </c>
      <c r="G110" s="21"/>
    </row>
    <row r="111" ht="14.25" customHeight="1">
      <c r="A111" s="22" t="s">
        <v>1343</v>
      </c>
      <c r="B111" s="25" t="s">
        <v>1037</v>
      </c>
      <c r="C111" s="26" t="s">
        <v>1344</v>
      </c>
      <c r="D111" s="4" t="s">
        <v>1136</v>
      </c>
      <c r="E111" s="4" t="s">
        <v>1169</v>
      </c>
      <c r="G111" s="21"/>
    </row>
    <row r="112" ht="14.25" customHeight="1">
      <c r="A112" s="22" t="s">
        <v>1345</v>
      </c>
      <c r="B112" s="25" t="s">
        <v>1037</v>
      </c>
      <c r="C112" s="26" t="s">
        <v>1346</v>
      </c>
      <c r="D112" s="4" t="s">
        <v>1136</v>
      </c>
      <c r="E112" s="4" t="s">
        <v>1169</v>
      </c>
      <c r="G112" s="21"/>
    </row>
    <row r="113" ht="14.25" customHeight="1">
      <c r="A113" s="22" t="s">
        <v>1347</v>
      </c>
      <c r="B113" s="17" t="s">
        <v>1037</v>
      </c>
      <c r="C113" s="18" t="s">
        <v>1348</v>
      </c>
      <c r="D113" s="4" t="s">
        <v>1136</v>
      </c>
      <c r="E113" s="4" t="s">
        <v>1137</v>
      </c>
      <c r="G113" s="21"/>
    </row>
    <row r="114" ht="14.25" customHeight="1">
      <c r="A114" s="22" t="s">
        <v>1349</v>
      </c>
      <c r="B114" s="25" t="s">
        <v>1037</v>
      </c>
      <c r="C114" s="26" t="s">
        <v>1350</v>
      </c>
      <c r="D114" s="4" t="s">
        <v>1136</v>
      </c>
      <c r="E114" s="4" t="s">
        <v>1137</v>
      </c>
      <c r="G114" s="21"/>
    </row>
    <row r="115" ht="14.25" customHeight="1">
      <c r="A115" s="22" t="s">
        <v>1351</v>
      </c>
      <c r="B115" s="17" t="s">
        <v>1037</v>
      </c>
      <c r="C115" s="18" t="s">
        <v>1352</v>
      </c>
      <c r="D115" s="4" t="s">
        <v>1136</v>
      </c>
      <c r="E115" s="4" t="s">
        <v>1137</v>
      </c>
      <c r="G115" s="21"/>
    </row>
    <row r="116" ht="14.25" customHeight="1">
      <c r="A116" s="22" t="s">
        <v>1353</v>
      </c>
      <c r="B116" s="25" t="s">
        <v>1037</v>
      </c>
      <c r="C116" s="26" t="s">
        <v>1354</v>
      </c>
      <c r="D116" s="4" t="s">
        <v>1136</v>
      </c>
      <c r="E116" s="4" t="s">
        <v>1137</v>
      </c>
      <c r="G116" s="21"/>
    </row>
    <row r="117" ht="14.25" customHeight="1">
      <c r="A117" s="22" t="s">
        <v>1355</v>
      </c>
      <c r="B117" s="17" t="s">
        <v>1037</v>
      </c>
      <c r="C117" s="18" t="s">
        <v>1356</v>
      </c>
      <c r="D117" s="4" t="s">
        <v>1136</v>
      </c>
      <c r="E117" s="4" t="s">
        <v>1137</v>
      </c>
      <c r="G117" s="21"/>
    </row>
    <row r="118" ht="14.25" customHeight="1">
      <c r="A118" s="22" t="s">
        <v>1357</v>
      </c>
      <c r="B118" s="17" t="s">
        <v>1037</v>
      </c>
      <c r="C118" s="18" t="s">
        <v>1358</v>
      </c>
      <c r="D118" s="4" t="s">
        <v>1136</v>
      </c>
      <c r="E118" s="4" t="s">
        <v>1137</v>
      </c>
      <c r="G118" s="21"/>
    </row>
    <row r="119" ht="14.25" customHeight="1">
      <c r="A119" s="22" t="s">
        <v>1359</v>
      </c>
      <c r="B119" s="17" t="s">
        <v>1037</v>
      </c>
      <c r="C119" s="18" t="s">
        <v>1135</v>
      </c>
      <c r="D119" s="4" t="s">
        <v>1136</v>
      </c>
      <c r="E119" s="4" t="s">
        <v>1137</v>
      </c>
      <c r="G119" s="21"/>
    </row>
    <row r="120" ht="14.25" customHeight="1">
      <c r="A120" s="22" t="s">
        <v>1360</v>
      </c>
      <c r="B120" s="17" t="s">
        <v>1037</v>
      </c>
      <c r="C120" s="18" t="s">
        <v>1361</v>
      </c>
      <c r="D120" s="4" t="s">
        <v>1136</v>
      </c>
      <c r="E120" s="4" t="s">
        <v>1137</v>
      </c>
      <c r="G120" s="21"/>
    </row>
    <row r="121" ht="14.25" customHeight="1">
      <c r="A121" s="22" t="s">
        <v>1362</v>
      </c>
      <c r="B121" s="25" t="s">
        <v>1037</v>
      </c>
      <c r="C121" s="26" t="s">
        <v>1363</v>
      </c>
      <c r="D121" s="4" t="s">
        <v>1136</v>
      </c>
      <c r="E121" s="4" t="s">
        <v>1169</v>
      </c>
      <c r="G121" s="21"/>
    </row>
    <row r="122" ht="14.25" customHeight="1">
      <c r="A122" s="22" t="s">
        <v>1364</v>
      </c>
      <c r="B122" s="17" t="s">
        <v>1283</v>
      </c>
      <c r="C122" s="31" t="s">
        <v>1365</v>
      </c>
      <c r="D122" s="4" t="s">
        <v>1136</v>
      </c>
      <c r="E122" s="4" t="s">
        <v>1169</v>
      </c>
      <c r="G122" s="21"/>
    </row>
    <row r="123" ht="14.25" customHeight="1">
      <c r="A123" s="22" t="s">
        <v>1366</v>
      </c>
      <c r="B123" s="17" t="s">
        <v>1037</v>
      </c>
      <c r="C123" s="18" t="s">
        <v>1367</v>
      </c>
      <c r="D123" s="4" t="s">
        <v>1136</v>
      </c>
      <c r="E123" s="4" t="s">
        <v>1169</v>
      </c>
      <c r="G123" s="21"/>
    </row>
    <row r="124" ht="14.25" customHeight="1">
      <c r="A124" s="22" t="s">
        <v>1368</v>
      </c>
      <c r="B124" s="17" t="s">
        <v>1028</v>
      </c>
      <c r="C124" s="18" t="s">
        <v>1369</v>
      </c>
      <c r="D124" s="4" t="s">
        <v>1136</v>
      </c>
      <c r="E124" s="4" t="s">
        <v>1169</v>
      </c>
      <c r="G124" s="21"/>
    </row>
    <row r="125" ht="14.25" customHeight="1">
      <c r="A125" s="22" t="s">
        <v>1370</v>
      </c>
      <c r="B125" s="17" t="s">
        <v>1037</v>
      </c>
      <c r="C125" s="18" t="s">
        <v>1371</v>
      </c>
      <c r="D125" s="4" t="s">
        <v>1136</v>
      </c>
      <c r="E125" s="4" t="s">
        <v>1169</v>
      </c>
      <c r="G125" s="21"/>
    </row>
    <row r="126" ht="14.25" customHeight="1">
      <c r="A126" s="22" t="s">
        <v>1372</v>
      </c>
      <c r="B126" s="32" t="s">
        <v>1037</v>
      </c>
      <c r="C126" s="26" t="s">
        <v>1373</v>
      </c>
      <c r="D126" s="4" t="s">
        <v>1136</v>
      </c>
      <c r="E126" s="4" t="s">
        <v>1169</v>
      </c>
      <c r="G126" s="21"/>
    </row>
    <row r="127" ht="14.25" customHeight="1">
      <c r="A127" s="22" t="s">
        <v>1374</v>
      </c>
      <c r="B127" s="29" t="s">
        <v>1037</v>
      </c>
      <c r="C127" s="33" t="s">
        <v>1375</v>
      </c>
      <c r="D127" s="4" t="s">
        <v>1136</v>
      </c>
      <c r="E127" s="4" t="s">
        <v>1157</v>
      </c>
      <c r="G127" s="21"/>
    </row>
    <row r="128" ht="14.25" customHeight="1">
      <c r="A128" s="22" t="s">
        <v>1376</v>
      </c>
      <c r="B128" s="29" t="s">
        <v>1037</v>
      </c>
      <c r="C128" s="34" t="s">
        <v>1377</v>
      </c>
      <c r="D128" s="4" t="s">
        <v>1136</v>
      </c>
      <c r="E128" s="4" t="s">
        <v>1157</v>
      </c>
      <c r="G128" s="21"/>
    </row>
    <row r="129" ht="14.25" customHeight="1">
      <c r="A129" s="22" t="s">
        <v>1378</v>
      </c>
      <c r="B129" s="29" t="s">
        <v>1037</v>
      </c>
      <c r="C129" s="34" t="s">
        <v>1379</v>
      </c>
      <c r="D129" s="4" t="s">
        <v>1136</v>
      </c>
      <c r="E129" s="4" t="s">
        <v>1157</v>
      </c>
      <c r="G129" s="21"/>
    </row>
    <row r="130" ht="14.25" customHeight="1">
      <c r="A130" s="22" t="s">
        <v>1380</v>
      </c>
      <c r="B130" s="25" t="s">
        <v>1028</v>
      </c>
      <c r="C130" s="7" t="s">
        <v>1068</v>
      </c>
      <c r="D130" s="4" t="s">
        <v>1136</v>
      </c>
      <c r="E130" s="4" t="s">
        <v>1169</v>
      </c>
      <c r="G130" s="21"/>
    </row>
    <row r="131" ht="14.25" customHeight="1">
      <c r="A131" s="22" t="s">
        <v>1381</v>
      </c>
      <c r="B131" s="17" t="s">
        <v>1037</v>
      </c>
      <c r="C131" s="11" t="s">
        <v>1382</v>
      </c>
      <c r="D131" s="4" t="s">
        <v>1136</v>
      </c>
      <c r="E131" s="4" t="s">
        <v>1169</v>
      </c>
      <c r="G131" s="21"/>
    </row>
    <row r="132" ht="14.25" customHeight="1">
      <c r="A132" s="22" t="s">
        <v>1383</v>
      </c>
      <c r="B132" s="29" t="s">
        <v>1037</v>
      </c>
      <c r="C132" s="34" t="s">
        <v>1108</v>
      </c>
      <c r="D132" s="4" t="s">
        <v>1136</v>
      </c>
      <c r="E132" s="4" t="s">
        <v>1157</v>
      </c>
      <c r="G132" s="21"/>
    </row>
    <row r="133" ht="14.25" customHeight="1">
      <c r="A133" s="22" t="s">
        <v>1384</v>
      </c>
      <c r="B133" s="29" t="s">
        <v>1203</v>
      </c>
      <c r="C133" s="34" t="s">
        <v>1070</v>
      </c>
      <c r="D133" s="4" t="s">
        <v>1136</v>
      </c>
      <c r="E133" s="4" t="s">
        <v>1157</v>
      </c>
      <c r="G133" s="21"/>
    </row>
    <row r="134" ht="14.25" customHeight="1">
      <c r="A134" s="22" t="s">
        <v>1385</v>
      </c>
      <c r="B134" s="29" t="s">
        <v>1037</v>
      </c>
      <c r="C134" s="34" t="s">
        <v>1386</v>
      </c>
      <c r="D134" s="4" t="s">
        <v>1136</v>
      </c>
      <c r="E134" s="4" t="s">
        <v>1157</v>
      </c>
      <c r="G134" s="21"/>
    </row>
    <row r="135" ht="14.25" customHeight="1">
      <c r="A135" s="22" t="s">
        <v>1387</v>
      </c>
      <c r="B135" s="17" t="s">
        <v>1037</v>
      </c>
      <c r="C135" s="11" t="s">
        <v>1388</v>
      </c>
      <c r="D135" s="4" t="s">
        <v>1136</v>
      </c>
      <c r="E135" s="4" t="s">
        <v>1169</v>
      </c>
      <c r="G135" s="21"/>
    </row>
    <row r="136" ht="14.25" customHeight="1">
      <c r="A136" s="22" t="s">
        <v>1389</v>
      </c>
      <c r="B136" s="17" t="s">
        <v>1037</v>
      </c>
      <c r="C136" s="11" t="s">
        <v>1390</v>
      </c>
      <c r="D136" s="4" t="s">
        <v>1136</v>
      </c>
      <c r="E136" s="4" t="s">
        <v>1169</v>
      </c>
      <c r="G136" s="21"/>
    </row>
    <row r="137" ht="14.25" customHeight="1">
      <c r="A137" s="22" t="s">
        <v>1391</v>
      </c>
      <c r="B137" s="17" t="s">
        <v>1037</v>
      </c>
      <c r="C137" s="11" t="s">
        <v>1392</v>
      </c>
      <c r="D137" s="4" t="s">
        <v>1136</v>
      </c>
      <c r="E137" s="4" t="s">
        <v>1137</v>
      </c>
      <c r="G137" s="21"/>
    </row>
    <row r="138" ht="14.25" customHeight="1">
      <c r="A138" s="22" t="s">
        <v>1393</v>
      </c>
      <c r="B138" s="16" t="s">
        <v>1037</v>
      </c>
      <c r="C138" s="35" t="s">
        <v>1394</v>
      </c>
      <c r="D138" s="4" t="s">
        <v>1136</v>
      </c>
      <c r="E138" s="4" t="s">
        <v>1137</v>
      </c>
      <c r="G138" s="21"/>
    </row>
    <row r="139" ht="14.25" customHeight="1">
      <c r="A139" s="22" t="s">
        <v>1395</v>
      </c>
      <c r="B139" s="36" t="s">
        <v>1037</v>
      </c>
      <c r="C139" s="11" t="s">
        <v>1135</v>
      </c>
      <c r="D139" s="4" t="s">
        <v>1136</v>
      </c>
      <c r="E139" s="4" t="s">
        <v>1137</v>
      </c>
      <c r="G139" s="21"/>
    </row>
    <row r="140" ht="14.25" customHeight="1">
      <c r="A140" s="22" t="s">
        <v>1396</v>
      </c>
      <c r="B140" s="36" t="s">
        <v>1037</v>
      </c>
      <c r="C140" s="11" t="s">
        <v>1397</v>
      </c>
      <c r="D140" s="4" t="s">
        <v>1136</v>
      </c>
      <c r="E140" s="4" t="s">
        <v>1137</v>
      </c>
      <c r="G140" s="21"/>
    </row>
    <row r="141" ht="14.25" customHeight="1">
      <c r="A141" s="22" t="s">
        <v>1398</v>
      </c>
      <c r="B141" s="36" t="s">
        <v>1037</v>
      </c>
      <c r="C141" s="11" t="s">
        <v>1399</v>
      </c>
      <c r="D141" s="4" t="s">
        <v>1136</v>
      </c>
      <c r="E141" s="4" t="s">
        <v>1137</v>
      </c>
      <c r="G141" s="21"/>
    </row>
    <row r="142" ht="14.25" customHeight="1">
      <c r="A142" s="22" t="s">
        <v>1400</v>
      </c>
      <c r="B142" s="36" t="s">
        <v>1037</v>
      </c>
      <c r="C142" s="11" t="s">
        <v>1401</v>
      </c>
      <c r="D142" s="4" t="s">
        <v>1136</v>
      </c>
      <c r="E142" s="4" t="s">
        <v>1137</v>
      </c>
      <c r="G142" s="21"/>
    </row>
    <row r="143" ht="14.25" customHeight="1">
      <c r="A143" s="22" t="s">
        <v>1402</v>
      </c>
      <c r="B143" s="37" t="s">
        <v>1037</v>
      </c>
      <c r="C143" s="7" t="s">
        <v>1403</v>
      </c>
      <c r="D143" s="4" t="s">
        <v>1136</v>
      </c>
      <c r="E143" s="4" t="s">
        <v>1137</v>
      </c>
      <c r="G143" s="21"/>
    </row>
    <row r="144" ht="14.25" customHeight="1">
      <c r="A144" s="22" t="s">
        <v>1404</v>
      </c>
      <c r="B144" s="37" t="s">
        <v>1037</v>
      </c>
      <c r="C144" s="7" t="s">
        <v>1405</v>
      </c>
      <c r="D144" s="4" t="s">
        <v>1136</v>
      </c>
      <c r="E144" s="4" t="s">
        <v>1137</v>
      </c>
      <c r="G144" s="21"/>
    </row>
    <row r="145" ht="14.25" customHeight="1">
      <c r="A145" s="22" t="s">
        <v>1406</v>
      </c>
      <c r="B145" s="36" t="s">
        <v>1037</v>
      </c>
      <c r="C145" s="11" t="s">
        <v>1407</v>
      </c>
      <c r="D145" s="4" t="s">
        <v>1136</v>
      </c>
      <c r="E145" s="4" t="s">
        <v>1137</v>
      </c>
      <c r="G145" s="21"/>
    </row>
    <row r="146" ht="14.25" customHeight="1">
      <c r="A146" s="22" t="s">
        <v>1408</v>
      </c>
      <c r="B146" s="37" t="s">
        <v>1037</v>
      </c>
      <c r="C146" s="7" t="s">
        <v>1409</v>
      </c>
      <c r="D146" s="4" t="s">
        <v>1136</v>
      </c>
      <c r="E146" s="4" t="s">
        <v>1157</v>
      </c>
      <c r="G146" s="21"/>
    </row>
    <row r="147" ht="14.25" customHeight="1">
      <c r="A147" s="22" t="s">
        <v>1408</v>
      </c>
      <c r="B147" s="38" t="s">
        <v>1037</v>
      </c>
      <c r="C147" s="34" t="s">
        <v>1410</v>
      </c>
      <c r="D147" s="4" t="s">
        <v>1136</v>
      </c>
      <c r="E147" s="4" t="s">
        <v>1157</v>
      </c>
      <c r="G147" s="21"/>
    </row>
    <row r="148" ht="14.25" customHeight="1">
      <c r="A148" s="22" t="s">
        <v>1411</v>
      </c>
      <c r="B148" s="25" t="s">
        <v>1037</v>
      </c>
      <c r="C148" s="7" t="s">
        <v>1412</v>
      </c>
      <c r="D148" s="4" t="s">
        <v>1136</v>
      </c>
      <c r="E148" s="4" t="s">
        <v>1157</v>
      </c>
      <c r="G148" s="21"/>
    </row>
    <row r="149" ht="14.25" customHeight="1">
      <c r="A149" s="22" t="s">
        <v>1413</v>
      </c>
      <c r="B149" s="17" t="s">
        <v>1028</v>
      </c>
      <c r="C149" s="11" t="s">
        <v>1046</v>
      </c>
      <c r="D149" s="4" t="s">
        <v>1136</v>
      </c>
      <c r="E149" s="4" t="s">
        <v>1169</v>
      </c>
      <c r="G149" s="21"/>
    </row>
    <row r="150" ht="14.25" customHeight="1">
      <c r="A150" s="22" t="s">
        <v>1414</v>
      </c>
      <c r="B150" s="17" t="s">
        <v>1037</v>
      </c>
      <c r="C150" s="11" t="s">
        <v>1415</v>
      </c>
      <c r="D150" s="4" t="s">
        <v>1136</v>
      </c>
      <c r="E150" s="4" t="s">
        <v>1169</v>
      </c>
      <c r="G150" s="21"/>
    </row>
    <row r="151" ht="14.25" customHeight="1">
      <c r="A151" s="22" t="s">
        <v>1416</v>
      </c>
      <c r="B151" s="17" t="s">
        <v>1037</v>
      </c>
      <c r="C151" s="11" t="s">
        <v>1417</v>
      </c>
      <c r="D151" s="4" t="s">
        <v>1136</v>
      </c>
      <c r="E151" s="4" t="s">
        <v>1137</v>
      </c>
      <c r="G151" s="21"/>
    </row>
    <row r="152" ht="14.25" customHeight="1">
      <c r="A152" s="22" t="s">
        <v>1418</v>
      </c>
      <c r="B152" s="25" t="s">
        <v>1037</v>
      </c>
      <c r="C152" s="7" t="s">
        <v>1419</v>
      </c>
      <c r="D152" s="4" t="s">
        <v>1136</v>
      </c>
      <c r="E152" s="4" t="s">
        <v>1137</v>
      </c>
      <c r="G152" s="21"/>
    </row>
    <row r="153" ht="14.25" customHeight="1">
      <c r="A153" s="22" t="s">
        <v>1420</v>
      </c>
      <c r="B153" s="17" t="s">
        <v>1037</v>
      </c>
      <c r="C153" s="35" t="s">
        <v>1421</v>
      </c>
      <c r="D153" s="4" t="s">
        <v>1136</v>
      </c>
      <c r="E153" s="4" t="s">
        <v>1137</v>
      </c>
      <c r="G153" s="21"/>
    </row>
    <row r="154" ht="14.25" customHeight="1">
      <c r="A154" s="22" t="s">
        <v>1422</v>
      </c>
      <c r="B154" s="17" t="s">
        <v>1037</v>
      </c>
      <c r="C154" s="11" t="s">
        <v>1423</v>
      </c>
      <c r="D154" s="4" t="s">
        <v>1136</v>
      </c>
      <c r="E154" s="4" t="s">
        <v>1137</v>
      </c>
      <c r="G154" s="21"/>
    </row>
    <row r="155" ht="14.25" customHeight="1">
      <c r="A155" s="22" t="s">
        <v>1424</v>
      </c>
      <c r="B155" s="17" t="s">
        <v>1037</v>
      </c>
      <c r="C155" s="11" t="s">
        <v>1425</v>
      </c>
      <c r="D155" s="4" t="s">
        <v>1136</v>
      </c>
      <c r="E155" s="4" t="s">
        <v>1137</v>
      </c>
      <c r="G155" s="21"/>
    </row>
    <row r="156" ht="14.25" customHeight="1">
      <c r="A156" s="22" t="s">
        <v>1426</v>
      </c>
      <c r="B156" s="25" t="s">
        <v>1037</v>
      </c>
      <c r="C156" s="7" t="s">
        <v>1093</v>
      </c>
      <c r="D156" s="4" t="s">
        <v>1136</v>
      </c>
      <c r="E156" s="4" t="s">
        <v>1137</v>
      </c>
      <c r="G156" s="21"/>
    </row>
    <row r="157" ht="14.25" customHeight="1">
      <c r="A157" s="22" t="s">
        <v>1427</v>
      </c>
      <c r="B157" s="17" t="s">
        <v>1037</v>
      </c>
      <c r="C157" s="11" t="s">
        <v>1428</v>
      </c>
      <c r="D157" s="4" t="s">
        <v>1136</v>
      </c>
      <c r="E157" s="4" t="s">
        <v>1137</v>
      </c>
      <c r="G157" s="21"/>
    </row>
    <row r="158" ht="14.25" customHeight="1">
      <c r="A158" s="22" t="s">
        <v>1429</v>
      </c>
      <c r="B158" s="25" t="s">
        <v>1037</v>
      </c>
      <c r="C158" s="7" t="s">
        <v>1430</v>
      </c>
      <c r="D158" s="4" t="s">
        <v>1136</v>
      </c>
      <c r="E158" s="4" t="s">
        <v>1169</v>
      </c>
      <c r="G158" s="21"/>
    </row>
    <row r="159" ht="14.25" customHeight="1">
      <c r="A159" s="22" t="s">
        <v>1431</v>
      </c>
      <c r="B159" s="29" t="s">
        <v>1037</v>
      </c>
      <c r="C159" s="34" t="s">
        <v>1432</v>
      </c>
      <c r="D159" s="4" t="s">
        <v>1136</v>
      </c>
      <c r="E159" s="4" t="s">
        <v>1157</v>
      </c>
      <c r="G159" s="21"/>
    </row>
    <row r="160" ht="14.25" customHeight="1">
      <c r="A160" s="22" t="s">
        <v>1433</v>
      </c>
      <c r="B160" s="29" t="s">
        <v>1037</v>
      </c>
      <c r="C160" s="34" t="s">
        <v>1434</v>
      </c>
      <c r="D160" s="4" t="s">
        <v>1136</v>
      </c>
      <c r="E160" s="4" t="s">
        <v>1157</v>
      </c>
      <c r="G160" s="21"/>
    </row>
    <row r="161" ht="14.25" customHeight="1">
      <c r="A161" s="22" t="s">
        <v>1435</v>
      </c>
      <c r="B161" s="29" t="s">
        <v>1037</v>
      </c>
      <c r="C161" s="33" t="s">
        <v>1050</v>
      </c>
      <c r="D161" s="4" t="s">
        <v>1136</v>
      </c>
      <c r="E161" s="4" t="s">
        <v>1157</v>
      </c>
      <c r="G161" s="21"/>
    </row>
    <row r="162" ht="14.25" customHeight="1">
      <c r="A162" s="22" t="s">
        <v>1436</v>
      </c>
      <c r="B162" s="17" t="s">
        <v>1037</v>
      </c>
      <c r="C162" s="11" t="s">
        <v>1437</v>
      </c>
      <c r="D162" s="4" t="s">
        <v>1136</v>
      </c>
      <c r="E162" s="4" t="s">
        <v>1157</v>
      </c>
      <c r="G162" s="21"/>
    </row>
    <row r="163" ht="14.25" customHeight="1">
      <c r="A163" s="22" t="s">
        <v>1438</v>
      </c>
      <c r="B163" s="29" t="s">
        <v>1283</v>
      </c>
      <c r="C163" s="34" t="s">
        <v>1439</v>
      </c>
      <c r="D163" s="4" t="s">
        <v>1136</v>
      </c>
      <c r="E163" s="4" t="s">
        <v>1157</v>
      </c>
      <c r="G163" s="21"/>
    </row>
    <row r="164" ht="14.25" customHeight="1">
      <c r="A164" s="22" t="s">
        <v>1440</v>
      </c>
      <c r="B164" s="29" t="s">
        <v>1028</v>
      </c>
      <c r="C164" s="34" t="s">
        <v>1432</v>
      </c>
      <c r="D164" s="4" t="s">
        <v>1136</v>
      </c>
      <c r="E164" s="4" t="s">
        <v>1157</v>
      </c>
      <c r="G164" s="21"/>
    </row>
    <row r="165" ht="14.25" customHeight="1">
      <c r="A165" s="22" t="s">
        <v>1441</v>
      </c>
      <c r="B165" s="25" t="s">
        <v>1283</v>
      </c>
      <c r="C165" s="7" t="s">
        <v>1163</v>
      </c>
      <c r="D165" s="4" t="s">
        <v>1136</v>
      </c>
      <c r="E165" s="4" t="s">
        <v>1157</v>
      </c>
      <c r="G165" s="21"/>
    </row>
    <row r="166" ht="14.25" customHeight="1">
      <c r="A166" s="22" t="s">
        <v>1442</v>
      </c>
      <c r="B166" s="17" t="s">
        <v>1037</v>
      </c>
      <c r="C166" s="11" t="s">
        <v>1443</v>
      </c>
      <c r="D166" s="4" t="s">
        <v>1136</v>
      </c>
      <c r="E166" s="4" t="s">
        <v>1169</v>
      </c>
      <c r="G166" s="21"/>
    </row>
    <row r="167" ht="14.25" customHeight="1">
      <c r="A167" s="22" t="s">
        <v>1444</v>
      </c>
      <c r="B167" s="17" t="s">
        <v>1037</v>
      </c>
      <c r="C167" s="11" t="s">
        <v>1445</v>
      </c>
      <c r="D167" s="4" t="s">
        <v>1136</v>
      </c>
      <c r="E167" s="4" t="s">
        <v>1169</v>
      </c>
      <c r="G167" s="21"/>
    </row>
    <row r="168" ht="14.25" customHeight="1">
      <c r="A168" s="22" t="s">
        <v>1446</v>
      </c>
      <c r="B168" s="29" t="s">
        <v>1037</v>
      </c>
      <c r="C168" s="34" t="s">
        <v>1163</v>
      </c>
      <c r="D168" s="4" t="s">
        <v>1136</v>
      </c>
      <c r="E168" s="4" t="s">
        <v>1157</v>
      </c>
      <c r="G168" s="21"/>
    </row>
    <row r="169" ht="14.25" customHeight="1">
      <c r="A169" s="22" t="s">
        <v>1447</v>
      </c>
      <c r="B169" s="25" t="s">
        <v>1037</v>
      </c>
      <c r="C169" s="15" t="s">
        <v>1066</v>
      </c>
      <c r="D169" s="4" t="s">
        <v>1136</v>
      </c>
      <c r="E169" s="4" t="s">
        <v>1137</v>
      </c>
      <c r="G169" s="21"/>
    </row>
    <row r="170" ht="14.25" customHeight="1">
      <c r="A170" s="22" t="s">
        <v>1448</v>
      </c>
      <c r="B170" s="17" t="s">
        <v>1037</v>
      </c>
      <c r="C170" s="11" t="s">
        <v>1259</v>
      </c>
      <c r="D170" s="4" t="s">
        <v>1136</v>
      </c>
      <c r="E170" s="4" t="s">
        <v>1137</v>
      </c>
      <c r="G170" s="21"/>
    </row>
    <row r="171" ht="14.25" customHeight="1">
      <c r="A171" s="22" t="s">
        <v>1449</v>
      </c>
      <c r="B171" s="25" t="s">
        <v>1037</v>
      </c>
      <c r="C171" s="7" t="s">
        <v>1421</v>
      </c>
      <c r="D171" s="4" t="s">
        <v>1136</v>
      </c>
      <c r="E171" s="4" t="s">
        <v>1137</v>
      </c>
      <c r="G171" s="21"/>
    </row>
    <row r="172" ht="14.25" customHeight="1">
      <c r="A172" s="22" t="s">
        <v>1450</v>
      </c>
      <c r="B172" s="25" t="s">
        <v>1037</v>
      </c>
      <c r="C172" s="7" t="s">
        <v>1451</v>
      </c>
      <c r="D172" s="4" t="s">
        <v>1136</v>
      </c>
      <c r="E172" s="4" t="s">
        <v>1137</v>
      </c>
      <c r="G172" s="21"/>
    </row>
    <row r="173" ht="14.25" customHeight="1">
      <c r="A173" s="22" t="s">
        <v>1452</v>
      </c>
      <c r="B173" s="17" t="s">
        <v>1037</v>
      </c>
      <c r="C173" s="11" t="s">
        <v>1453</v>
      </c>
      <c r="D173" s="4" t="s">
        <v>1136</v>
      </c>
      <c r="E173" s="4" t="s">
        <v>1137</v>
      </c>
      <c r="G173" s="21"/>
    </row>
    <row r="174" ht="14.25" customHeight="1">
      <c r="A174" s="22" t="s">
        <v>1454</v>
      </c>
      <c r="B174" s="17" t="s">
        <v>1037</v>
      </c>
      <c r="C174" s="11" t="s">
        <v>1455</v>
      </c>
      <c r="D174" s="4" t="s">
        <v>1136</v>
      </c>
      <c r="E174" s="4" t="s">
        <v>1137</v>
      </c>
      <c r="G174" s="21"/>
    </row>
    <row r="175" ht="14.25" customHeight="1">
      <c r="A175" s="22" t="s">
        <v>1456</v>
      </c>
      <c r="B175" s="17" t="s">
        <v>1037</v>
      </c>
      <c r="C175" s="35" t="s">
        <v>1457</v>
      </c>
      <c r="D175" s="4" t="s">
        <v>1136</v>
      </c>
      <c r="E175" s="4" t="s">
        <v>1137</v>
      </c>
      <c r="G175" s="21"/>
    </row>
    <row r="176" ht="14.25" customHeight="1">
      <c r="A176" s="22" t="s">
        <v>1458</v>
      </c>
      <c r="B176" s="25" t="s">
        <v>1037</v>
      </c>
      <c r="C176" s="7" t="s">
        <v>1459</v>
      </c>
      <c r="D176" s="4" t="s">
        <v>1136</v>
      </c>
      <c r="E176" s="4" t="s">
        <v>1137</v>
      </c>
      <c r="G176" s="21"/>
    </row>
    <row r="177" ht="14.25" customHeight="1">
      <c r="A177" s="22" t="s">
        <v>1460</v>
      </c>
      <c r="B177" s="17" t="s">
        <v>1037</v>
      </c>
      <c r="C177" s="39" t="s">
        <v>1461</v>
      </c>
      <c r="D177" s="4" t="s">
        <v>1136</v>
      </c>
      <c r="E177" s="4" t="s">
        <v>1169</v>
      </c>
      <c r="G177" s="21"/>
    </row>
    <row r="178" ht="14.25" customHeight="1">
      <c r="A178" s="22" t="s">
        <v>1462</v>
      </c>
      <c r="B178" s="17" t="s">
        <v>1037</v>
      </c>
      <c r="C178" s="11" t="s">
        <v>1228</v>
      </c>
      <c r="D178" s="4" t="s">
        <v>1136</v>
      </c>
      <c r="E178" s="4" t="s">
        <v>1137</v>
      </c>
      <c r="G178" s="21"/>
    </row>
    <row r="179" ht="14.25" customHeight="1">
      <c r="A179" s="22" t="s">
        <v>1463</v>
      </c>
      <c r="B179" s="25" t="s">
        <v>1037</v>
      </c>
      <c r="C179" s="7" t="s">
        <v>1354</v>
      </c>
      <c r="D179" s="4" t="s">
        <v>1136</v>
      </c>
      <c r="E179" s="4" t="s">
        <v>1137</v>
      </c>
      <c r="G179" s="21"/>
    </row>
    <row r="180" ht="14.25" customHeight="1">
      <c r="A180" s="22" t="s">
        <v>1464</v>
      </c>
      <c r="B180" s="17" t="s">
        <v>1037</v>
      </c>
      <c r="C180" s="11" t="s">
        <v>1352</v>
      </c>
      <c r="D180" s="4" t="s">
        <v>1136</v>
      </c>
      <c r="E180" s="4" t="s">
        <v>1137</v>
      </c>
      <c r="G180" s="21"/>
    </row>
    <row r="181" ht="14.25" customHeight="1">
      <c r="A181" s="22" t="s">
        <v>1465</v>
      </c>
      <c r="B181" s="25" t="s">
        <v>1037</v>
      </c>
      <c r="C181" s="7" t="s">
        <v>1466</v>
      </c>
      <c r="D181" s="4" t="s">
        <v>1136</v>
      </c>
      <c r="E181" s="4" t="s">
        <v>1137</v>
      </c>
      <c r="G181" s="21"/>
    </row>
    <row r="182" ht="14.25" customHeight="1">
      <c r="A182" s="22" t="s">
        <v>1467</v>
      </c>
      <c r="B182" s="17" t="s">
        <v>1037</v>
      </c>
      <c r="C182" s="40" t="s">
        <v>1468</v>
      </c>
      <c r="D182" s="4" t="s">
        <v>1136</v>
      </c>
      <c r="E182" s="4" t="s">
        <v>1137</v>
      </c>
      <c r="G182" s="21"/>
    </row>
    <row r="183" ht="14.25" customHeight="1">
      <c r="A183" s="22" t="s">
        <v>1469</v>
      </c>
      <c r="B183" s="41" t="s">
        <v>1037</v>
      </c>
      <c r="C183" s="15" t="s">
        <v>1470</v>
      </c>
      <c r="D183" s="4" t="s">
        <v>1136</v>
      </c>
      <c r="E183" s="4" t="s">
        <v>1169</v>
      </c>
      <c r="G183" s="21"/>
    </row>
    <row r="184" ht="14.25" customHeight="1">
      <c r="A184" s="22" t="s">
        <v>1471</v>
      </c>
      <c r="B184" s="41" t="s">
        <v>1037</v>
      </c>
      <c r="C184" s="7" t="s">
        <v>1461</v>
      </c>
      <c r="D184" s="4" t="s">
        <v>1136</v>
      </c>
      <c r="E184" s="4" t="s">
        <v>1169</v>
      </c>
      <c r="G184" s="21"/>
    </row>
    <row r="185" ht="14.25" customHeight="1">
      <c r="A185" s="22" t="s">
        <v>1472</v>
      </c>
      <c r="B185" s="16" t="s">
        <v>1037</v>
      </c>
      <c r="C185" s="11" t="s">
        <v>1217</v>
      </c>
      <c r="D185" s="4" t="s">
        <v>1136</v>
      </c>
      <c r="E185" s="4" t="s">
        <v>1169</v>
      </c>
      <c r="G185" s="21"/>
    </row>
    <row r="186" ht="14.25" customHeight="1">
      <c r="A186" s="22" t="s">
        <v>1473</v>
      </c>
      <c r="B186" s="41" t="s">
        <v>1028</v>
      </c>
      <c r="C186" s="7" t="s">
        <v>1151</v>
      </c>
      <c r="D186" s="4" t="s">
        <v>1136</v>
      </c>
      <c r="E186" s="4" t="s">
        <v>1169</v>
      </c>
      <c r="G186" s="21"/>
    </row>
    <row r="187" ht="14.25" customHeight="1">
      <c r="A187" s="22" t="s">
        <v>1474</v>
      </c>
      <c r="B187" s="41" t="s">
        <v>1037</v>
      </c>
      <c r="C187" s="7" t="s">
        <v>1054</v>
      </c>
      <c r="D187" s="4" t="s">
        <v>1136</v>
      </c>
      <c r="E187" s="4" t="s">
        <v>1169</v>
      </c>
      <c r="G187" s="21"/>
    </row>
    <row r="188" ht="14.25" customHeight="1">
      <c r="A188" s="22" t="s">
        <v>1475</v>
      </c>
      <c r="B188" s="41" t="s">
        <v>1037</v>
      </c>
      <c r="C188" s="7" t="s">
        <v>1476</v>
      </c>
      <c r="D188" s="4" t="s">
        <v>1136</v>
      </c>
      <c r="E188" s="4" t="s">
        <v>1169</v>
      </c>
      <c r="G188" s="21"/>
    </row>
    <row r="189" ht="14.25" customHeight="1">
      <c r="A189" s="22" t="s">
        <v>1477</v>
      </c>
      <c r="B189" s="41" t="s">
        <v>1037</v>
      </c>
      <c r="C189" s="7" t="s">
        <v>1478</v>
      </c>
      <c r="D189" s="4" t="s">
        <v>1136</v>
      </c>
      <c r="E189" s="4" t="s">
        <v>1169</v>
      </c>
      <c r="G189" s="21"/>
    </row>
    <row r="190" ht="14.25" customHeight="1">
      <c r="A190" s="22" t="s">
        <v>1479</v>
      </c>
      <c r="B190" s="41" t="s">
        <v>1037</v>
      </c>
      <c r="C190" s="7" t="s">
        <v>1480</v>
      </c>
      <c r="D190" s="4" t="s">
        <v>1136</v>
      </c>
      <c r="E190" s="4" t="s">
        <v>1169</v>
      </c>
      <c r="G190" s="21"/>
    </row>
    <row r="191" ht="14.25" customHeight="1">
      <c r="A191" s="22" t="s">
        <v>1481</v>
      </c>
      <c r="B191" s="42" t="s">
        <v>1037</v>
      </c>
      <c r="C191" s="34" t="s">
        <v>1482</v>
      </c>
      <c r="D191" s="4" t="s">
        <v>1136</v>
      </c>
      <c r="E191" s="4" t="s">
        <v>1157</v>
      </c>
      <c r="G191" s="21"/>
    </row>
    <row r="192" ht="14.25" customHeight="1">
      <c r="A192" s="22" t="s">
        <v>1483</v>
      </c>
      <c r="B192" s="42" t="s">
        <v>1037</v>
      </c>
      <c r="C192" s="34" t="s">
        <v>1484</v>
      </c>
      <c r="D192" s="4" t="s">
        <v>1136</v>
      </c>
      <c r="E192" s="4" t="s">
        <v>1157</v>
      </c>
      <c r="G192" s="21"/>
    </row>
    <row r="193" ht="14.25" customHeight="1">
      <c r="A193" s="22" t="s">
        <v>1485</v>
      </c>
      <c r="B193" s="16" t="s">
        <v>1037</v>
      </c>
      <c r="C193" s="11" t="s">
        <v>1486</v>
      </c>
      <c r="D193" s="4" t="s">
        <v>1136</v>
      </c>
      <c r="E193" s="4" t="s">
        <v>1137</v>
      </c>
      <c r="G193" s="21"/>
    </row>
    <row r="194" ht="14.25" customHeight="1">
      <c r="A194" s="22" t="s">
        <v>1487</v>
      </c>
      <c r="B194" s="41" t="s">
        <v>1037</v>
      </c>
      <c r="C194" s="7" t="s">
        <v>1488</v>
      </c>
      <c r="D194" s="4" t="s">
        <v>1136</v>
      </c>
      <c r="E194" s="4" t="s">
        <v>1137</v>
      </c>
      <c r="G194" s="21"/>
    </row>
    <row r="195" ht="14.25" customHeight="1">
      <c r="A195" s="22" t="s">
        <v>1489</v>
      </c>
      <c r="B195" s="16" t="s">
        <v>1037</v>
      </c>
      <c r="C195" s="11" t="s">
        <v>1490</v>
      </c>
      <c r="D195" s="4" t="s">
        <v>1136</v>
      </c>
      <c r="E195" s="4" t="s">
        <v>1137</v>
      </c>
      <c r="G195" s="21"/>
    </row>
    <row r="196" ht="14.25" customHeight="1">
      <c r="A196" s="22" t="s">
        <v>1491</v>
      </c>
      <c r="B196" s="16" t="s">
        <v>1037</v>
      </c>
      <c r="C196" s="11" t="s">
        <v>1492</v>
      </c>
      <c r="D196" s="4" t="s">
        <v>1136</v>
      </c>
      <c r="E196" s="4" t="s">
        <v>1137</v>
      </c>
      <c r="G196" s="21"/>
    </row>
    <row r="197" ht="14.25" customHeight="1">
      <c r="A197" s="22" t="s">
        <v>1493</v>
      </c>
      <c r="B197" s="16" t="s">
        <v>1037</v>
      </c>
      <c r="C197" s="11" t="s">
        <v>1494</v>
      </c>
      <c r="D197" s="4" t="s">
        <v>1136</v>
      </c>
      <c r="E197" s="4" t="s">
        <v>1137</v>
      </c>
      <c r="G197" s="21"/>
    </row>
    <row r="198" ht="14.25" customHeight="1">
      <c r="A198" s="22" t="s">
        <v>1495</v>
      </c>
      <c r="B198" s="41" t="s">
        <v>1037</v>
      </c>
      <c r="C198" s="15" t="s">
        <v>1496</v>
      </c>
      <c r="D198" s="4" t="s">
        <v>1136</v>
      </c>
      <c r="E198" s="4" t="s">
        <v>1137</v>
      </c>
      <c r="G198" s="21"/>
    </row>
    <row r="199" ht="14.25" customHeight="1">
      <c r="A199" s="22" t="s">
        <v>1497</v>
      </c>
      <c r="B199" s="41" t="s">
        <v>1037</v>
      </c>
      <c r="C199" s="7" t="s">
        <v>1498</v>
      </c>
      <c r="D199" s="4" t="s">
        <v>1136</v>
      </c>
      <c r="E199" s="4" t="s">
        <v>1137</v>
      </c>
      <c r="G199" s="21"/>
    </row>
    <row r="200" ht="14.25" customHeight="1">
      <c r="A200" s="22" t="s">
        <v>1499</v>
      </c>
      <c r="B200" s="16" t="s">
        <v>1037</v>
      </c>
      <c r="C200" s="11" t="s">
        <v>1284</v>
      </c>
      <c r="D200" s="4" t="s">
        <v>1136</v>
      </c>
      <c r="E200" s="4" t="s">
        <v>1137</v>
      </c>
      <c r="G200" s="21"/>
    </row>
    <row r="201" ht="14.25" customHeight="1">
      <c r="A201" s="22" t="s">
        <v>1500</v>
      </c>
      <c r="B201" s="16" t="s">
        <v>1037</v>
      </c>
      <c r="C201" s="11" t="s">
        <v>1501</v>
      </c>
      <c r="D201" s="4" t="s">
        <v>1136</v>
      </c>
      <c r="E201" s="4" t="s">
        <v>1137</v>
      </c>
      <c r="G201" s="21"/>
    </row>
    <row r="202" ht="14.25" customHeight="1">
      <c r="A202" s="22" t="s">
        <v>1502</v>
      </c>
      <c r="B202" s="41" t="s">
        <v>1037</v>
      </c>
      <c r="C202" s="7" t="s">
        <v>1211</v>
      </c>
      <c r="D202" s="4" t="s">
        <v>1136</v>
      </c>
      <c r="E202" s="4" t="s">
        <v>1137</v>
      </c>
      <c r="G202" s="21"/>
    </row>
    <row r="203" ht="14.25" customHeight="1">
      <c r="A203" s="22" t="s">
        <v>1503</v>
      </c>
      <c r="B203" s="41" t="s">
        <v>1037</v>
      </c>
      <c r="C203" s="7" t="s">
        <v>1504</v>
      </c>
      <c r="D203" s="4" t="s">
        <v>1136</v>
      </c>
      <c r="E203" s="4" t="s">
        <v>1169</v>
      </c>
      <c r="G203" s="21"/>
    </row>
    <row r="204" ht="14.25" customHeight="1">
      <c r="A204" s="22" t="s">
        <v>1505</v>
      </c>
      <c r="B204" s="41" t="s">
        <v>1037</v>
      </c>
      <c r="C204" s="7" t="s">
        <v>1506</v>
      </c>
      <c r="D204" s="4" t="s">
        <v>1136</v>
      </c>
      <c r="E204" s="4" t="s">
        <v>1169</v>
      </c>
      <c r="G204" s="21"/>
    </row>
    <row r="205" ht="14.25" customHeight="1">
      <c r="A205" s="22" t="s">
        <v>1507</v>
      </c>
      <c r="B205" s="41" t="s">
        <v>1037</v>
      </c>
      <c r="C205" s="7" t="s">
        <v>1151</v>
      </c>
      <c r="D205" s="4" t="s">
        <v>1136</v>
      </c>
      <c r="E205" s="4" t="s">
        <v>1169</v>
      </c>
      <c r="G205" s="21"/>
    </row>
    <row r="206" ht="14.25" customHeight="1">
      <c r="A206" s="22" t="s">
        <v>1508</v>
      </c>
      <c r="B206" s="41" t="s">
        <v>1037</v>
      </c>
      <c r="C206" s="15" t="s">
        <v>1509</v>
      </c>
      <c r="D206" s="4" t="s">
        <v>1136</v>
      </c>
      <c r="E206" s="4" t="s">
        <v>1169</v>
      </c>
      <c r="G206" s="21"/>
    </row>
    <row r="207" ht="14.25" customHeight="1">
      <c r="A207" s="22" t="s">
        <v>1510</v>
      </c>
      <c r="B207" s="41" t="s">
        <v>1037</v>
      </c>
      <c r="C207" s="7" t="s">
        <v>1222</v>
      </c>
      <c r="D207" s="4" t="s">
        <v>1136</v>
      </c>
      <c r="E207" s="4" t="s">
        <v>1137</v>
      </c>
      <c r="G207" s="21"/>
    </row>
    <row r="208" ht="14.25" customHeight="1">
      <c r="A208" s="22" t="s">
        <v>1511</v>
      </c>
      <c r="B208" s="41" t="s">
        <v>1037</v>
      </c>
      <c r="C208" s="7" t="s">
        <v>1512</v>
      </c>
      <c r="D208" s="4" t="s">
        <v>1136</v>
      </c>
      <c r="E208" s="4" t="s">
        <v>1137</v>
      </c>
      <c r="G208" s="21"/>
    </row>
    <row r="209" ht="14.25" customHeight="1">
      <c r="A209" s="22" t="s">
        <v>1513</v>
      </c>
      <c r="B209" s="42" t="s">
        <v>1028</v>
      </c>
      <c r="C209" s="34" t="s">
        <v>1228</v>
      </c>
      <c r="D209" s="4" t="s">
        <v>1136</v>
      </c>
      <c r="E209" s="4" t="s">
        <v>1157</v>
      </c>
      <c r="G209" s="21"/>
    </row>
    <row r="210" ht="14.25" customHeight="1">
      <c r="A210" s="22" t="s">
        <v>1514</v>
      </c>
      <c r="B210" s="16" t="s">
        <v>1037</v>
      </c>
      <c r="C210" s="11" t="s">
        <v>1515</v>
      </c>
      <c r="D210" s="4" t="s">
        <v>1136</v>
      </c>
      <c r="E210" s="4" t="s">
        <v>1169</v>
      </c>
      <c r="G210" s="21"/>
    </row>
    <row r="211" ht="14.25" customHeight="1">
      <c r="A211" s="22" t="s">
        <v>1516</v>
      </c>
      <c r="B211" s="42" t="s">
        <v>1037</v>
      </c>
      <c r="C211" s="34" t="s">
        <v>1517</v>
      </c>
      <c r="D211" s="4" t="s">
        <v>1136</v>
      </c>
      <c r="E211" s="4" t="s">
        <v>1157</v>
      </c>
      <c r="G211" s="21"/>
    </row>
    <row r="212" ht="14.25" customHeight="1">
      <c r="A212" s="22" t="s">
        <v>1518</v>
      </c>
      <c r="B212" s="41" t="s">
        <v>1037</v>
      </c>
      <c r="C212" s="15" t="s">
        <v>1519</v>
      </c>
      <c r="D212" s="4" t="s">
        <v>1136</v>
      </c>
      <c r="E212" s="4" t="s">
        <v>1137</v>
      </c>
      <c r="G212" s="21"/>
    </row>
    <row r="213" ht="14.25" customHeight="1">
      <c r="A213" s="22" t="s">
        <v>1520</v>
      </c>
      <c r="B213" s="41" t="s">
        <v>1037</v>
      </c>
      <c r="C213" s="7" t="s">
        <v>1521</v>
      </c>
      <c r="D213" s="4" t="s">
        <v>1136</v>
      </c>
      <c r="E213" s="4" t="s">
        <v>1169</v>
      </c>
      <c r="G213" s="21"/>
    </row>
    <row r="214" ht="14.25" customHeight="1">
      <c r="A214" s="22" t="s">
        <v>1522</v>
      </c>
      <c r="B214" s="41" t="s">
        <v>1037</v>
      </c>
      <c r="C214" s="7" t="s">
        <v>1523</v>
      </c>
      <c r="D214" s="4" t="s">
        <v>1136</v>
      </c>
      <c r="E214" s="4" t="s">
        <v>1169</v>
      </c>
      <c r="G214" s="21"/>
    </row>
    <row r="215" ht="14.25" customHeight="1">
      <c r="A215" s="22" t="s">
        <v>1524</v>
      </c>
      <c r="B215" s="42" t="s">
        <v>1037</v>
      </c>
      <c r="C215" s="34" t="s">
        <v>1525</v>
      </c>
      <c r="D215" s="4" t="s">
        <v>1136</v>
      </c>
      <c r="E215" s="4" t="s">
        <v>1157</v>
      </c>
      <c r="G215" s="21"/>
    </row>
    <row r="216" ht="14.25" customHeight="1">
      <c r="A216" s="22" t="s">
        <v>1526</v>
      </c>
      <c r="B216" s="41" t="s">
        <v>1037</v>
      </c>
      <c r="C216" s="7" t="s">
        <v>1527</v>
      </c>
      <c r="D216" s="4" t="s">
        <v>1136</v>
      </c>
      <c r="E216" s="4" t="s">
        <v>1157</v>
      </c>
      <c r="G216" s="21"/>
    </row>
    <row r="217" ht="14.25" customHeight="1">
      <c r="A217" s="22" t="s">
        <v>1528</v>
      </c>
      <c r="B217" s="16" t="s">
        <v>1111</v>
      </c>
      <c r="C217" s="11" t="s">
        <v>1529</v>
      </c>
      <c r="D217" s="4" t="s">
        <v>1136</v>
      </c>
      <c r="E217" s="4" t="s">
        <v>1530</v>
      </c>
      <c r="G217" s="21"/>
    </row>
    <row r="218" ht="14.25" customHeight="1">
      <c r="A218" s="22" t="s">
        <v>1531</v>
      </c>
      <c r="B218" s="41" t="s">
        <v>1037</v>
      </c>
      <c r="C218" s="7" t="s">
        <v>1532</v>
      </c>
      <c r="D218" s="4" t="s">
        <v>1136</v>
      </c>
      <c r="E218" s="4" t="s">
        <v>1137</v>
      </c>
      <c r="G218" s="21"/>
    </row>
    <row r="219" ht="14.25" customHeight="1">
      <c r="A219" s="22" t="s">
        <v>1533</v>
      </c>
      <c r="B219" s="16" t="s">
        <v>1037</v>
      </c>
      <c r="C219" s="11" t="s">
        <v>1534</v>
      </c>
      <c r="D219" s="4" t="s">
        <v>1136</v>
      </c>
      <c r="E219" s="4" t="s">
        <v>1137</v>
      </c>
      <c r="G219" s="21"/>
    </row>
    <row r="220" ht="14.25" customHeight="1">
      <c r="A220" s="22" t="s">
        <v>1535</v>
      </c>
      <c r="B220" s="16" t="s">
        <v>1037</v>
      </c>
      <c r="C220" s="11" t="s">
        <v>1155</v>
      </c>
      <c r="D220" s="4" t="s">
        <v>1136</v>
      </c>
      <c r="E220" s="4" t="s">
        <v>1137</v>
      </c>
      <c r="G220" s="21"/>
    </row>
    <row r="221" ht="14.25" customHeight="1">
      <c r="A221" s="22" t="s">
        <v>1536</v>
      </c>
      <c r="B221" s="16" t="s">
        <v>1037</v>
      </c>
      <c r="C221" s="11" t="s">
        <v>1143</v>
      </c>
      <c r="D221" s="4" t="s">
        <v>1136</v>
      </c>
      <c r="E221" s="4" t="s">
        <v>1137</v>
      </c>
      <c r="G221" s="21"/>
    </row>
    <row r="222" ht="14.25" customHeight="1">
      <c r="A222" s="22" t="s">
        <v>1537</v>
      </c>
      <c r="B222" s="16" t="s">
        <v>1037</v>
      </c>
      <c r="C222" s="11" t="s">
        <v>1155</v>
      </c>
      <c r="D222" s="4" t="s">
        <v>1136</v>
      </c>
      <c r="E222" s="4" t="s">
        <v>1137</v>
      </c>
      <c r="G222" s="21"/>
    </row>
    <row r="223" ht="14.25" customHeight="1">
      <c r="A223" s="22" t="s">
        <v>1538</v>
      </c>
      <c r="B223" s="41" t="s">
        <v>1037</v>
      </c>
      <c r="C223" s="7" t="s">
        <v>1539</v>
      </c>
      <c r="D223" s="4" t="s">
        <v>1136</v>
      </c>
      <c r="E223" s="4" t="s">
        <v>1137</v>
      </c>
      <c r="G223" s="21"/>
    </row>
    <row r="224" ht="14.25" customHeight="1">
      <c r="A224" s="22" t="s">
        <v>1540</v>
      </c>
      <c r="B224" s="17" t="s">
        <v>1037</v>
      </c>
      <c r="C224" s="11" t="s">
        <v>1397</v>
      </c>
      <c r="D224" s="4" t="s">
        <v>1136</v>
      </c>
      <c r="E224" s="4" t="s">
        <v>1137</v>
      </c>
      <c r="G224" s="21"/>
    </row>
    <row r="225" ht="14.25" customHeight="1">
      <c r="A225" s="22" t="s">
        <v>1541</v>
      </c>
      <c r="B225" s="17" t="s">
        <v>1037</v>
      </c>
      <c r="C225" s="11" t="s">
        <v>1222</v>
      </c>
      <c r="D225" s="4" t="s">
        <v>1136</v>
      </c>
      <c r="E225" s="4" t="s">
        <v>1137</v>
      </c>
      <c r="G225" s="21"/>
    </row>
    <row r="226" ht="14.25" customHeight="1">
      <c r="A226" s="22" t="s">
        <v>1542</v>
      </c>
      <c r="B226" s="17" t="s">
        <v>1037</v>
      </c>
      <c r="C226" s="11" t="s">
        <v>1543</v>
      </c>
      <c r="D226" s="4" t="s">
        <v>1136</v>
      </c>
      <c r="E226" s="4" t="s">
        <v>1137</v>
      </c>
      <c r="G226" s="21"/>
    </row>
    <row r="227" ht="14.25" customHeight="1">
      <c r="A227" s="22" t="s">
        <v>1544</v>
      </c>
      <c r="B227" s="17" t="s">
        <v>1037</v>
      </c>
      <c r="C227" s="11" t="s">
        <v>1545</v>
      </c>
      <c r="D227" s="4" t="s">
        <v>1136</v>
      </c>
      <c r="E227" s="4" t="s">
        <v>1137</v>
      </c>
      <c r="G227" s="21"/>
    </row>
    <row r="228" ht="14.25" customHeight="1">
      <c r="A228" s="22" t="s">
        <v>1546</v>
      </c>
      <c r="B228" s="17" t="s">
        <v>1037</v>
      </c>
      <c r="C228" s="11" t="s">
        <v>1547</v>
      </c>
      <c r="D228" s="4" t="s">
        <v>1136</v>
      </c>
      <c r="E228" s="4" t="s">
        <v>1137</v>
      </c>
      <c r="G228" s="21"/>
    </row>
    <row r="229" ht="14.25" customHeight="1">
      <c r="A229" s="22" t="s">
        <v>1548</v>
      </c>
      <c r="B229" s="17" t="s">
        <v>1037</v>
      </c>
      <c r="C229" s="11" t="s">
        <v>1549</v>
      </c>
      <c r="D229" s="4" t="s">
        <v>1136</v>
      </c>
      <c r="E229" s="4" t="s">
        <v>1137</v>
      </c>
      <c r="G229" s="21"/>
    </row>
    <row r="230" ht="14.25" customHeight="1">
      <c r="A230" s="22" t="s">
        <v>1550</v>
      </c>
      <c r="B230" s="17" t="s">
        <v>1037</v>
      </c>
      <c r="C230" s="11" t="s">
        <v>1545</v>
      </c>
      <c r="D230" s="4" t="s">
        <v>1136</v>
      </c>
      <c r="E230" s="4" t="s">
        <v>1137</v>
      </c>
      <c r="G230" s="21"/>
    </row>
    <row r="231" ht="14.25" customHeight="1">
      <c r="A231" s="22" t="s">
        <v>1551</v>
      </c>
      <c r="B231" s="25" t="s">
        <v>1037</v>
      </c>
      <c r="C231" s="7" t="s">
        <v>1281</v>
      </c>
      <c r="D231" s="4" t="s">
        <v>1136</v>
      </c>
      <c r="E231" s="4" t="s">
        <v>1157</v>
      </c>
      <c r="G231" s="21"/>
    </row>
    <row r="232" ht="14.25" customHeight="1">
      <c r="A232" s="22" t="s">
        <v>1552</v>
      </c>
      <c r="B232" s="25" t="s">
        <v>1037</v>
      </c>
      <c r="C232" s="7" t="s">
        <v>1553</v>
      </c>
      <c r="D232" s="4" t="s">
        <v>1136</v>
      </c>
      <c r="E232" s="4" t="s">
        <v>1157</v>
      </c>
      <c r="G232" s="21"/>
    </row>
    <row r="233" ht="14.25" customHeight="1">
      <c r="A233" s="22" t="s">
        <v>1554</v>
      </c>
      <c r="B233" s="29" t="s">
        <v>1037</v>
      </c>
      <c r="C233" s="34" t="s">
        <v>1150</v>
      </c>
      <c r="D233" s="4" t="s">
        <v>1136</v>
      </c>
      <c r="E233" s="4" t="s">
        <v>1157</v>
      </c>
      <c r="G233" s="21"/>
    </row>
    <row r="234" ht="14.25" customHeight="1">
      <c r="A234" s="22" t="s">
        <v>1555</v>
      </c>
      <c r="B234" s="25" t="s">
        <v>1037</v>
      </c>
      <c r="C234" s="7" t="s">
        <v>1556</v>
      </c>
      <c r="D234" s="4" t="s">
        <v>1136</v>
      </c>
      <c r="E234" s="4" t="s">
        <v>1169</v>
      </c>
      <c r="G234" s="21"/>
    </row>
    <row r="235" ht="14.25" customHeight="1">
      <c r="A235" s="22" t="s">
        <v>1557</v>
      </c>
      <c r="B235" s="29" t="s">
        <v>1037</v>
      </c>
      <c r="C235" s="34" t="s">
        <v>1558</v>
      </c>
      <c r="D235" s="4" t="s">
        <v>1136</v>
      </c>
      <c r="E235" s="4" t="s">
        <v>1157</v>
      </c>
      <c r="G235" s="21"/>
    </row>
    <row r="236" ht="14.25" customHeight="1">
      <c r="A236" s="22" t="s">
        <v>1559</v>
      </c>
      <c r="B236" s="17" t="s">
        <v>1037</v>
      </c>
      <c r="C236" s="11" t="s">
        <v>1560</v>
      </c>
      <c r="D236" s="4" t="s">
        <v>1136</v>
      </c>
      <c r="E236" s="4" t="s">
        <v>1157</v>
      </c>
      <c r="G236" s="21"/>
    </row>
    <row r="237" ht="14.25" customHeight="1">
      <c r="A237" s="22" t="s">
        <v>1561</v>
      </c>
      <c r="B237" s="29" t="s">
        <v>1037</v>
      </c>
      <c r="C237" s="34" t="s">
        <v>1562</v>
      </c>
      <c r="D237" s="4" t="s">
        <v>1136</v>
      </c>
      <c r="E237" s="4" t="s">
        <v>1157</v>
      </c>
      <c r="G237" s="21"/>
    </row>
    <row r="238" ht="14.25" customHeight="1">
      <c r="A238" s="22" t="s">
        <v>1563</v>
      </c>
      <c r="B238" s="29" t="s">
        <v>1203</v>
      </c>
      <c r="C238" s="34" t="s">
        <v>1228</v>
      </c>
      <c r="D238" s="4" t="s">
        <v>1136</v>
      </c>
      <c r="E238" s="4" t="s">
        <v>1157</v>
      </c>
      <c r="G238" s="21"/>
    </row>
    <row r="239" ht="14.25" customHeight="1">
      <c r="A239" s="22" t="s">
        <v>1564</v>
      </c>
      <c r="B239" s="29" t="s">
        <v>1203</v>
      </c>
      <c r="C239" s="34" t="s">
        <v>1207</v>
      </c>
      <c r="D239" s="4" t="s">
        <v>1136</v>
      </c>
      <c r="E239" s="4" t="s">
        <v>1157</v>
      </c>
      <c r="G239" s="21"/>
    </row>
    <row r="240" ht="14.25" customHeight="1">
      <c r="A240" s="22" t="s">
        <v>1565</v>
      </c>
      <c r="B240" s="25" t="s">
        <v>1037</v>
      </c>
      <c r="C240" s="7" t="s">
        <v>1566</v>
      </c>
      <c r="D240" s="4" t="s">
        <v>1136</v>
      </c>
      <c r="E240" s="4" t="s">
        <v>1157</v>
      </c>
      <c r="G240" s="21"/>
    </row>
    <row r="241" ht="14.25" customHeight="1">
      <c r="A241" s="22" t="s">
        <v>1567</v>
      </c>
      <c r="B241" s="25" t="s">
        <v>1037</v>
      </c>
      <c r="C241" s="7" t="s">
        <v>1568</v>
      </c>
      <c r="D241" s="4" t="s">
        <v>1136</v>
      </c>
      <c r="E241" s="4" t="s">
        <v>1137</v>
      </c>
      <c r="G241" s="21"/>
    </row>
    <row r="242" ht="14.25" customHeight="1">
      <c r="A242" s="22" t="s">
        <v>1569</v>
      </c>
      <c r="B242" s="25" t="s">
        <v>1037</v>
      </c>
      <c r="C242" s="7" t="s">
        <v>1570</v>
      </c>
      <c r="D242" s="4" t="s">
        <v>1136</v>
      </c>
      <c r="E242" s="4" t="s">
        <v>1169</v>
      </c>
      <c r="G242" s="21"/>
    </row>
    <row r="243" ht="14.25" customHeight="1">
      <c r="A243" s="22" t="s">
        <v>1571</v>
      </c>
      <c r="B243" s="25" t="s">
        <v>1037</v>
      </c>
      <c r="C243" s="7" t="s">
        <v>1572</v>
      </c>
      <c r="D243" s="4" t="s">
        <v>1136</v>
      </c>
      <c r="E243" s="4" t="s">
        <v>1157</v>
      </c>
      <c r="G243" s="21"/>
    </row>
    <row r="244" ht="14.25" customHeight="1">
      <c r="A244" s="22" t="s">
        <v>1573</v>
      </c>
      <c r="B244" s="25" t="s">
        <v>1037</v>
      </c>
      <c r="C244" s="7" t="s">
        <v>1574</v>
      </c>
      <c r="D244" s="4" t="s">
        <v>1136</v>
      </c>
      <c r="E244" s="4" t="s">
        <v>1157</v>
      </c>
      <c r="G244" s="21"/>
    </row>
    <row r="245" ht="14.25" customHeight="1">
      <c r="A245" s="22" t="s">
        <v>1575</v>
      </c>
      <c r="B245" s="17" t="s">
        <v>1037</v>
      </c>
      <c r="C245" s="11" t="s">
        <v>1576</v>
      </c>
      <c r="D245" s="4" t="s">
        <v>1136</v>
      </c>
      <c r="E245" s="4" t="s">
        <v>1157</v>
      </c>
      <c r="G245" s="21"/>
    </row>
    <row r="246" ht="14.25" customHeight="1">
      <c r="A246" s="22" t="s">
        <v>1577</v>
      </c>
      <c r="B246" s="25" t="s">
        <v>1037</v>
      </c>
      <c r="C246" s="7" t="s">
        <v>1576</v>
      </c>
      <c r="D246" s="4" t="s">
        <v>1136</v>
      </c>
      <c r="E246" s="4" t="s">
        <v>1157</v>
      </c>
      <c r="G246" s="21"/>
    </row>
    <row r="247" ht="14.25" customHeight="1">
      <c r="A247" s="22" t="s">
        <v>1578</v>
      </c>
      <c r="B247" s="17" t="s">
        <v>1037</v>
      </c>
      <c r="C247" s="11" t="s">
        <v>1579</v>
      </c>
      <c r="D247" s="4" t="s">
        <v>1136</v>
      </c>
      <c r="E247" s="4" t="s">
        <v>1157</v>
      </c>
      <c r="G247" s="21"/>
    </row>
    <row r="248" ht="14.25" customHeight="1">
      <c r="A248" s="22" t="s">
        <v>1580</v>
      </c>
      <c r="B248" s="29" t="s">
        <v>1037</v>
      </c>
      <c r="C248" s="34" t="s">
        <v>1407</v>
      </c>
      <c r="D248" s="4" t="s">
        <v>1136</v>
      </c>
      <c r="E248" s="4" t="s">
        <v>1157</v>
      </c>
      <c r="G248" s="21"/>
    </row>
    <row r="249" ht="14.25" customHeight="1">
      <c r="A249" s="22" t="s">
        <v>1581</v>
      </c>
      <c r="B249" s="29" t="s">
        <v>1582</v>
      </c>
      <c r="C249" s="34" t="s">
        <v>1068</v>
      </c>
      <c r="D249" s="4" t="s">
        <v>1136</v>
      </c>
      <c r="E249" s="4" t="s">
        <v>1157</v>
      </c>
      <c r="G249" s="21"/>
    </row>
    <row r="250" ht="14.25" customHeight="1">
      <c r="A250" s="22" t="s">
        <v>1583</v>
      </c>
      <c r="B250" s="29" t="s">
        <v>1037</v>
      </c>
      <c r="C250" s="34" t="s">
        <v>1584</v>
      </c>
      <c r="D250" s="4" t="s">
        <v>1136</v>
      </c>
      <c r="E250" s="4" t="s">
        <v>1157</v>
      </c>
      <c r="G250" s="21"/>
    </row>
    <row r="251" ht="14.25" customHeight="1">
      <c r="A251" s="22" t="s">
        <v>1585</v>
      </c>
      <c r="B251" s="25" t="s">
        <v>1037</v>
      </c>
      <c r="C251" s="7" t="s">
        <v>1586</v>
      </c>
      <c r="D251" s="4" t="s">
        <v>1136</v>
      </c>
      <c r="E251" s="4" t="s">
        <v>1157</v>
      </c>
      <c r="G251" s="21"/>
    </row>
    <row r="252" ht="14.25" customHeight="1">
      <c r="A252" s="22" t="s">
        <v>1587</v>
      </c>
      <c r="B252" s="17" t="s">
        <v>1037</v>
      </c>
      <c r="C252" s="11" t="s">
        <v>1588</v>
      </c>
      <c r="D252" s="4" t="s">
        <v>1136</v>
      </c>
      <c r="E252" s="4" t="s">
        <v>1137</v>
      </c>
      <c r="G252" s="21"/>
    </row>
    <row r="253" ht="14.25" customHeight="1">
      <c r="A253" s="22" t="s">
        <v>1589</v>
      </c>
      <c r="B253" s="17" t="s">
        <v>1037</v>
      </c>
      <c r="C253" s="11" t="s">
        <v>1319</v>
      </c>
      <c r="D253" s="4" t="s">
        <v>1136</v>
      </c>
      <c r="E253" s="4" t="s">
        <v>1137</v>
      </c>
      <c r="G253" s="21"/>
    </row>
    <row r="254" ht="14.25" customHeight="1">
      <c r="A254" s="22" t="s">
        <v>1590</v>
      </c>
      <c r="B254" s="25" t="s">
        <v>1037</v>
      </c>
      <c r="C254" s="7" t="s">
        <v>1591</v>
      </c>
      <c r="D254" s="4" t="s">
        <v>1136</v>
      </c>
      <c r="E254" s="4" t="s">
        <v>1137</v>
      </c>
      <c r="G254" s="21"/>
    </row>
    <row r="255" ht="14.25" customHeight="1">
      <c r="A255" s="22" t="s">
        <v>1592</v>
      </c>
      <c r="B255" s="17" t="s">
        <v>1037</v>
      </c>
      <c r="C255" s="11" t="s">
        <v>1593</v>
      </c>
      <c r="D255" s="4" t="s">
        <v>1136</v>
      </c>
      <c r="E255" s="4" t="s">
        <v>1137</v>
      </c>
      <c r="G255" s="21"/>
    </row>
    <row r="256" ht="14.25" customHeight="1">
      <c r="A256" s="22" t="s">
        <v>1594</v>
      </c>
      <c r="B256" s="25" t="s">
        <v>1037</v>
      </c>
      <c r="C256" s="7" t="s">
        <v>1281</v>
      </c>
      <c r="D256" s="4" t="s">
        <v>1136</v>
      </c>
      <c r="E256" s="4" t="s">
        <v>1137</v>
      </c>
      <c r="G256" s="21"/>
    </row>
    <row r="257" ht="14.25" customHeight="1">
      <c r="A257" s="22" t="s">
        <v>1595</v>
      </c>
      <c r="B257" s="17" t="s">
        <v>1037</v>
      </c>
      <c r="C257" s="11" t="s">
        <v>1401</v>
      </c>
      <c r="D257" s="4" t="s">
        <v>1136</v>
      </c>
      <c r="E257" s="4" t="s">
        <v>1137</v>
      </c>
      <c r="G257" s="21"/>
    </row>
    <row r="258" ht="14.25" customHeight="1">
      <c r="A258" s="22" t="s">
        <v>1596</v>
      </c>
      <c r="B258" s="29" t="s">
        <v>1597</v>
      </c>
      <c r="C258" s="34" t="s">
        <v>1102</v>
      </c>
      <c r="D258" s="4" t="s">
        <v>1136</v>
      </c>
      <c r="E258" s="4" t="s">
        <v>1157</v>
      </c>
      <c r="G258" s="21"/>
    </row>
    <row r="259" ht="14.25" customHeight="1">
      <c r="A259" s="22" t="s">
        <v>1598</v>
      </c>
      <c r="B259" s="17" t="s">
        <v>1037</v>
      </c>
      <c r="C259" s="11" t="s">
        <v>1599</v>
      </c>
      <c r="D259" s="4" t="s">
        <v>1136</v>
      </c>
      <c r="E259" s="4" t="s">
        <v>1137</v>
      </c>
      <c r="G259" s="21"/>
    </row>
    <row r="260" ht="14.25" customHeight="1">
      <c r="A260" s="22" t="s">
        <v>1600</v>
      </c>
      <c r="B260" s="17" t="s">
        <v>1037</v>
      </c>
      <c r="C260" s="11" t="s">
        <v>1354</v>
      </c>
      <c r="D260" s="4" t="s">
        <v>1136</v>
      </c>
      <c r="E260" s="4" t="s">
        <v>1137</v>
      </c>
      <c r="G260" s="21"/>
    </row>
    <row r="261" ht="14.25" customHeight="1">
      <c r="A261" s="22" t="s">
        <v>1601</v>
      </c>
      <c r="B261" s="17" t="s">
        <v>1037</v>
      </c>
      <c r="C261" s="11" t="s">
        <v>1602</v>
      </c>
      <c r="D261" s="4" t="s">
        <v>1136</v>
      </c>
      <c r="E261" s="4" t="s">
        <v>1137</v>
      </c>
      <c r="G261" s="21"/>
    </row>
    <row r="262" ht="14.25" customHeight="1">
      <c r="A262" s="22" t="s">
        <v>1603</v>
      </c>
      <c r="B262" s="25" t="s">
        <v>1028</v>
      </c>
      <c r="C262" s="7" t="s">
        <v>1604</v>
      </c>
      <c r="D262" s="4" t="s">
        <v>1136</v>
      </c>
      <c r="E262" s="4" t="s">
        <v>1169</v>
      </c>
      <c r="G262" s="21"/>
    </row>
    <row r="263" ht="14.25" customHeight="1">
      <c r="A263" s="22" t="s">
        <v>1605</v>
      </c>
      <c r="B263" s="25" t="s">
        <v>1037</v>
      </c>
      <c r="C263" s="7" t="s">
        <v>1606</v>
      </c>
      <c r="D263" s="4" t="s">
        <v>1136</v>
      </c>
      <c r="E263" s="4" t="s">
        <v>1169</v>
      </c>
      <c r="G263" s="21"/>
    </row>
    <row r="264" ht="14.25" customHeight="1">
      <c r="A264" s="22" t="s">
        <v>1607</v>
      </c>
      <c r="B264" s="25" t="s">
        <v>1028</v>
      </c>
      <c r="C264" s="7" t="s">
        <v>1608</v>
      </c>
      <c r="D264" s="4" t="s">
        <v>1136</v>
      </c>
      <c r="E264" s="4" t="s">
        <v>1169</v>
      </c>
      <c r="G264" s="21"/>
    </row>
    <row r="265" ht="14.25" customHeight="1">
      <c r="A265" s="22" t="s">
        <v>1609</v>
      </c>
      <c r="B265" s="17" t="s">
        <v>1037</v>
      </c>
      <c r="C265" s="11" t="s">
        <v>1309</v>
      </c>
      <c r="D265" s="4" t="s">
        <v>1136</v>
      </c>
      <c r="E265" s="4" t="s">
        <v>1137</v>
      </c>
      <c r="G265" s="21"/>
    </row>
    <row r="266" ht="14.25" customHeight="1">
      <c r="A266" s="22" t="s">
        <v>1610</v>
      </c>
      <c r="B266" s="17" t="s">
        <v>1037</v>
      </c>
      <c r="C266" s="11" t="s">
        <v>1611</v>
      </c>
      <c r="D266" s="4" t="s">
        <v>1136</v>
      </c>
      <c r="E266" s="4" t="s">
        <v>1137</v>
      </c>
      <c r="G266" s="21"/>
    </row>
    <row r="267" ht="14.25" customHeight="1">
      <c r="A267" s="22" t="s">
        <v>1612</v>
      </c>
      <c r="B267" s="17" t="s">
        <v>1037</v>
      </c>
      <c r="C267" s="11" t="s">
        <v>1613</v>
      </c>
      <c r="D267" s="4" t="s">
        <v>1136</v>
      </c>
      <c r="E267" s="4" t="s">
        <v>1137</v>
      </c>
      <c r="G267" s="21"/>
    </row>
    <row r="268" ht="14.25" customHeight="1">
      <c r="A268" s="22" t="s">
        <v>1614</v>
      </c>
      <c r="B268" s="27" t="s">
        <v>1037</v>
      </c>
      <c r="C268" s="11" t="s">
        <v>1615</v>
      </c>
      <c r="D268" s="4" t="s">
        <v>1136</v>
      </c>
      <c r="E268" s="4" t="s">
        <v>1137</v>
      </c>
      <c r="G268" s="21"/>
    </row>
    <row r="269" ht="14.25" customHeight="1">
      <c r="A269" s="22" t="s">
        <v>1616</v>
      </c>
      <c r="B269" s="17" t="s">
        <v>1037</v>
      </c>
      <c r="C269" s="11" t="s">
        <v>1617</v>
      </c>
      <c r="D269" s="4" t="s">
        <v>1136</v>
      </c>
      <c r="E269" s="4" t="s">
        <v>1137</v>
      </c>
      <c r="G269" s="21"/>
    </row>
    <row r="270" ht="14.25" customHeight="1">
      <c r="A270" s="22" t="s">
        <v>1618</v>
      </c>
      <c r="B270" s="17" t="s">
        <v>1037</v>
      </c>
      <c r="C270" s="11" t="s">
        <v>1619</v>
      </c>
      <c r="D270" s="4" t="s">
        <v>1136</v>
      </c>
      <c r="E270" s="4" t="s">
        <v>1137</v>
      </c>
      <c r="G270" s="21"/>
    </row>
    <row r="271" ht="14.25" customHeight="1">
      <c r="A271" s="22" t="s">
        <v>1620</v>
      </c>
      <c r="B271" s="27" t="s">
        <v>1037</v>
      </c>
      <c r="C271" s="11" t="s">
        <v>1421</v>
      </c>
      <c r="D271" s="4" t="s">
        <v>1136</v>
      </c>
      <c r="E271" s="4" t="s">
        <v>1137</v>
      </c>
      <c r="G271" s="21"/>
    </row>
    <row r="272" ht="14.25" customHeight="1">
      <c r="A272" s="22" t="s">
        <v>1621</v>
      </c>
      <c r="B272" s="17" t="s">
        <v>1037</v>
      </c>
      <c r="C272" s="11" t="s">
        <v>1622</v>
      </c>
      <c r="D272" s="4" t="s">
        <v>1136</v>
      </c>
      <c r="E272" s="4" t="s">
        <v>1137</v>
      </c>
      <c r="G272" s="21"/>
    </row>
    <row r="273" ht="14.25" customHeight="1">
      <c r="A273" s="22" t="s">
        <v>1623</v>
      </c>
      <c r="B273" s="28" t="s">
        <v>1037</v>
      </c>
      <c r="C273" s="11" t="s">
        <v>1624</v>
      </c>
      <c r="D273" s="4" t="s">
        <v>1136</v>
      </c>
      <c r="E273" s="4" t="s">
        <v>1137</v>
      </c>
      <c r="G273" s="21"/>
    </row>
    <row r="274" ht="14.25" customHeight="1">
      <c r="A274" s="22" t="s">
        <v>1625</v>
      </c>
      <c r="B274" s="27" t="s">
        <v>1037</v>
      </c>
      <c r="C274" s="11" t="s">
        <v>1626</v>
      </c>
      <c r="D274" s="4" t="s">
        <v>1136</v>
      </c>
      <c r="E274" s="4" t="s">
        <v>1137</v>
      </c>
      <c r="G274" s="21"/>
    </row>
    <row r="275" ht="14.25" customHeight="1">
      <c r="A275" s="22" t="s">
        <v>1627</v>
      </c>
      <c r="B275" s="28" t="s">
        <v>1037</v>
      </c>
      <c r="C275" s="40" t="s">
        <v>1628</v>
      </c>
      <c r="D275" s="4" t="s">
        <v>1136</v>
      </c>
      <c r="E275" s="4" t="s">
        <v>1137</v>
      </c>
      <c r="G275" s="21"/>
    </row>
    <row r="276" ht="14.25" customHeight="1">
      <c r="A276" s="22" t="s">
        <v>1629</v>
      </c>
      <c r="B276" s="25" t="s">
        <v>1037</v>
      </c>
      <c r="C276" s="7" t="s">
        <v>1630</v>
      </c>
      <c r="D276" s="4" t="s">
        <v>1136</v>
      </c>
      <c r="E276" s="4" t="s">
        <v>1157</v>
      </c>
      <c r="G276" s="21"/>
    </row>
    <row r="277" ht="14.25" customHeight="1">
      <c r="A277" s="22" t="s">
        <v>1631</v>
      </c>
      <c r="B277" s="17" t="s">
        <v>1037</v>
      </c>
      <c r="C277" s="11" t="s">
        <v>1509</v>
      </c>
      <c r="D277" s="4" t="s">
        <v>1136</v>
      </c>
      <c r="E277" s="4" t="s">
        <v>1137</v>
      </c>
      <c r="G277" s="21"/>
    </row>
    <row r="278" ht="14.25" customHeight="1">
      <c r="A278" s="22" t="s">
        <v>1632</v>
      </c>
      <c r="B278" s="17" t="s">
        <v>1037</v>
      </c>
      <c r="C278" s="11" t="s">
        <v>1228</v>
      </c>
      <c r="D278" s="4" t="s">
        <v>1136</v>
      </c>
      <c r="E278" s="4" t="s">
        <v>1137</v>
      </c>
      <c r="G278" s="21"/>
    </row>
    <row r="279" ht="14.25" customHeight="1">
      <c r="A279" s="22" t="s">
        <v>1633</v>
      </c>
      <c r="B279" s="17" t="s">
        <v>1037</v>
      </c>
      <c r="C279" s="40" t="s">
        <v>1421</v>
      </c>
      <c r="D279" s="4" t="s">
        <v>1136</v>
      </c>
      <c r="E279" s="4" t="s">
        <v>1137</v>
      </c>
      <c r="G279" s="21"/>
    </row>
    <row r="280" ht="14.25" customHeight="1">
      <c r="A280" s="22" t="s">
        <v>1634</v>
      </c>
      <c r="B280" s="17" t="s">
        <v>1037</v>
      </c>
      <c r="C280" s="11" t="s">
        <v>1635</v>
      </c>
      <c r="D280" s="4" t="s">
        <v>1136</v>
      </c>
      <c r="E280" s="4" t="s">
        <v>1137</v>
      </c>
      <c r="G280" s="21"/>
    </row>
    <row r="281" ht="14.25" customHeight="1">
      <c r="A281" s="22" t="s">
        <v>1636</v>
      </c>
      <c r="B281" s="17" t="s">
        <v>1037</v>
      </c>
      <c r="C281" s="11" t="s">
        <v>1637</v>
      </c>
      <c r="D281" s="4" t="s">
        <v>1136</v>
      </c>
      <c r="E281" s="4" t="s">
        <v>1137</v>
      </c>
      <c r="G281" s="21"/>
    </row>
    <row r="282" ht="14.25" customHeight="1">
      <c r="A282" s="22" t="s">
        <v>1638</v>
      </c>
      <c r="B282" s="17" t="s">
        <v>1037</v>
      </c>
      <c r="C282" s="39" t="s">
        <v>1397</v>
      </c>
      <c r="D282" s="4" t="s">
        <v>1136</v>
      </c>
      <c r="E282" s="4" t="s">
        <v>1137</v>
      </c>
      <c r="G282" s="21"/>
    </row>
    <row r="283" ht="14.25" customHeight="1">
      <c r="A283" s="22" t="s">
        <v>1639</v>
      </c>
      <c r="B283" s="17" t="s">
        <v>1037</v>
      </c>
      <c r="C283" s="11" t="s">
        <v>1640</v>
      </c>
      <c r="D283" s="4" t="s">
        <v>1136</v>
      </c>
      <c r="E283" s="4" t="s">
        <v>1137</v>
      </c>
      <c r="G283" s="21"/>
    </row>
    <row r="284" ht="14.25" customHeight="1">
      <c r="A284" s="22" t="s">
        <v>1641</v>
      </c>
      <c r="B284" s="17" t="s">
        <v>1028</v>
      </c>
      <c r="C284" s="11" t="s">
        <v>1642</v>
      </c>
      <c r="D284" s="4" t="s">
        <v>1136</v>
      </c>
      <c r="E284" s="4" t="s">
        <v>1169</v>
      </c>
      <c r="G284" s="21"/>
    </row>
    <row r="285" ht="14.25" customHeight="1">
      <c r="A285" s="22" t="s">
        <v>1643</v>
      </c>
      <c r="B285" s="17" t="s">
        <v>1037</v>
      </c>
      <c r="C285" s="11" t="s">
        <v>1091</v>
      </c>
      <c r="D285" s="4" t="s">
        <v>1136</v>
      </c>
      <c r="E285" s="4" t="s">
        <v>1169</v>
      </c>
      <c r="G285" s="21"/>
    </row>
    <row r="286" ht="14.25" customHeight="1">
      <c r="A286" s="22" t="s">
        <v>1644</v>
      </c>
      <c r="B286" s="17" t="s">
        <v>1037</v>
      </c>
      <c r="C286" s="11" t="s">
        <v>1645</v>
      </c>
      <c r="D286" s="4" t="s">
        <v>1136</v>
      </c>
      <c r="E286" s="4" t="s">
        <v>1137</v>
      </c>
      <c r="G286" s="21"/>
    </row>
    <row r="287" ht="14.25" customHeight="1">
      <c r="A287" s="22" t="s">
        <v>1646</v>
      </c>
      <c r="B287" s="17" t="s">
        <v>1037</v>
      </c>
      <c r="C287" s="11" t="s">
        <v>1647</v>
      </c>
      <c r="D287" s="4" t="s">
        <v>1136</v>
      </c>
      <c r="E287" s="4" t="s">
        <v>1137</v>
      </c>
      <c r="G287" s="21"/>
    </row>
    <row r="288" ht="14.25" customHeight="1">
      <c r="A288" s="22" t="s">
        <v>1648</v>
      </c>
      <c r="B288" s="25" t="s">
        <v>1037</v>
      </c>
      <c r="C288" s="7" t="s">
        <v>1403</v>
      </c>
      <c r="D288" s="4" t="s">
        <v>1136</v>
      </c>
      <c r="E288" s="4" t="s">
        <v>1137</v>
      </c>
      <c r="G288" s="21"/>
    </row>
    <row r="289" ht="14.25" customHeight="1">
      <c r="A289" s="22" t="s">
        <v>1649</v>
      </c>
      <c r="B289" s="25" t="s">
        <v>1037</v>
      </c>
      <c r="C289" s="7" t="s">
        <v>1650</v>
      </c>
      <c r="D289" s="4" t="s">
        <v>1136</v>
      </c>
      <c r="E289" s="4" t="s">
        <v>1137</v>
      </c>
      <c r="G289" s="21"/>
    </row>
    <row r="290" ht="14.25" customHeight="1">
      <c r="A290" s="22" t="s">
        <v>1651</v>
      </c>
      <c r="B290" s="25" t="s">
        <v>1037</v>
      </c>
      <c r="C290" s="7" t="s">
        <v>1490</v>
      </c>
      <c r="D290" s="4" t="s">
        <v>1136</v>
      </c>
      <c r="E290" s="4" t="s">
        <v>1169</v>
      </c>
      <c r="G290" s="21"/>
    </row>
    <row r="291" ht="14.25" customHeight="1">
      <c r="A291" s="22" t="s">
        <v>1652</v>
      </c>
      <c r="B291" s="25" t="s">
        <v>1203</v>
      </c>
      <c r="C291" s="7" t="s">
        <v>1653</v>
      </c>
      <c r="D291" s="4" t="s">
        <v>1136</v>
      </c>
      <c r="E291" s="4" t="s">
        <v>1157</v>
      </c>
      <c r="G291" s="21"/>
    </row>
    <row r="292" ht="14.25" customHeight="1">
      <c r="A292" s="22" t="s">
        <v>1654</v>
      </c>
      <c r="B292" s="29" t="s">
        <v>1037</v>
      </c>
      <c r="C292" s="34" t="s">
        <v>1655</v>
      </c>
      <c r="D292" s="4" t="s">
        <v>1136</v>
      </c>
      <c r="E292" s="4" t="s">
        <v>1157</v>
      </c>
      <c r="G292" s="21"/>
    </row>
    <row r="293" ht="14.25" customHeight="1">
      <c r="A293" s="22" t="s">
        <v>1656</v>
      </c>
      <c r="B293" s="43" t="s">
        <v>1037</v>
      </c>
      <c r="C293" s="44" t="s">
        <v>1657</v>
      </c>
      <c r="D293" s="4" t="s">
        <v>1136</v>
      </c>
      <c r="E293" s="4" t="s">
        <v>1157</v>
      </c>
      <c r="G293" s="21"/>
    </row>
    <row r="294" ht="14.25" customHeight="1">
      <c r="A294" s="22" t="s">
        <v>1658</v>
      </c>
      <c r="B294" s="45" t="s">
        <v>1037</v>
      </c>
      <c r="C294" s="46" t="s">
        <v>1659</v>
      </c>
      <c r="D294" s="4" t="s">
        <v>1136</v>
      </c>
      <c r="E294" s="4" t="s">
        <v>1157</v>
      </c>
      <c r="G294" s="21"/>
    </row>
    <row r="295" ht="14.25" customHeight="1">
      <c r="A295" s="22" t="s">
        <v>1660</v>
      </c>
      <c r="B295" s="43" t="s">
        <v>1037</v>
      </c>
      <c r="C295" s="44" t="s">
        <v>1661</v>
      </c>
      <c r="D295" s="4" t="s">
        <v>1136</v>
      </c>
      <c r="E295" s="4" t="s">
        <v>1137</v>
      </c>
      <c r="G295" s="21"/>
    </row>
    <row r="296" ht="14.25" customHeight="1">
      <c r="A296" s="22" t="s">
        <v>1662</v>
      </c>
      <c r="B296" s="43" t="s">
        <v>1037</v>
      </c>
      <c r="C296" s="26" t="s">
        <v>1382</v>
      </c>
      <c r="D296" s="4" t="s">
        <v>1136</v>
      </c>
      <c r="E296" s="4" t="s">
        <v>1169</v>
      </c>
      <c r="G296" s="21"/>
    </row>
    <row r="297" ht="14.25" customHeight="1">
      <c r="A297" s="22" t="s">
        <v>1663</v>
      </c>
      <c r="B297" s="43" t="s">
        <v>1111</v>
      </c>
      <c r="C297" s="26" t="s">
        <v>1466</v>
      </c>
      <c r="D297" s="4" t="s">
        <v>1136</v>
      </c>
      <c r="E297" s="4" t="s">
        <v>1169</v>
      </c>
      <c r="G297" s="21"/>
    </row>
    <row r="298" ht="14.25" customHeight="1">
      <c r="A298" s="22" t="s">
        <v>1664</v>
      </c>
      <c r="B298" s="47" t="s">
        <v>1037</v>
      </c>
      <c r="C298" s="18" t="s">
        <v>1665</v>
      </c>
      <c r="D298" s="4" t="s">
        <v>1136</v>
      </c>
      <c r="E298" s="4" t="s">
        <v>1169</v>
      </c>
      <c r="G298" s="21"/>
    </row>
    <row r="299" ht="14.25" customHeight="1">
      <c r="A299" s="22" t="s">
        <v>1666</v>
      </c>
      <c r="B299" s="47" t="s">
        <v>1037</v>
      </c>
      <c r="C299" s="18" t="s">
        <v>1667</v>
      </c>
      <c r="D299" s="4" t="s">
        <v>1136</v>
      </c>
      <c r="E299" s="4" t="s">
        <v>1169</v>
      </c>
      <c r="G299" s="21"/>
    </row>
    <row r="300" ht="14.25" customHeight="1">
      <c r="A300" s="22" t="s">
        <v>1668</v>
      </c>
      <c r="B300" s="47" t="s">
        <v>1037</v>
      </c>
      <c r="C300" s="18" t="s">
        <v>1669</v>
      </c>
      <c r="D300" s="4" t="s">
        <v>1136</v>
      </c>
      <c r="E300" s="4" t="s">
        <v>1169</v>
      </c>
      <c r="G300" s="21"/>
    </row>
    <row r="301" ht="14.25" customHeight="1">
      <c r="A301" s="22" t="s">
        <v>1670</v>
      </c>
      <c r="B301" s="47" t="s">
        <v>1037</v>
      </c>
      <c r="C301" s="18" t="s">
        <v>1671</v>
      </c>
      <c r="D301" s="4" t="s">
        <v>1136</v>
      </c>
      <c r="E301" s="4" t="s">
        <v>1169</v>
      </c>
      <c r="G301" s="21"/>
    </row>
    <row r="302" ht="14.25" customHeight="1">
      <c r="A302" s="22" t="s">
        <v>1672</v>
      </c>
      <c r="B302" s="47" t="s">
        <v>1037</v>
      </c>
      <c r="C302" s="18" t="s">
        <v>1671</v>
      </c>
      <c r="D302" s="4" t="s">
        <v>1136</v>
      </c>
      <c r="E302" s="4" t="s">
        <v>1169</v>
      </c>
      <c r="G302" s="21"/>
    </row>
    <row r="303" ht="14.25" customHeight="1">
      <c r="A303" s="22" t="s">
        <v>1673</v>
      </c>
      <c r="B303" s="47" t="s">
        <v>1037</v>
      </c>
      <c r="C303" s="18" t="s">
        <v>1674</v>
      </c>
      <c r="D303" s="4" t="s">
        <v>1136</v>
      </c>
      <c r="E303" s="4" t="s">
        <v>1137</v>
      </c>
      <c r="G303" s="21"/>
    </row>
    <row r="304" ht="14.25" customHeight="1">
      <c r="A304" s="22" t="s">
        <v>1675</v>
      </c>
      <c r="B304" s="47" t="s">
        <v>1037</v>
      </c>
      <c r="C304" s="18" t="s">
        <v>1421</v>
      </c>
      <c r="D304" s="4" t="s">
        <v>1136</v>
      </c>
      <c r="E304" s="4" t="s">
        <v>1137</v>
      </c>
      <c r="G304" s="21"/>
    </row>
    <row r="305" ht="14.25" customHeight="1">
      <c r="A305" s="22" t="s">
        <v>1676</v>
      </c>
      <c r="B305" s="45" t="s">
        <v>1028</v>
      </c>
      <c r="C305" s="30" t="s">
        <v>1677</v>
      </c>
      <c r="D305" s="4" t="s">
        <v>1136</v>
      </c>
      <c r="E305" s="4" t="s">
        <v>1169</v>
      </c>
      <c r="G305" s="21"/>
    </row>
    <row r="306" ht="14.25" customHeight="1">
      <c r="A306" s="22" t="s">
        <v>1678</v>
      </c>
      <c r="B306" s="47" t="s">
        <v>1037</v>
      </c>
      <c r="C306" s="18" t="s">
        <v>1679</v>
      </c>
      <c r="D306" s="4" t="s">
        <v>1136</v>
      </c>
      <c r="E306" s="4" t="s">
        <v>1169</v>
      </c>
      <c r="G306" s="21"/>
    </row>
    <row r="307" ht="14.25" customHeight="1">
      <c r="A307" s="22" t="s">
        <v>1680</v>
      </c>
      <c r="B307" s="43" t="s">
        <v>1037</v>
      </c>
      <c r="C307" s="26" t="s">
        <v>1681</v>
      </c>
      <c r="D307" s="4" t="s">
        <v>1136</v>
      </c>
      <c r="E307" s="4" t="s">
        <v>1157</v>
      </c>
      <c r="G307" s="21"/>
    </row>
    <row r="308" ht="14.25" customHeight="1">
      <c r="A308" s="22" t="s">
        <v>1682</v>
      </c>
      <c r="B308" s="43" t="s">
        <v>1037</v>
      </c>
      <c r="C308" s="26" t="s">
        <v>1683</v>
      </c>
      <c r="D308" s="4" t="s">
        <v>1136</v>
      </c>
      <c r="E308" s="4" t="s">
        <v>1169</v>
      </c>
      <c r="G308" s="21"/>
    </row>
    <row r="309" ht="14.25" customHeight="1">
      <c r="A309" s="22" t="s">
        <v>1684</v>
      </c>
      <c r="B309" s="47" t="s">
        <v>1037</v>
      </c>
      <c r="C309" s="18" t="s">
        <v>1432</v>
      </c>
      <c r="D309" s="4" t="s">
        <v>1136</v>
      </c>
      <c r="E309" s="4" t="s">
        <v>1137</v>
      </c>
      <c r="G309" s="21"/>
    </row>
    <row r="310" ht="14.25" customHeight="1">
      <c r="A310" s="22" t="s">
        <v>1685</v>
      </c>
      <c r="B310" s="47" t="s">
        <v>1037</v>
      </c>
      <c r="C310" s="18" t="s">
        <v>1686</v>
      </c>
      <c r="D310" s="4" t="s">
        <v>1136</v>
      </c>
      <c r="E310" s="4" t="s">
        <v>1137</v>
      </c>
      <c r="G310" s="21"/>
    </row>
    <row r="311" ht="14.25" customHeight="1">
      <c r="A311" s="22" t="s">
        <v>1687</v>
      </c>
      <c r="B311" s="47" t="s">
        <v>1037</v>
      </c>
      <c r="C311" s="18" t="s">
        <v>1482</v>
      </c>
      <c r="D311" s="4" t="s">
        <v>1136</v>
      </c>
      <c r="E311" s="4" t="s">
        <v>1137</v>
      </c>
      <c r="G311" s="21"/>
    </row>
    <row r="312" ht="14.25" customHeight="1">
      <c r="A312" s="22" t="s">
        <v>1688</v>
      </c>
      <c r="B312" s="47" t="s">
        <v>1028</v>
      </c>
      <c r="C312" s="18" t="s">
        <v>1689</v>
      </c>
      <c r="D312" s="4" t="s">
        <v>1136</v>
      </c>
      <c r="E312" s="4" t="s">
        <v>1137</v>
      </c>
      <c r="G312" s="21"/>
    </row>
    <row r="313" ht="14.25" customHeight="1">
      <c r="A313" s="22" t="s">
        <v>1690</v>
      </c>
      <c r="B313" s="45" t="s">
        <v>1028</v>
      </c>
      <c r="C313" s="30" t="s">
        <v>1691</v>
      </c>
      <c r="D313" s="4" t="s">
        <v>1136</v>
      </c>
      <c r="E313" s="4" t="s">
        <v>1157</v>
      </c>
      <c r="G313" s="21"/>
    </row>
    <row r="314" ht="14.25" customHeight="1">
      <c r="A314" s="22" t="s">
        <v>1692</v>
      </c>
      <c r="B314" s="45" t="s">
        <v>1037</v>
      </c>
      <c r="C314" s="30" t="s">
        <v>1586</v>
      </c>
      <c r="D314" s="4" t="s">
        <v>1136</v>
      </c>
      <c r="E314" s="4" t="s">
        <v>1157</v>
      </c>
      <c r="G314" s="21"/>
    </row>
    <row r="315" ht="14.25" customHeight="1">
      <c r="A315" s="22" t="s">
        <v>1693</v>
      </c>
      <c r="B315" s="47" t="s">
        <v>1037</v>
      </c>
      <c r="C315" s="18" t="s">
        <v>1116</v>
      </c>
      <c r="D315" s="4" t="s">
        <v>1136</v>
      </c>
      <c r="E315" s="4" t="s">
        <v>1157</v>
      </c>
      <c r="G315" s="21"/>
    </row>
    <row r="316" ht="14.25" customHeight="1">
      <c r="A316" s="22" t="s">
        <v>1694</v>
      </c>
      <c r="B316" s="45" t="s">
        <v>1037</v>
      </c>
      <c r="C316" s="30" t="s">
        <v>1695</v>
      </c>
      <c r="D316" s="4" t="s">
        <v>1136</v>
      </c>
      <c r="E316" s="4" t="s">
        <v>1157</v>
      </c>
      <c r="G316" s="21"/>
    </row>
    <row r="317" ht="14.25" customHeight="1">
      <c r="A317" s="22" t="s">
        <v>1696</v>
      </c>
      <c r="B317" s="45" t="s">
        <v>1037</v>
      </c>
      <c r="C317" s="30" t="s">
        <v>1637</v>
      </c>
      <c r="D317" s="4" t="s">
        <v>1136</v>
      </c>
      <c r="E317" s="4" t="s">
        <v>1157</v>
      </c>
      <c r="G317" s="21"/>
    </row>
    <row r="318" ht="14.25" customHeight="1">
      <c r="A318" s="22" t="s">
        <v>1697</v>
      </c>
      <c r="B318" s="43" t="s">
        <v>1037</v>
      </c>
      <c r="C318" s="26" t="s">
        <v>1207</v>
      </c>
      <c r="D318" s="4" t="s">
        <v>1136</v>
      </c>
      <c r="E318" s="4" t="s">
        <v>1137</v>
      </c>
      <c r="G318" s="21"/>
    </row>
    <row r="319" ht="14.25" customHeight="1">
      <c r="A319" s="22" t="s">
        <v>1698</v>
      </c>
      <c r="B319" s="45" t="s">
        <v>1037</v>
      </c>
      <c r="C319" s="30" t="s">
        <v>1377</v>
      </c>
      <c r="D319" s="4" t="s">
        <v>1136</v>
      </c>
      <c r="E319" s="4" t="s">
        <v>1157</v>
      </c>
      <c r="G319" s="21"/>
    </row>
    <row r="320" ht="14.25" customHeight="1">
      <c r="A320" s="22" t="s">
        <v>1699</v>
      </c>
      <c r="B320" s="45" t="s">
        <v>1037</v>
      </c>
      <c r="C320" s="30" t="s">
        <v>1281</v>
      </c>
      <c r="D320" s="4" t="s">
        <v>1136</v>
      </c>
      <c r="E320" s="4" t="s">
        <v>1157</v>
      </c>
      <c r="G320" s="21"/>
    </row>
    <row r="321" ht="14.25" customHeight="1">
      <c r="A321" s="22" t="s">
        <v>1700</v>
      </c>
      <c r="B321" s="47" t="s">
        <v>1037</v>
      </c>
      <c r="C321" s="18" t="s">
        <v>1064</v>
      </c>
      <c r="D321" s="4" t="s">
        <v>1136</v>
      </c>
      <c r="E321" s="4" t="s">
        <v>1157</v>
      </c>
      <c r="G321" s="21"/>
    </row>
    <row r="322" ht="14.25" customHeight="1">
      <c r="A322" s="22" t="s">
        <v>1701</v>
      </c>
      <c r="B322" s="43" t="s">
        <v>1037</v>
      </c>
      <c r="C322" s="26" t="s">
        <v>1702</v>
      </c>
      <c r="D322" s="4" t="s">
        <v>1136</v>
      </c>
      <c r="E322" s="4" t="s">
        <v>1169</v>
      </c>
      <c r="G322" s="21"/>
    </row>
    <row r="323" ht="14.25" customHeight="1">
      <c r="A323" s="22" t="s">
        <v>1703</v>
      </c>
      <c r="B323" s="47" t="s">
        <v>1167</v>
      </c>
      <c r="C323" s="18" t="s">
        <v>1704</v>
      </c>
      <c r="D323" s="4" t="s">
        <v>1136</v>
      </c>
      <c r="E323" s="4" t="s">
        <v>1169</v>
      </c>
      <c r="G323" s="21"/>
    </row>
    <row r="324" ht="14.25" customHeight="1">
      <c r="A324" s="22" t="s">
        <v>1705</v>
      </c>
      <c r="B324" s="47" t="s">
        <v>1167</v>
      </c>
      <c r="C324" s="18" t="s">
        <v>1706</v>
      </c>
      <c r="D324" s="4" t="s">
        <v>1136</v>
      </c>
      <c r="E324" s="4" t="s">
        <v>1169</v>
      </c>
      <c r="G324" s="21"/>
    </row>
    <row r="325" ht="14.25" customHeight="1">
      <c r="A325" s="22" t="s">
        <v>1707</v>
      </c>
      <c r="B325" s="47" t="s">
        <v>1028</v>
      </c>
      <c r="C325" s="18" t="s">
        <v>1708</v>
      </c>
      <c r="D325" s="4" t="s">
        <v>1136</v>
      </c>
      <c r="E325" s="4" t="s">
        <v>1169</v>
      </c>
      <c r="G325" s="21"/>
    </row>
    <row r="326" ht="14.25" customHeight="1">
      <c r="A326" s="22" t="s">
        <v>1709</v>
      </c>
      <c r="B326" s="47" t="s">
        <v>1111</v>
      </c>
      <c r="C326" s="18" t="s">
        <v>1710</v>
      </c>
      <c r="D326" s="4" t="s">
        <v>1136</v>
      </c>
      <c r="E326" s="4" t="s">
        <v>1169</v>
      </c>
      <c r="G326" s="21"/>
    </row>
    <row r="327" ht="14.25" customHeight="1">
      <c r="A327" s="22" t="s">
        <v>1711</v>
      </c>
      <c r="B327" s="47" t="s">
        <v>1167</v>
      </c>
      <c r="C327" s="18" t="s">
        <v>1712</v>
      </c>
      <c r="D327" s="4" t="s">
        <v>1136</v>
      </c>
      <c r="E327" s="4" t="s">
        <v>1169</v>
      </c>
      <c r="G327" s="21"/>
    </row>
    <row r="328" ht="14.25" customHeight="1">
      <c r="A328" s="22" t="s">
        <v>1713</v>
      </c>
      <c r="B328" s="47" t="s">
        <v>1167</v>
      </c>
      <c r="C328" s="18" t="s">
        <v>1714</v>
      </c>
      <c r="D328" s="4" t="s">
        <v>1136</v>
      </c>
      <c r="E328" s="4" t="s">
        <v>1169</v>
      </c>
      <c r="G328" s="21"/>
    </row>
    <row r="329" ht="14.25" customHeight="1">
      <c r="A329" s="22" t="s">
        <v>1715</v>
      </c>
      <c r="B329" s="47" t="s">
        <v>1028</v>
      </c>
      <c r="C329" s="18" t="s">
        <v>1139</v>
      </c>
      <c r="D329" s="4" t="s">
        <v>1136</v>
      </c>
      <c r="E329" s="4" t="s">
        <v>1169</v>
      </c>
      <c r="G329" s="21"/>
    </row>
    <row r="330" ht="14.25" customHeight="1">
      <c r="A330" s="22" t="s">
        <v>1716</v>
      </c>
      <c r="B330" s="43" t="s">
        <v>1037</v>
      </c>
      <c r="C330" s="26" t="s">
        <v>1717</v>
      </c>
      <c r="D330" s="4" t="s">
        <v>1136</v>
      </c>
      <c r="E330" s="4" t="s">
        <v>1169</v>
      </c>
      <c r="G330" s="21"/>
    </row>
    <row r="331" ht="14.25" customHeight="1">
      <c r="A331" s="22" t="s">
        <v>1718</v>
      </c>
      <c r="B331" s="43" t="s">
        <v>1037</v>
      </c>
      <c r="C331" s="26" t="s">
        <v>1369</v>
      </c>
      <c r="D331" s="4" t="s">
        <v>1136</v>
      </c>
      <c r="E331" s="4" t="s">
        <v>1169</v>
      </c>
      <c r="G331" s="21"/>
    </row>
    <row r="332" ht="14.25" customHeight="1">
      <c r="A332" s="22" t="s">
        <v>1719</v>
      </c>
      <c r="B332" s="47" t="s">
        <v>1037</v>
      </c>
      <c r="C332" s="18" t="s">
        <v>1720</v>
      </c>
      <c r="D332" s="4" t="s">
        <v>1136</v>
      </c>
      <c r="E332" s="4" t="s">
        <v>1169</v>
      </c>
      <c r="G332" s="21"/>
    </row>
    <row r="333" ht="14.25" customHeight="1">
      <c r="A333" s="22" t="s">
        <v>1721</v>
      </c>
      <c r="B333" s="47" t="s">
        <v>1037</v>
      </c>
      <c r="C333" s="18" t="s">
        <v>1419</v>
      </c>
      <c r="D333" s="4" t="s">
        <v>1136</v>
      </c>
      <c r="E333" s="4" t="s">
        <v>1137</v>
      </c>
      <c r="G333" s="21"/>
    </row>
    <row r="334" ht="14.25" customHeight="1">
      <c r="A334" s="22" t="s">
        <v>1722</v>
      </c>
      <c r="B334" s="47" t="s">
        <v>1037</v>
      </c>
      <c r="C334" s="18" t="s">
        <v>1723</v>
      </c>
      <c r="D334" s="4" t="s">
        <v>1136</v>
      </c>
      <c r="E334" s="4" t="s">
        <v>1137</v>
      </c>
      <c r="G334" s="21"/>
    </row>
    <row r="335" ht="14.25" customHeight="1">
      <c r="A335" s="22" t="s">
        <v>1724</v>
      </c>
      <c r="B335" s="47" t="s">
        <v>1037</v>
      </c>
      <c r="C335" s="18" t="s">
        <v>1725</v>
      </c>
      <c r="D335" s="4" t="s">
        <v>1136</v>
      </c>
      <c r="E335" s="4" t="s">
        <v>1137</v>
      </c>
      <c r="G335" s="21"/>
    </row>
    <row r="336" ht="14.25" customHeight="1">
      <c r="A336" s="22" t="s">
        <v>1726</v>
      </c>
      <c r="B336" s="47" t="s">
        <v>1037</v>
      </c>
      <c r="C336" s="18" t="s">
        <v>1727</v>
      </c>
      <c r="D336" s="4" t="s">
        <v>1136</v>
      </c>
      <c r="E336" s="4" t="s">
        <v>1137</v>
      </c>
      <c r="G336" s="21"/>
    </row>
    <row r="337" ht="14.25" customHeight="1">
      <c r="A337" s="22" t="s">
        <v>1728</v>
      </c>
      <c r="B337" s="47" t="s">
        <v>1028</v>
      </c>
      <c r="C337" s="18" t="s">
        <v>1729</v>
      </c>
      <c r="D337" s="4" t="s">
        <v>1136</v>
      </c>
      <c r="E337" s="4" t="s">
        <v>1137</v>
      </c>
      <c r="G337" s="21"/>
    </row>
    <row r="338" ht="14.25" customHeight="1">
      <c r="A338" s="22" t="s">
        <v>1730</v>
      </c>
      <c r="B338" s="47" t="s">
        <v>1037</v>
      </c>
      <c r="C338" s="18" t="s">
        <v>1731</v>
      </c>
      <c r="D338" s="4" t="s">
        <v>1136</v>
      </c>
      <c r="E338" s="4" t="s">
        <v>1157</v>
      </c>
      <c r="G338" s="21"/>
    </row>
    <row r="339" ht="14.25" customHeight="1">
      <c r="A339" s="22" t="s">
        <v>1732</v>
      </c>
      <c r="B339" s="43" t="s">
        <v>1037</v>
      </c>
      <c r="C339" s="26" t="s">
        <v>1733</v>
      </c>
      <c r="D339" s="4" t="s">
        <v>1136</v>
      </c>
      <c r="E339" s="4" t="s">
        <v>1157</v>
      </c>
      <c r="G339" s="21"/>
    </row>
    <row r="340" ht="14.25" customHeight="1">
      <c r="A340" s="22" t="s">
        <v>1734</v>
      </c>
      <c r="B340" s="43" t="s">
        <v>1037</v>
      </c>
      <c r="C340" s="26" t="s">
        <v>1421</v>
      </c>
      <c r="D340" s="4" t="s">
        <v>1136</v>
      </c>
      <c r="E340" s="4" t="s">
        <v>1137</v>
      </c>
      <c r="G340" s="21"/>
    </row>
    <row r="341" ht="14.25" customHeight="1">
      <c r="A341" s="22" t="s">
        <v>1735</v>
      </c>
      <c r="B341" s="47" t="s">
        <v>1037</v>
      </c>
      <c r="C341" s="18" t="s">
        <v>1397</v>
      </c>
      <c r="D341" s="4" t="s">
        <v>1136</v>
      </c>
      <c r="E341" s="4" t="s">
        <v>1137</v>
      </c>
      <c r="G341" s="21"/>
    </row>
    <row r="342" ht="14.25" customHeight="1">
      <c r="A342" s="22" t="s">
        <v>1736</v>
      </c>
      <c r="B342" s="47" t="s">
        <v>1037</v>
      </c>
      <c r="C342" s="18" t="s">
        <v>1588</v>
      </c>
      <c r="D342" s="4" t="s">
        <v>1136</v>
      </c>
      <c r="E342" s="4" t="s">
        <v>1137</v>
      </c>
      <c r="G342" s="21"/>
    </row>
    <row r="343" ht="14.25" customHeight="1">
      <c r="A343" s="22" t="s">
        <v>1737</v>
      </c>
      <c r="B343" s="47" t="s">
        <v>1037</v>
      </c>
      <c r="C343" s="18" t="s">
        <v>1674</v>
      </c>
      <c r="D343" s="4" t="s">
        <v>1136</v>
      </c>
      <c r="E343" s="4" t="s">
        <v>1137</v>
      </c>
      <c r="G343" s="21"/>
    </row>
    <row r="344" ht="14.25" customHeight="1">
      <c r="A344" s="22" t="s">
        <v>1738</v>
      </c>
      <c r="B344" s="47" t="s">
        <v>1037</v>
      </c>
      <c r="C344" s="18" t="s">
        <v>1222</v>
      </c>
      <c r="D344" s="4" t="s">
        <v>1136</v>
      </c>
      <c r="E344" s="4" t="s">
        <v>1137</v>
      </c>
      <c r="G344" s="21"/>
    </row>
    <row r="345" ht="14.25" customHeight="1">
      <c r="A345" s="22" t="s">
        <v>1739</v>
      </c>
      <c r="B345" s="43" t="s">
        <v>1037</v>
      </c>
      <c r="C345" s="26" t="s">
        <v>1740</v>
      </c>
      <c r="D345" s="4" t="s">
        <v>1136</v>
      </c>
      <c r="E345" s="4" t="s">
        <v>1169</v>
      </c>
      <c r="G345" s="21"/>
    </row>
    <row r="346" ht="14.25" customHeight="1">
      <c r="A346" s="22" t="s">
        <v>1741</v>
      </c>
      <c r="B346" s="47" t="s">
        <v>1037</v>
      </c>
      <c r="C346" s="18" t="s">
        <v>1742</v>
      </c>
      <c r="D346" s="4" t="s">
        <v>1136</v>
      </c>
      <c r="E346" s="4" t="s">
        <v>1137</v>
      </c>
      <c r="G346" s="21"/>
    </row>
    <row r="347" ht="14.25" customHeight="1">
      <c r="A347" s="22" t="s">
        <v>1743</v>
      </c>
      <c r="B347" s="47" t="s">
        <v>1037</v>
      </c>
      <c r="C347" s="18" t="s">
        <v>1744</v>
      </c>
      <c r="D347" s="4" t="s">
        <v>1136</v>
      </c>
      <c r="E347" s="4" t="s">
        <v>1137</v>
      </c>
      <c r="G347" s="21"/>
    </row>
    <row r="348" ht="14.25" customHeight="1">
      <c r="A348" s="22" t="s">
        <v>1745</v>
      </c>
      <c r="B348" s="47" t="s">
        <v>1037</v>
      </c>
      <c r="C348" s="18" t="s">
        <v>1746</v>
      </c>
      <c r="D348" s="4" t="s">
        <v>1136</v>
      </c>
      <c r="E348" s="4" t="s">
        <v>1137</v>
      </c>
      <c r="G348" s="21"/>
    </row>
    <row r="349" ht="14.25" customHeight="1">
      <c r="A349" s="22" t="s">
        <v>1747</v>
      </c>
      <c r="B349" s="47" t="s">
        <v>1037</v>
      </c>
      <c r="C349" s="48" t="s">
        <v>1352</v>
      </c>
      <c r="D349" s="4" t="s">
        <v>1136</v>
      </c>
      <c r="E349" s="4" t="s">
        <v>1137</v>
      </c>
      <c r="G349" s="21"/>
    </row>
    <row r="350" ht="14.25" customHeight="1">
      <c r="A350" s="22" t="s">
        <v>1748</v>
      </c>
      <c r="B350" s="47" t="s">
        <v>1037</v>
      </c>
      <c r="C350" s="18" t="s">
        <v>1749</v>
      </c>
      <c r="D350" s="4" t="s">
        <v>1136</v>
      </c>
      <c r="E350" s="4" t="s">
        <v>1137</v>
      </c>
      <c r="G350" s="21"/>
    </row>
    <row r="351" ht="14.25" customHeight="1">
      <c r="A351" s="22" t="s">
        <v>1750</v>
      </c>
      <c r="B351" s="47" t="s">
        <v>1037</v>
      </c>
      <c r="C351" s="18" t="s">
        <v>1635</v>
      </c>
      <c r="D351" s="4" t="s">
        <v>1136</v>
      </c>
      <c r="E351" s="4" t="s">
        <v>1137</v>
      </c>
      <c r="G351" s="21"/>
    </row>
    <row r="352" ht="14.25" customHeight="1">
      <c r="A352" s="22" t="s">
        <v>1751</v>
      </c>
      <c r="B352" s="43" t="s">
        <v>1037</v>
      </c>
      <c r="C352" s="26" t="s">
        <v>1363</v>
      </c>
      <c r="D352" s="4" t="s">
        <v>1136</v>
      </c>
      <c r="E352" s="4" t="s">
        <v>1169</v>
      </c>
      <c r="G352" s="21"/>
    </row>
    <row r="353" ht="14.25" customHeight="1">
      <c r="A353" s="22" t="s">
        <v>1752</v>
      </c>
      <c r="B353" s="43" t="s">
        <v>1037</v>
      </c>
      <c r="C353" s="26" t="s">
        <v>1753</v>
      </c>
      <c r="D353" s="4" t="s">
        <v>1136</v>
      </c>
      <c r="E353" s="4" t="s">
        <v>1172</v>
      </c>
      <c r="G353" s="21"/>
    </row>
    <row r="354" ht="14.25" customHeight="1">
      <c r="A354" s="22" t="s">
        <v>1754</v>
      </c>
      <c r="B354" s="43" t="s">
        <v>1028</v>
      </c>
      <c r="C354" s="26" t="s">
        <v>1122</v>
      </c>
      <c r="D354" s="4" t="s">
        <v>1136</v>
      </c>
      <c r="E354" s="4" t="s">
        <v>1172</v>
      </c>
      <c r="G354" s="21"/>
    </row>
    <row r="355" ht="14.25" customHeight="1">
      <c r="A355" s="22" t="s">
        <v>1755</v>
      </c>
      <c r="B355" s="43" t="s">
        <v>1028</v>
      </c>
      <c r="C355" s="26" t="s">
        <v>1042</v>
      </c>
      <c r="D355" s="4" t="s">
        <v>1136</v>
      </c>
      <c r="E355" s="4" t="s">
        <v>1172</v>
      </c>
      <c r="G355" s="21"/>
    </row>
    <row r="356" ht="14.25" customHeight="1">
      <c r="A356" s="22" t="s">
        <v>1756</v>
      </c>
      <c r="B356" s="43" t="s">
        <v>1757</v>
      </c>
      <c r="C356" s="26" t="s">
        <v>1758</v>
      </c>
      <c r="D356" s="4" t="s">
        <v>1136</v>
      </c>
      <c r="E356" s="4" t="s">
        <v>1169</v>
      </c>
      <c r="G356" s="21"/>
    </row>
    <row r="357" ht="14.25" customHeight="1">
      <c r="A357" s="22" t="s">
        <v>1759</v>
      </c>
      <c r="B357" s="47" t="s">
        <v>1037</v>
      </c>
      <c r="C357" s="18" t="s">
        <v>1760</v>
      </c>
      <c r="D357" s="4" t="s">
        <v>1136</v>
      </c>
      <c r="E357" s="4" t="s">
        <v>1172</v>
      </c>
      <c r="G357" s="21"/>
    </row>
    <row r="358" ht="14.25" customHeight="1">
      <c r="A358" s="22" t="s">
        <v>1761</v>
      </c>
      <c r="B358" s="43" t="s">
        <v>1037</v>
      </c>
      <c r="C358" s="26" t="s">
        <v>1762</v>
      </c>
      <c r="D358" s="4" t="s">
        <v>1136</v>
      </c>
      <c r="E358" s="4" t="s">
        <v>1169</v>
      </c>
      <c r="G358" s="21"/>
    </row>
    <row r="359" ht="14.25" customHeight="1">
      <c r="A359" s="22" t="s">
        <v>1763</v>
      </c>
      <c r="B359" s="43" t="s">
        <v>1037</v>
      </c>
      <c r="C359" s="26" t="s">
        <v>1188</v>
      </c>
      <c r="D359" s="4" t="s">
        <v>1136</v>
      </c>
      <c r="E359" s="4" t="s">
        <v>1169</v>
      </c>
      <c r="G359" s="21"/>
    </row>
    <row r="360" ht="14.25" customHeight="1">
      <c r="A360" s="22" t="s">
        <v>1764</v>
      </c>
      <c r="B360" s="47" t="s">
        <v>1037</v>
      </c>
      <c r="C360" s="18" t="s">
        <v>1765</v>
      </c>
      <c r="D360" s="4" t="s">
        <v>1136</v>
      </c>
      <c r="E360" s="4" t="s">
        <v>1169</v>
      </c>
      <c r="G360" s="21"/>
    </row>
    <row r="361" ht="14.25" customHeight="1">
      <c r="A361" s="22" t="s">
        <v>1766</v>
      </c>
      <c r="B361" s="47" t="s">
        <v>1037</v>
      </c>
      <c r="C361" s="18" t="s">
        <v>1131</v>
      </c>
      <c r="D361" s="4" t="s">
        <v>1136</v>
      </c>
      <c r="E361" s="4" t="s">
        <v>1169</v>
      </c>
      <c r="G361" s="21"/>
    </row>
    <row r="362" ht="14.25" customHeight="1">
      <c r="A362" s="22" t="s">
        <v>1767</v>
      </c>
      <c r="B362" s="47" t="s">
        <v>1028</v>
      </c>
      <c r="C362" s="18" t="s">
        <v>1122</v>
      </c>
      <c r="D362" s="4" t="s">
        <v>1136</v>
      </c>
      <c r="E362" s="4" t="s">
        <v>1169</v>
      </c>
      <c r="G362" s="21"/>
    </row>
    <row r="363" ht="14.25" customHeight="1">
      <c r="A363" s="22" t="s">
        <v>1768</v>
      </c>
      <c r="B363" s="17" t="s">
        <v>1037</v>
      </c>
      <c r="C363" s="18" t="s">
        <v>1769</v>
      </c>
      <c r="D363" s="4" t="s">
        <v>1136</v>
      </c>
      <c r="E363" s="4" t="s">
        <v>1137</v>
      </c>
      <c r="G363" s="21"/>
    </row>
    <row r="364" ht="14.25" customHeight="1">
      <c r="A364" s="22" t="s">
        <v>1770</v>
      </c>
      <c r="B364" s="17" t="s">
        <v>1037</v>
      </c>
      <c r="C364" s="18" t="s">
        <v>1421</v>
      </c>
      <c r="D364" s="4" t="s">
        <v>1136</v>
      </c>
      <c r="E364" s="4" t="s">
        <v>1137</v>
      </c>
      <c r="G364" s="21"/>
    </row>
    <row r="365" ht="14.25" customHeight="1">
      <c r="A365" s="22" t="s">
        <v>1771</v>
      </c>
      <c r="B365" s="25" t="s">
        <v>1037</v>
      </c>
      <c r="C365" s="26" t="s">
        <v>1772</v>
      </c>
      <c r="D365" s="4" t="s">
        <v>1136</v>
      </c>
      <c r="E365" s="4" t="s">
        <v>1172</v>
      </c>
      <c r="G365" s="21"/>
    </row>
    <row r="366" ht="14.25" customHeight="1">
      <c r="A366" s="22" t="s">
        <v>1773</v>
      </c>
      <c r="B366" s="25" t="s">
        <v>1111</v>
      </c>
      <c r="C366" s="26" t="s">
        <v>1774</v>
      </c>
      <c r="D366" s="4" t="s">
        <v>1136</v>
      </c>
      <c r="E366" s="4" t="s">
        <v>1169</v>
      </c>
      <c r="G366" s="21"/>
    </row>
    <row r="367" ht="14.25" customHeight="1">
      <c r="A367" s="22" t="s">
        <v>1775</v>
      </c>
      <c r="B367" s="25" t="s">
        <v>1037</v>
      </c>
      <c r="C367" s="49" t="s">
        <v>1776</v>
      </c>
      <c r="D367" s="4" t="s">
        <v>1136</v>
      </c>
      <c r="E367" s="4" t="s">
        <v>1172</v>
      </c>
      <c r="G367" s="21"/>
    </row>
    <row r="368" ht="14.25" customHeight="1">
      <c r="A368" s="22" t="s">
        <v>1777</v>
      </c>
      <c r="B368" s="25" t="s">
        <v>1037</v>
      </c>
      <c r="C368" s="26" t="s">
        <v>1593</v>
      </c>
      <c r="D368" s="4" t="s">
        <v>1136</v>
      </c>
      <c r="E368" s="4" t="s">
        <v>1169</v>
      </c>
      <c r="G368" s="21"/>
    </row>
    <row r="369" ht="14.25" customHeight="1">
      <c r="A369" s="22" t="s">
        <v>1778</v>
      </c>
      <c r="B369" s="25" t="s">
        <v>1037</v>
      </c>
      <c r="C369" s="26" t="s">
        <v>1779</v>
      </c>
      <c r="D369" s="4" t="s">
        <v>1136</v>
      </c>
      <c r="E369" s="4" t="s">
        <v>1169</v>
      </c>
      <c r="G369" s="21"/>
    </row>
    <row r="370" ht="14.25" customHeight="1">
      <c r="A370" s="22" t="s">
        <v>1780</v>
      </c>
      <c r="B370" s="25" t="s">
        <v>1037</v>
      </c>
      <c r="C370" s="26" t="s">
        <v>1781</v>
      </c>
      <c r="D370" s="4" t="s">
        <v>1136</v>
      </c>
      <c r="E370" s="4" t="s">
        <v>1157</v>
      </c>
      <c r="G370" s="21"/>
    </row>
    <row r="371" ht="14.25" customHeight="1">
      <c r="A371" s="22" t="s">
        <v>1782</v>
      </c>
      <c r="B371" s="17" t="s">
        <v>1037</v>
      </c>
      <c r="C371" s="18" t="s">
        <v>1783</v>
      </c>
      <c r="D371" s="4" t="s">
        <v>1136</v>
      </c>
      <c r="E371" s="4" t="s">
        <v>1172</v>
      </c>
      <c r="G371" s="21"/>
    </row>
    <row r="372" ht="14.25" customHeight="1">
      <c r="A372" s="22" t="s">
        <v>1784</v>
      </c>
      <c r="B372" s="17" t="s">
        <v>1037</v>
      </c>
      <c r="C372" s="18" t="s">
        <v>1785</v>
      </c>
      <c r="D372" s="4" t="s">
        <v>1136</v>
      </c>
      <c r="E372" s="4" t="s">
        <v>1172</v>
      </c>
      <c r="G372" s="21"/>
    </row>
    <row r="373" ht="14.25" customHeight="1">
      <c r="A373" s="22" t="s">
        <v>1786</v>
      </c>
      <c r="B373" s="17" t="s">
        <v>1037</v>
      </c>
      <c r="C373" s="18" t="s">
        <v>1787</v>
      </c>
      <c r="D373" s="4" t="s">
        <v>1136</v>
      </c>
      <c r="E373" s="4" t="s">
        <v>1137</v>
      </c>
      <c r="G373" s="21"/>
    </row>
    <row r="374" ht="14.25" customHeight="1">
      <c r="A374" s="22" t="s">
        <v>1788</v>
      </c>
      <c r="B374" s="25" t="s">
        <v>1028</v>
      </c>
      <c r="C374" s="26" t="s">
        <v>1789</v>
      </c>
      <c r="D374" s="4" t="s">
        <v>1136</v>
      </c>
      <c r="E374" s="4" t="s">
        <v>1169</v>
      </c>
      <c r="G374" s="21"/>
    </row>
    <row r="375" ht="14.25" customHeight="1">
      <c r="A375" s="22" t="s">
        <v>1790</v>
      </c>
      <c r="B375" s="17" t="s">
        <v>1037</v>
      </c>
      <c r="C375" s="18" t="s">
        <v>1791</v>
      </c>
      <c r="D375" s="4" t="s">
        <v>1136</v>
      </c>
      <c r="E375" s="4" t="s">
        <v>1169</v>
      </c>
      <c r="G375" s="21"/>
    </row>
    <row r="376" ht="14.25" customHeight="1">
      <c r="A376" s="22" t="s">
        <v>1792</v>
      </c>
      <c r="B376" s="25" t="s">
        <v>1037</v>
      </c>
      <c r="C376" s="7" t="s">
        <v>1556</v>
      </c>
      <c r="D376" s="4" t="s">
        <v>1136</v>
      </c>
      <c r="E376" s="4" t="s">
        <v>1137</v>
      </c>
      <c r="G376" s="21"/>
    </row>
    <row r="377" ht="14.25" customHeight="1">
      <c r="A377" s="22" t="s">
        <v>1793</v>
      </c>
      <c r="B377" s="17" t="s">
        <v>1037</v>
      </c>
      <c r="C377" s="11" t="s">
        <v>1302</v>
      </c>
      <c r="D377" s="4" t="s">
        <v>1136</v>
      </c>
      <c r="E377" s="4" t="s">
        <v>1157</v>
      </c>
      <c r="G377" s="21"/>
    </row>
    <row r="378" ht="14.25" customHeight="1">
      <c r="A378" s="22" t="s">
        <v>1794</v>
      </c>
      <c r="B378" s="25" t="s">
        <v>1037</v>
      </c>
      <c r="C378" s="7" t="s">
        <v>1795</v>
      </c>
      <c r="D378" s="4" t="s">
        <v>1136</v>
      </c>
      <c r="E378" s="4" t="s">
        <v>1157</v>
      </c>
      <c r="G378" s="21"/>
    </row>
    <row r="379" ht="14.25" customHeight="1">
      <c r="A379" s="22" t="s">
        <v>1796</v>
      </c>
      <c r="B379" s="25" t="s">
        <v>1037</v>
      </c>
      <c r="C379" s="7" t="s">
        <v>1797</v>
      </c>
      <c r="D379" s="4" t="s">
        <v>1136</v>
      </c>
      <c r="E379" s="4" t="s">
        <v>1172</v>
      </c>
      <c r="G379" s="21"/>
    </row>
    <row r="380" ht="14.25" customHeight="1">
      <c r="A380" s="22" t="s">
        <v>1798</v>
      </c>
      <c r="B380" s="25" t="s">
        <v>1037</v>
      </c>
      <c r="C380" s="7" t="s">
        <v>1799</v>
      </c>
      <c r="D380" s="4" t="s">
        <v>1136</v>
      </c>
      <c r="E380" s="4" t="s">
        <v>1157</v>
      </c>
      <c r="G380" s="21"/>
    </row>
    <row r="381" ht="14.25" customHeight="1">
      <c r="A381" s="22" t="s">
        <v>1800</v>
      </c>
      <c r="B381" s="17" t="s">
        <v>1028</v>
      </c>
      <c r="C381" s="11" t="s">
        <v>1379</v>
      </c>
      <c r="D381" s="4" t="s">
        <v>1136</v>
      </c>
      <c r="E381" s="4" t="s">
        <v>1157</v>
      </c>
      <c r="G381" s="21"/>
    </row>
    <row r="382" ht="14.25" customHeight="1">
      <c r="A382" s="22" t="s">
        <v>1801</v>
      </c>
      <c r="B382" s="25" t="s">
        <v>1037</v>
      </c>
      <c r="C382" s="7" t="s">
        <v>1802</v>
      </c>
      <c r="D382" s="4" t="s">
        <v>1136</v>
      </c>
      <c r="E382" s="4" t="s">
        <v>1169</v>
      </c>
      <c r="G382" s="21"/>
    </row>
    <row r="383" ht="14.25" customHeight="1">
      <c r="A383" s="22" t="s">
        <v>1803</v>
      </c>
      <c r="B383" s="25" t="s">
        <v>1028</v>
      </c>
      <c r="C383" s="7" t="s">
        <v>1042</v>
      </c>
      <c r="D383" s="4" t="s">
        <v>1136</v>
      </c>
      <c r="E383" s="4" t="s">
        <v>1169</v>
      </c>
      <c r="G383" s="21"/>
    </row>
    <row r="384" ht="14.25" customHeight="1">
      <c r="A384" s="22" t="s">
        <v>1804</v>
      </c>
      <c r="B384" s="17" t="s">
        <v>1037</v>
      </c>
      <c r="C384" s="11" t="s">
        <v>1805</v>
      </c>
      <c r="D384" s="4" t="s">
        <v>1136</v>
      </c>
      <c r="E384" s="4" t="s">
        <v>1137</v>
      </c>
      <c r="G384" s="21"/>
    </row>
    <row r="385" ht="14.25" customHeight="1">
      <c r="A385" s="22" t="s">
        <v>1806</v>
      </c>
      <c r="B385" s="17" t="s">
        <v>1037</v>
      </c>
      <c r="C385" s="11" t="s">
        <v>1807</v>
      </c>
      <c r="D385" s="4" t="s">
        <v>1136</v>
      </c>
      <c r="E385" s="4" t="s">
        <v>1137</v>
      </c>
      <c r="G385" s="21"/>
    </row>
    <row r="386" ht="14.25" customHeight="1">
      <c r="A386" s="22" t="s">
        <v>1808</v>
      </c>
      <c r="B386" s="25" t="s">
        <v>1037</v>
      </c>
      <c r="C386" s="7" t="s">
        <v>1305</v>
      </c>
      <c r="D386" s="4" t="s">
        <v>1136</v>
      </c>
      <c r="E386" s="4" t="s">
        <v>1137</v>
      </c>
      <c r="G386" s="21"/>
    </row>
    <row r="387" ht="14.25" customHeight="1">
      <c r="A387" s="22" t="s">
        <v>1809</v>
      </c>
      <c r="B387" s="17" t="s">
        <v>1037</v>
      </c>
      <c r="C387" s="11" t="s">
        <v>1810</v>
      </c>
      <c r="D387" s="4" t="s">
        <v>1136</v>
      </c>
      <c r="E387" s="4" t="s">
        <v>1137</v>
      </c>
      <c r="G387" s="21"/>
    </row>
    <row r="388" ht="14.25" customHeight="1">
      <c r="A388" s="22" t="s">
        <v>1811</v>
      </c>
      <c r="B388" s="17" t="s">
        <v>1037</v>
      </c>
      <c r="C388" s="11" t="s">
        <v>1490</v>
      </c>
      <c r="D388" s="4" t="s">
        <v>1136</v>
      </c>
      <c r="E388" s="4" t="s">
        <v>1169</v>
      </c>
      <c r="G388" s="21"/>
    </row>
    <row r="389" ht="14.25" customHeight="1">
      <c r="A389" s="22" t="s">
        <v>1812</v>
      </c>
      <c r="B389" s="29" t="s">
        <v>1028</v>
      </c>
      <c r="C389" s="34" t="s">
        <v>1377</v>
      </c>
      <c r="D389" s="4" t="s">
        <v>1136</v>
      </c>
      <c r="E389" s="4" t="s">
        <v>1157</v>
      </c>
      <c r="G389" s="21"/>
    </row>
    <row r="390" ht="14.25" customHeight="1">
      <c r="A390" s="22" t="s">
        <v>1813</v>
      </c>
      <c r="B390" s="25" t="s">
        <v>1037</v>
      </c>
      <c r="C390" s="7" t="s">
        <v>1814</v>
      </c>
      <c r="D390" s="4" t="s">
        <v>1136</v>
      </c>
      <c r="E390" s="4" t="s">
        <v>1157</v>
      </c>
      <c r="G390" s="21"/>
    </row>
    <row r="391" ht="14.25" customHeight="1">
      <c r="A391" s="22" t="s">
        <v>1815</v>
      </c>
      <c r="B391" s="29" t="s">
        <v>1203</v>
      </c>
      <c r="C391" s="34" t="s">
        <v>1816</v>
      </c>
      <c r="D391" s="4" t="s">
        <v>1136</v>
      </c>
      <c r="E391" s="4" t="s">
        <v>1157</v>
      </c>
      <c r="G391" s="21"/>
    </row>
    <row r="392" ht="14.25" customHeight="1">
      <c r="A392" s="22" t="s">
        <v>1817</v>
      </c>
      <c r="B392" s="25" t="s">
        <v>1037</v>
      </c>
      <c r="C392" s="7" t="s">
        <v>1818</v>
      </c>
      <c r="D392" s="4" t="s">
        <v>1136</v>
      </c>
      <c r="E392" s="4" t="s">
        <v>1157</v>
      </c>
      <c r="G392" s="21"/>
    </row>
    <row r="393" ht="14.25" customHeight="1">
      <c r="A393" s="22" t="s">
        <v>1819</v>
      </c>
      <c r="B393" s="29" t="s">
        <v>1037</v>
      </c>
      <c r="C393" s="34" t="s">
        <v>1820</v>
      </c>
      <c r="D393" s="4" t="s">
        <v>1136</v>
      </c>
      <c r="E393" s="4" t="s">
        <v>1157</v>
      </c>
      <c r="G393" s="21"/>
    </row>
    <row r="394" ht="14.25" customHeight="1">
      <c r="A394" s="22" t="s">
        <v>1821</v>
      </c>
      <c r="B394" s="17" t="s">
        <v>1037</v>
      </c>
      <c r="C394" s="11" t="s">
        <v>1031</v>
      </c>
      <c r="D394" s="4" t="s">
        <v>1136</v>
      </c>
      <c r="E394" s="4" t="s">
        <v>1157</v>
      </c>
      <c r="G394" s="21"/>
    </row>
    <row r="395" ht="14.25" customHeight="1">
      <c r="A395" s="22" t="s">
        <v>1822</v>
      </c>
      <c r="B395" s="17" t="s">
        <v>1037</v>
      </c>
      <c r="C395" s="11" t="s">
        <v>1823</v>
      </c>
      <c r="D395" s="4" t="s">
        <v>1136</v>
      </c>
      <c r="E395" s="4" t="s">
        <v>1169</v>
      </c>
      <c r="G395" s="21"/>
    </row>
    <row r="396" ht="14.25" customHeight="1">
      <c r="A396" s="22" t="s">
        <v>1824</v>
      </c>
      <c r="B396" s="29" t="s">
        <v>1028</v>
      </c>
      <c r="C396" s="34" t="s">
        <v>1163</v>
      </c>
      <c r="D396" s="4" t="s">
        <v>1136</v>
      </c>
      <c r="E396" s="4" t="s">
        <v>1157</v>
      </c>
      <c r="G396" s="21"/>
    </row>
    <row r="397" ht="14.25" customHeight="1">
      <c r="A397" s="22" t="s">
        <v>1825</v>
      </c>
      <c r="B397" s="17" t="s">
        <v>1037</v>
      </c>
      <c r="C397" s="11" t="s">
        <v>1826</v>
      </c>
      <c r="D397" s="4" t="s">
        <v>1136</v>
      </c>
      <c r="E397" s="4" t="s">
        <v>1169</v>
      </c>
      <c r="G397" s="21"/>
    </row>
    <row r="398" ht="14.25" customHeight="1">
      <c r="A398" s="22" t="s">
        <v>1827</v>
      </c>
      <c r="B398" s="17" t="s">
        <v>1037</v>
      </c>
      <c r="C398" s="11" t="s">
        <v>1828</v>
      </c>
      <c r="D398" s="4" t="s">
        <v>1136</v>
      </c>
      <c r="E398" s="4" t="s">
        <v>1169</v>
      </c>
      <c r="G398" s="21"/>
    </row>
    <row r="399" ht="14.25" customHeight="1">
      <c r="A399" s="22" t="s">
        <v>1829</v>
      </c>
      <c r="B399" s="25" t="s">
        <v>1037</v>
      </c>
      <c r="C399" s="7" t="s">
        <v>1562</v>
      </c>
      <c r="D399" s="4" t="s">
        <v>1136</v>
      </c>
      <c r="E399" s="4" t="s">
        <v>1169</v>
      </c>
      <c r="G399" s="21"/>
    </row>
    <row r="400" ht="14.25" customHeight="1">
      <c r="A400" s="22" t="s">
        <v>1830</v>
      </c>
      <c r="B400" s="50" t="s">
        <v>1037</v>
      </c>
      <c r="C400" s="6" t="s">
        <v>1831</v>
      </c>
      <c r="D400" s="4" t="s">
        <v>1136</v>
      </c>
      <c r="E400" s="4" t="s">
        <v>1157</v>
      </c>
      <c r="G400" s="21"/>
    </row>
    <row r="401" ht="14.25" customHeight="1">
      <c r="A401" s="22" t="s">
        <v>1832</v>
      </c>
      <c r="B401" s="29" t="s">
        <v>1037</v>
      </c>
      <c r="C401" s="34" t="s">
        <v>1833</v>
      </c>
      <c r="D401" s="4" t="s">
        <v>1136</v>
      </c>
      <c r="E401" s="4" t="s">
        <v>1157</v>
      </c>
      <c r="G401" s="21"/>
    </row>
    <row r="402" ht="14.25" customHeight="1">
      <c r="A402" s="22" t="s">
        <v>1834</v>
      </c>
      <c r="B402" s="51" t="s">
        <v>1037</v>
      </c>
      <c r="C402" s="52" t="s">
        <v>1835</v>
      </c>
      <c r="D402" s="4" t="s">
        <v>1136</v>
      </c>
      <c r="E402" s="4" t="s">
        <v>1157</v>
      </c>
      <c r="G402" s="21"/>
    </row>
    <row r="403" ht="14.25" customHeight="1">
      <c r="A403" s="22" t="s">
        <v>1836</v>
      </c>
      <c r="B403" s="29" t="s">
        <v>1203</v>
      </c>
      <c r="C403" s="34" t="s">
        <v>1056</v>
      </c>
      <c r="D403" s="4" t="s">
        <v>1136</v>
      </c>
      <c r="E403" s="4" t="s">
        <v>1157</v>
      </c>
      <c r="G403" s="21"/>
    </row>
    <row r="404" ht="14.25" customHeight="1">
      <c r="A404" s="22" t="s">
        <v>1837</v>
      </c>
      <c r="B404" s="25" t="s">
        <v>1037</v>
      </c>
      <c r="C404" s="7" t="s">
        <v>1838</v>
      </c>
      <c r="D404" s="4" t="s">
        <v>1136</v>
      </c>
      <c r="E404" s="4" t="s">
        <v>1157</v>
      </c>
      <c r="G404" s="21"/>
    </row>
    <row r="405" ht="14.25" customHeight="1">
      <c r="A405" s="22" t="s">
        <v>1839</v>
      </c>
      <c r="B405" s="25" t="s">
        <v>1037</v>
      </c>
      <c r="C405" s="7" t="s">
        <v>1840</v>
      </c>
      <c r="D405" s="4" t="s">
        <v>1136</v>
      </c>
      <c r="E405" s="4" t="s">
        <v>1157</v>
      </c>
      <c r="G405" s="21"/>
    </row>
    <row r="406" ht="14.25" customHeight="1">
      <c r="A406" s="22" t="s">
        <v>1841</v>
      </c>
      <c r="B406" s="29" t="s">
        <v>1037</v>
      </c>
      <c r="C406" s="34" t="s">
        <v>1842</v>
      </c>
      <c r="D406" s="4" t="s">
        <v>1136</v>
      </c>
      <c r="E406" s="4" t="s">
        <v>1157</v>
      </c>
      <c r="G406" s="21"/>
    </row>
    <row r="407" ht="14.25" customHeight="1">
      <c r="A407" s="22" t="s">
        <v>1843</v>
      </c>
      <c r="B407" s="17" t="s">
        <v>1037</v>
      </c>
      <c r="C407" s="11" t="s">
        <v>1816</v>
      </c>
      <c r="D407" s="4" t="s">
        <v>1136</v>
      </c>
      <c r="E407" s="4" t="s">
        <v>1157</v>
      </c>
      <c r="G407" s="21"/>
    </row>
    <row r="408" ht="14.25" customHeight="1">
      <c r="A408" s="22" t="s">
        <v>1844</v>
      </c>
      <c r="B408" s="25" t="s">
        <v>1037</v>
      </c>
      <c r="C408" s="7" t="s">
        <v>1845</v>
      </c>
      <c r="D408" s="4" t="s">
        <v>1136</v>
      </c>
      <c r="E408" s="4" t="s">
        <v>1169</v>
      </c>
      <c r="G408" s="21"/>
    </row>
    <row r="409" ht="14.25" customHeight="1">
      <c r="A409" s="22" t="s">
        <v>1846</v>
      </c>
      <c r="B409" s="25" t="s">
        <v>1037</v>
      </c>
      <c r="C409" s="7" t="s">
        <v>1847</v>
      </c>
      <c r="D409" s="4" t="s">
        <v>1136</v>
      </c>
      <c r="E409" s="4" t="s">
        <v>1169</v>
      </c>
      <c r="G409" s="21"/>
    </row>
    <row r="410" ht="14.25" customHeight="1">
      <c r="A410" s="22" t="s">
        <v>1848</v>
      </c>
      <c r="B410" s="17" t="s">
        <v>1037</v>
      </c>
      <c r="C410" s="11" t="s">
        <v>1849</v>
      </c>
      <c r="D410" s="4" t="s">
        <v>1136</v>
      </c>
      <c r="E410" s="4" t="s">
        <v>1169</v>
      </c>
      <c r="G410" s="21"/>
    </row>
    <row r="411" ht="14.25" customHeight="1">
      <c r="A411" s="22" t="s">
        <v>1850</v>
      </c>
      <c r="B411" s="17" t="s">
        <v>1851</v>
      </c>
      <c r="C411" s="11" t="s">
        <v>1852</v>
      </c>
      <c r="D411" s="4" t="s">
        <v>1136</v>
      </c>
      <c r="E411" s="4" t="s">
        <v>1169</v>
      </c>
      <c r="G411" s="21"/>
    </row>
    <row r="412" ht="14.25" customHeight="1">
      <c r="A412" s="22" t="s">
        <v>1853</v>
      </c>
      <c r="B412" s="25" t="s">
        <v>1037</v>
      </c>
      <c r="C412" s="7" t="s">
        <v>1854</v>
      </c>
      <c r="D412" s="4" t="s">
        <v>1136</v>
      </c>
      <c r="E412" s="4" t="s">
        <v>1157</v>
      </c>
      <c r="G412" s="21"/>
    </row>
    <row r="413" ht="14.25" customHeight="1">
      <c r="A413" s="22" t="s">
        <v>1855</v>
      </c>
      <c r="B413" s="29" t="s">
        <v>1203</v>
      </c>
      <c r="C413" s="34" t="s">
        <v>1816</v>
      </c>
      <c r="D413" s="4" t="s">
        <v>1136</v>
      </c>
      <c r="E413" s="4" t="s">
        <v>1157</v>
      </c>
      <c r="G413" s="21"/>
    </row>
    <row r="414" ht="14.25" customHeight="1">
      <c r="A414" s="22" t="s">
        <v>1856</v>
      </c>
      <c r="B414" s="25" t="s">
        <v>1037</v>
      </c>
      <c r="C414" s="7" t="s">
        <v>1857</v>
      </c>
      <c r="D414" s="4" t="s">
        <v>1136</v>
      </c>
      <c r="E414" s="4" t="s">
        <v>1169</v>
      </c>
      <c r="G414" s="21"/>
    </row>
    <row r="415" ht="14.25" customHeight="1">
      <c r="A415" s="22" t="s">
        <v>1858</v>
      </c>
      <c r="B415" s="25" t="s">
        <v>1037</v>
      </c>
      <c r="C415" s="7" t="s">
        <v>1317</v>
      </c>
      <c r="D415" s="4" t="s">
        <v>1136</v>
      </c>
      <c r="E415" s="4" t="s">
        <v>1169</v>
      </c>
      <c r="G415" s="21"/>
    </row>
    <row r="416" ht="14.25" customHeight="1">
      <c r="A416" s="22" t="s">
        <v>1859</v>
      </c>
      <c r="B416" s="17" t="s">
        <v>1037</v>
      </c>
      <c r="C416" s="11" t="s">
        <v>1860</v>
      </c>
      <c r="D416" s="4" t="s">
        <v>1136</v>
      </c>
      <c r="E416" s="4" t="s">
        <v>1137</v>
      </c>
      <c r="G416" s="21"/>
    </row>
    <row r="417" ht="14.25" customHeight="1">
      <c r="A417" s="22" t="s">
        <v>1861</v>
      </c>
      <c r="B417" s="25" t="s">
        <v>1037</v>
      </c>
      <c r="C417" s="7" t="s">
        <v>1862</v>
      </c>
      <c r="D417" s="4" t="s">
        <v>1136</v>
      </c>
      <c r="E417" s="4" t="s">
        <v>1169</v>
      </c>
      <c r="G417" s="21"/>
    </row>
    <row r="418" ht="14.25" customHeight="1">
      <c r="A418" s="22" t="s">
        <v>1863</v>
      </c>
      <c r="B418" s="25" t="s">
        <v>1037</v>
      </c>
      <c r="C418" s="7" t="s">
        <v>1064</v>
      </c>
      <c r="D418" s="4" t="s">
        <v>1136</v>
      </c>
      <c r="E418" s="4" t="s">
        <v>1169</v>
      </c>
      <c r="G418" s="21"/>
    </row>
    <row r="419" ht="14.25" customHeight="1">
      <c r="A419" s="22" t="s">
        <v>1864</v>
      </c>
      <c r="B419" s="25" t="s">
        <v>1037</v>
      </c>
      <c r="C419" s="7" t="s">
        <v>1064</v>
      </c>
      <c r="D419" s="4" t="s">
        <v>1136</v>
      </c>
      <c r="E419" s="4" t="s">
        <v>1169</v>
      </c>
      <c r="G419" s="21"/>
    </row>
    <row r="420" ht="14.25" customHeight="1">
      <c r="A420" s="22" t="s">
        <v>1865</v>
      </c>
      <c r="B420" s="17" t="s">
        <v>1037</v>
      </c>
      <c r="C420" s="11" t="s">
        <v>1866</v>
      </c>
      <c r="D420" s="4" t="s">
        <v>1136</v>
      </c>
      <c r="E420" s="4" t="s">
        <v>1137</v>
      </c>
      <c r="G420" s="21"/>
    </row>
    <row r="421" ht="14.25" customHeight="1">
      <c r="A421" s="22" t="s">
        <v>1867</v>
      </c>
      <c r="B421" s="17" t="s">
        <v>1037</v>
      </c>
      <c r="C421" s="11" t="s">
        <v>1868</v>
      </c>
      <c r="D421" s="4" t="s">
        <v>1136</v>
      </c>
      <c r="E421" s="4" t="s">
        <v>1137</v>
      </c>
      <c r="G421" s="21"/>
    </row>
    <row r="422" ht="14.25" customHeight="1">
      <c r="A422" s="22" t="s">
        <v>1869</v>
      </c>
      <c r="B422" s="17" t="s">
        <v>1028</v>
      </c>
      <c r="C422" s="11" t="s">
        <v>1058</v>
      </c>
      <c r="D422" s="4" t="s">
        <v>1136</v>
      </c>
      <c r="E422" s="4" t="s">
        <v>1169</v>
      </c>
      <c r="G422" s="21"/>
    </row>
    <row r="423" ht="14.25" customHeight="1">
      <c r="A423" s="22" t="s">
        <v>1870</v>
      </c>
      <c r="B423" s="17" t="s">
        <v>1283</v>
      </c>
      <c r="C423" s="11" t="s">
        <v>1871</v>
      </c>
      <c r="D423" s="4" t="s">
        <v>1136</v>
      </c>
      <c r="E423" s="4" t="s">
        <v>1169</v>
      </c>
      <c r="G423" s="21"/>
    </row>
    <row r="424" ht="14.25" customHeight="1">
      <c r="A424" s="22" t="s">
        <v>1872</v>
      </c>
      <c r="B424" s="29" t="s">
        <v>1028</v>
      </c>
      <c r="C424" s="34" t="s">
        <v>1188</v>
      </c>
      <c r="D424" s="4" t="s">
        <v>1136</v>
      </c>
      <c r="E424" s="4" t="s">
        <v>1169</v>
      </c>
      <c r="G424" s="21"/>
    </row>
    <row r="425" ht="14.25" customHeight="1">
      <c r="A425" s="22" t="s">
        <v>1873</v>
      </c>
      <c r="B425" s="17" t="s">
        <v>1028</v>
      </c>
      <c r="C425" s="11" t="s">
        <v>1874</v>
      </c>
      <c r="D425" s="4" t="s">
        <v>1136</v>
      </c>
      <c r="E425" s="4" t="s">
        <v>1169</v>
      </c>
      <c r="G425" s="21"/>
    </row>
    <row r="426" ht="14.25" customHeight="1">
      <c r="A426" s="22" t="s">
        <v>1875</v>
      </c>
      <c r="B426" s="27" t="s">
        <v>1037</v>
      </c>
      <c r="C426" s="11" t="s">
        <v>1876</v>
      </c>
      <c r="D426" s="4" t="s">
        <v>1136</v>
      </c>
      <c r="E426" s="4" t="s">
        <v>1157</v>
      </c>
      <c r="G426" s="21"/>
    </row>
    <row r="427" ht="14.25" customHeight="1">
      <c r="A427" s="22" t="s">
        <v>1877</v>
      </c>
      <c r="B427" s="29" t="s">
        <v>1283</v>
      </c>
      <c r="C427" s="34" t="s">
        <v>1878</v>
      </c>
      <c r="D427" s="4" t="s">
        <v>1136</v>
      </c>
      <c r="E427" s="4" t="s">
        <v>1157</v>
      </c>
      <c r="G427" s="21"/>
    </row>
    <row r="428" ht="14.25" customHeight="1">
      <c r="A428" s="22" t="s">
        <v>1879</v>
      </c>
      <c r="B428" s="17" t="s">
        <v>1037</v>
      </c>
      <c r="C428" s="11" t="s">
        <v>1878</v>
      </c>
      <c r="D428" s="4" t="s">
        <v>1136</v>
      </c>
      <c r="E428" s="4" t="s">
        <v>1157</v>
      </c>
      <c r="G428" s="21"/>
    </row>
    <row r="429" ht="14.25" customHeight="1">
      <c r="A429" s="22" t="s">
        <v>1880</v>
      </c>
      <c r="B429" s="17" t="s">
        <v>1037</v>
      </c>
      <c r="C429" s="11" t="s">
        <v>1820</v>
      </c>
      <c r="D429" s="4" t="s">
        <v>1136</v>
      </c>
      <c r="E429" s="4" t="s">
        <v>1169</v>
      </c>
      <c r="G429" s="21"/>
    </row>
    <row r="430" ht="14.25" customHeight="1">
      <c r="A430" s="22" t="s">
        <v>1881</v>
      </c>
      <c r="B430" s="17" t="s">
        <v>1037</v>
      </c>
      <c r="C430" s="40" t="s">
        <v>1209</v>
      </c>
      <c r="D430" s="4" t="s">
        <v>1136</v>
      </c>
      <c r="E430" s="4" t="s">
        <v>1157</v>
      </c>
      <c r="G430" s="21"/>
    </row>
    <row r="431" ht="14.25" customHeight="1">
      <c r="A431" s="22" t="s">
        <v>1882</v>
      </c>
      <c r="B431" s="29" t="s">
        <v>1037</v>
      </c>
      <c r="C431" s="34" t="s">
        <v>1883</v>
      </c>
      <c r="D431" s="4" t="s">
        <v>1136</v>
      </c>
      <c r="E431" s="4" t="s">
        <v>1157</v>
      </c>
      <c r="G431" s="21"/>
    </row>
    <row r="432" ht="14.25" customHeight="1">
      <c r="A432" s="22" t="s">
        <v>1884</v>
      </c>
      <c r="B432" s="17" t="s">
        <v>1037</v>
      </c>
      <c r="C432" s="11" t="s">
        <v>1885</v>
      </c>
      <c r="D432" s="4" t="s">
        <v>1136</v>
      </c>
      <c r="E432" s="4" t="s">
        <v>1169</v>
      </c>
      <c r="G432" s="21"/>
    </row>
    <row r="433" ht="14.25" customHeight="1">
      <c r="A433" s="22" t="s">
        <v>1886</v>
      </c>
      <c r="B433" s="17" t="s">
        <v>1037</v>
      </c>
      <c r="C433" s="40" t="s">
        <v>1887</v>
      </c>
      <c r="D433" s="4" t="s">
        <v>1136</v>
      </c>
      <c r="E433" s="4" t="s">
        <v>1157</v>
      </c>
      <c r="G433" s="21"/>
    </row>
    <row r="434" ht="14.25" customHeight="1">
      <c r="A434" s="22" t="s">
        <v>1888</v>
      </c>
      <c r="B434" s="17" t="s">
        <v>1037</v>
      </c>
      <c r="C434" s="11" t="s">
        <v>1492</v>
      </c>
      <c r="D434" s="4" t="s">
        <v>1136</v>
      </c>
      <c r="E434" s="4" t="s">
        <v>1157</v>
      </c>
      <c r="G434" s="21"/>
    </row>
    <row r="435" ht="14.25" customHeight="1">
      <c r="A435" s="22" t="s">
        <v>1889</v>
      </c>
      <c r="B435" s="17" t="s">
        <v>1037</v>
      </c>
      <c r="C435" s="11" t="s">
        <v>1890</v>
      </c>
      <c r="D435" s="4" t="s">
        <v>1136</v>
      </c>
      <c r="E435" s="4" t="s">
        <v>1157</v>
      </c>
      <c r="G435" s="21"/>
    </row>
    <row r="436" ht="14.25" customHeight="1">
      <c r="A436" s="22" t="s">
        <v>1891</v>
      </c>
      <c r="B436" s="17" t="s">
        <v>1037</v>
      </c>
      <c r="C436" s="11" t="s">
        <v>1892</v>
      </c>
      <c r="D436" s="4" t="s">
        <v>1136</v>
      </c>
      <c r="E436" s="4" t="s">
        <v>1137</v>
      </c>
      <c r="G436" s="21"/>
    </row>
    <row r="437" ht="14.25" customHeight="1">
      <c r="A437" s="22" t="s">
        <v>1893</v>
      </c>
      <c r="B437" s="17" t="s">
        <v>1037</v>
      </c>
      <c r="C437" s="11" t="s">
        <v>1894</v>
      </c>
      <c r="D437" s="4" t="s">
        <v>1136</v>
      </c>
      <c r="E437" s="4" t="s">
        <v>1169</v>
      </c>
      <c r="G437" s="21"/>
    </row>
    <row r="438" ht="14.25" customHeight="1">
      <c r="A438" s="22" t="s">
        <v>1895</v>
      </c>
      <c r="B438" s="17" t="s">
        <v>1037</v>
      </c>
      <c r="C438" s="11" t="s">
        <v>1539</v>
      </c>
      <c r="D438" s="4" t="s">
        <v>1136</v>
      </c>
      <c r="E438" s="4" t="s">
        <v>1169</v>
      </c>
      <c r="G438" s="21"/>
    </row>
    <row r="439" ht="14.25" customHeight="1">
      <c r="A439" s="22" t="s">
        <v>1896</v>
      </c>
      <c r="B439" s="17" t="s">
        <v>1037</v>
      </c>
      <c r="C439" s="11" t="s">
        <v>1691</v>
      </c>
      <c r="D439" s="4" t="s">
        <v>1136</v>
      </c>
      <c r="E439" s="4" t="s">
        <v>1169</v>
      </c>
      <c r="G439" s="21"/>
    </row>
    <row r="440" ht="14.25" customHeight="1">
      <c r="A440" s="22" t="s">
        <v>1897</v>
      </c>
      <c r="B440" s="17" t="s">
        <v>1028</v>
      </c>
      <c r="C440" s="11" t="s">
        <v>1789</v>
      </c>
      <c r="D440" s="4" t="s">
        <v>1136</v>
      </c>
      <c r="E440" s="4" t="s">
        <v>1169</v>
      </c>
      <c r="G440" s="21"/>
    </row>
    <row r="441" ht="14.25" customHeight="1">
      <c r="A441" s="22" t="s">
        <v>1898</v>
      </c>
      <c r="B441" s="17" t="s">
        <v>1037</v>
      </c>
      <c r="C441" s="11" t="s">
        <v>1163</v>
      </c>
      <c r="D441" s="4" t="s">
        <v>1136</v>
      </c>
      <c r="E441" s="4" t="s">
        <v>1137</v>
      </c>
      <c r="G441" s="21"/>
    </row>
    <row r="442" ht="14.25" customHeight="1">
      <c r="A442" s="22" t="s">
        <v>1899</v>
      </c>
      <c r="B442" s="17" t="s">
        <v>1037</v>
      </c>
      <c r="C442" s="11" t="s">
        <v>1029</v>
      </c>
      <c r="D442" s="4" t="s">
        <v>1136</v>
      </c>
      <c r="E442" s="4" t="s">
        <v>1137</v>
      </c>
      <c r="G442" s="21"/>
    </row>
    <row r="443" ht="14.25" customHeight="1">
      <c r="A443" s="22" t="s">
        <v>1900</v>
      </c>
      <c r="B443" s="43" t="s">
        <v>1037</v>
      </c>
      <c r="C443" s="44" t="s">
        <v>1901</v>
      </c>
      <c r="D443" s="4" t="s">
        <v>1136</v>
      </c>
      <c r="E443" s="4" t="s">
        <v>1137</v>
      </c>
      <c r="G443" s="21"/>
    </row>
    <row r="444" ht="14.25" customHeight="1">
      <c r="A444" s="22" t="s">
        <v>1902</v>
      </c>
      <c r="B444" s="17" t="s">
        <v>1037</v>
      </c>
      <c r="C444" s="18" t="s">
        <v>1833</v>
      </c>
      <c r="D444" s="4" t="s">
        <v>1136</v>
      </c>
      <c r="E444" s="4" t="s">
        <v>1137</v>
      </c>
      <c r="G444" s="21"/>
    </row>
    <row r="445" ht="14.25" customHeight="1">
      <c r="A445" s="22" t="s">
        <v>1903</v>
      </c>
      <c r="B445" s="17" t="s">
        <v>1037</v>
      </c>
      <c r="C445" s="18" t="s">
        <v>1744</v>
      </c>
      <c r="D445" s="4" t="s">
        <v>1136</v>
      </c>
      <c r="E445" s="4" t="s">
        <v>1137</v>
      </c>
      <c r="G445" s="21"/>
    </row>
    <row r="446" ht="14.25" customHeight="1">
      <c r="A446" s="22" t="s">
        <v>1904</v>
      </c>
      <c r="B446" s="25" t="s">
        <v>1037</v>
      </c>
      <c r="C446" s="26" t="s">
        <v>1845</v>
      </c>
      <c r="D446" s="4" t="s">
        <v>1136</v>
      </c>
      <c r="E446" s="4" t="s">
        <v>1169</v>
      </c>
      <c r="G446" s="21"/>
    </row>
    <row r="447" ht="14.25" customHeight="1">
      <c r="A447" s="22" t="s">
        <v>1905</v>
      </c>
      <c r="B447" s="25" t="s">
        <v>1037</v>
      </c>
      <c r="C447" s="26" t="s">
        <v>1906</v>
      </c>
      <c r="D447" s="4" t="s">
        <v>1136</v>
      </c>
      <c r="E447" s="4" t="s">
        <v>1169</v>
      </c>
      <c r="G447" s="21"/>
    </row>
    <row r="448" ht="14.25" customHeight="1">
      <c r="A448" s="22" t="s">
        <v>1907</v>
      </c>
      <c r="B448" s="17" t="s">
        <v>1037</v>
      </c>
      <c r="C448" s="18" t="s">
        <v>1354</v>
      </c>
      <c r="D448" s="4" t="s">
        <v>1136</v>
      </c>
      <c r="E448" s="4" t="s">
        <v>1137</v>
      </c>
      <c r="G448" s="21"/>
    </row>
    <row r="449" ht="14.25" customHeight="1">
      <c r="A449" s="22" t="s">
        <v>1908</v>
      </c>
      <c r="B449" s="25" t="s">
        <v>1037</v>
      </c>
      <c r="C449" s="26" t="s">
        <v>1909</v>
      </c>
      <c r="D449" s="4" t="s">
        <v>1136</v>
      </c>
      <c r="E449" s="4" t="s">
        <v>1169</v>
      </c>
      <c r="G449" s="21"/>
    </row>
    <row r="450" ht="14.25" customHeight="1">
      <c r="A450" s="22" t="s">
        <v>1910</v>
      </c>
      <c r="B450" s="17" t="s">
        <v>1037</v>
      </c>
      <c r="C450" s="18" t="s">
        <v>1911</v>
      </c>
      <c r="D450" s="4" t="s">
        <v>1136</v>
      </c>
      <c r="E450" s="4" t="s">
        <v>1169</v>
      </c>
      <c r="G450" s="21"/>
    </row>
    <row r="451" ht="14.25" customHeight="1">
      <c r="A451" s="22" t="s">
        <v>1912</v>
      </c>
      <c r="B451" s="17" t="s">
        <v>1037</v>
      </c>
      <c r="C451" s="18" t="s">
        <v>1913</v>
      </c>
      <c r="D451" s="4" t="s">
        <v>1136</v>
      </c>
      <c r="E451" s="4" t="s">
        <v>1169</v>
      </c>
      <c r="G451" s="21"/>
    </row>
    <row r="452" ht="14.25" customHeight="1">
      <c r="A452" s="22" t="s">
        <v>1914</v>
      </c>
      <c r="B452" s="17" t="s">
        <v>1037</v>
      </c>
      <c r="C452" s="18" t="s">
        <v>1915</v>
      </c>
      <c r="D452" s="4" t="s">
        <v>1136</v>
      </c>
      <c r="E452" s="4" t="s">
        <v>1169</v>
      </c>
      <c r="G452" s="21"/>
    </row>
    <row r="453" ht="14.25" customHeight="1">
      <c r="A453" s="22" t="s">
        <v>1916</v>
      </c>
      <c r="B453" s="17" t="s">
        <v>1037</v>
      </c>
      <c r="C453" s="18" t="s">
        <v>1915</v>
      </c>
      <c r="D453" s="4" t="s">
        <v>1136</v>
      </c>
      <c r="E453" s="4" t="s">
        <v>1169</v>
      </c>
      <c r="G453" s="21"/>
    </row>
    <row r="454" ht="14.25" customHeight="1">
      <c r="A454" s="22" t="s">
        <v>1917</v>
      </c>
      <c r="B454" s="29" t="s">
        <v>1283</v>
      </c>
      <c r="C454" s="30" t="s">
        <v>1517</v>
      </c>
      <c r="D454" s="4" t="s">
        <v>1136</v>
      </c>
      <c r="E454" s="4" t="s">
        <v>1169</v>
      </c>
      <c r="G454" s="21"/>
    </row>
    <row r="455" ht="14.25" customHeight="1">
      <c r="A455" s="22" t="s">
        <v>1918</v>
      </c>
      <c r="B455" s="17" t="s">
        <v>1037</v>
      </c>
      <c r="C455" s="48" t="s">
        <v>1919</v>
      </c>
      <c r="D455" s="4" t="s">
        <v>1136</v>
      </c>
      <c r="E455" s="4" t="s">
        <v>1169</v>
      </c>
      <c r="G455" s="21"/>
    </row>
    <row r="456" ht="14.25" customHeight="1">
      <c r="A456" s="22" t="s">
        <v>1920</v>
      </c>
      <c r="B456" s="25" t="s">
        <v>1037</v>
      </c>
      <c r="C456" s="26" t="s">
        <v>1921</v>
      </c>
      <c r="D456" s="4" t="s">
        <v>1136</v>
      </c>
      <c r="E456" s="4" t="s">
        <v>1169</v>
      </c>
      <c r="G456" s="21"/>
    </row>
    <row r="457" ht="14.25" customHeight="1">
      <c r="A457" s="22" t="s">
        <v>1922</v>
      </c>
      <c r="B457" s="17" t="s">
        <v>1037</v>
      </c>
      <c r="C457" s="18" t="s">
        <v>1923</v>
      </c>
      <c r="D457" s="4" t="s">
        <v>1136</v>
      </c>
      <c r="E457" s="4" t="s">
        <v>1169</v>
      </c>
      <c r="G457" s="21"/>
    </row>
    <row r="458" ht="14.25" customHeight="1">
      <c r="A458" s="22" t="s">
        <v>1924</v>
      </c>
      <c r="B458" s="25" t="s">
        <v>1028</v>
      </c>
      <c r="C458" s="26" t="s">
        <v>1608</v>
      </c>
      <c r="D458" s="4" t="s">
        <v>1136</v>
      </c>
      <c r="E458" s="4" t="s">
        <v>1169</v>
      </c>
      <c r="G458" s="21"/>
    </row>
    <row r="459" ht="14.25" customHeight="1">
      <c r="A459" s="22" t="s">
        <v>1925</v>
      </c>
      <c r="B459" s="17" t="s">
        <v>1037</v>
      </c>
      <c r="C459" s="18" t="s">
        <v>1926</v>
      </c>
      <c r="D459" s="4" t="s">
        <v>1136</v>
      </c>
      <c r="E459" s="4" t="s">
        <v>1169</v>
      </c>
      <c r="G459" s="21"/>
    </row>
    <row r="460" ht="14.25" customHeight="1">
      <c r="A460" s="22" t="s">
        <v>1927</v>
      </c>
      <c r="B460" s="29" t="s">
        <v>1037</v>
      </c>
      <c r="C460" s="30" t="s">
        <v>1928</v>
      </c>
      <c r="D460" s="4" t="s">
        <v>1136</v>
      </c>
      <c r="E460" s="4" t="s">
        <v>1157</v>
      </c>
      <c r="G460" s="21"/>
    </row>
    <row r="461" ht="14.25" customHeight="1">
      <c r="A461" s="22" t="s">
        <v>1929</v>
      </c>
      <c r="B461" s="17" t="s">
        <v>1037</v>
      </c>
      <c r="C461" s="18" t="s">
        <v>1617</v>
      </c>
      <c r="D461" s="4" t="s">
        <v>1136</v>
      </c>
      <c r="E461" s="4" t="s">
        <v>1169</v>
      </c>
      <c r="G461" s="21"/>
    </row>
    <row r="462" ht="14.25" customHeight="1">
      <c r="A462" s="22" t="s">
        <v>1930</v>
      </c>
      <c r="B462" s="17" t="s">
        <v>1037</v>
      </c>
      <c r="C462" s="18" t="s">
        <v>1286</v>
      </c>
      <c r="D462" s="4" t="s">
        <v>1136</v>
      </c>
      <c r="E462" s="4" t="s">
        <v>1169</v>
      </c>
      <c r="G462" s="21"/>
    </row>
    <row r="463" ht="14.25" customHeight="1">
      <c r="A463" s="22" t="s">
        <v>1931</v>
      </c>
      <c r="B463" s="17" t="s">
        <v>1037</v>
      </c>
      <c r="C463" s="18" t="s">
        <v>1932</v>
      </c>
      <c r="D463" s="4" t="s">
        <v>1136</v>
      </c>
      <c r="E463" s="4" t="s">
        <v>1169</v>
      </c>
      <c r="G463" s="21"/>
    </row>
    <row r="464" ht="14.25" customHeight="1">
      <c r="A464" s="22" t="s">
        <v>1933</v>
      </c>
      <c r="B464" s="17" t="s">
        <v>1037</v>
      </c>
      <c r="C464" s="18" t="s">
        <v>1934</v>
      </c>
      <c r="D464" s="4" t="s">
        <v>1136</v>
      </c>
      <c r="E464" s="4" t="s">
        <v>1935</v>
      </c>
      <c r="G464" s="21"/>
    </row>
    <row r="465" ht="14.25" customHeight="1">
      <c r="A465" s="22" t="s">
        <v>1936</v>
      </c>
      <c r="B465" s="25" t="s">
        <v>1037</v>
      </c>
      <c r="C465" s="26" t="s">
        <v>1252</v>
      </c>
      <c r="D465" s="4" t="s">
        <v>1136</v>
      </c>
      <c r="E465" s="4" t="s">
        <v>1935</v>
      </c>
      <c r="G465" s="21"/>
    </row>
    <row r="466" ht="14.25" customHeight="1">
      <c r="A466" s="22" t="s">
        <v>1937</v>
      </c>
      <c r="B466" s="17" t="s">
        <v>1037</v>
      </c>
      <c r="C466" s="18" t="s">
        <v>1056</v>
      </c>
      <c r="D466" s="4" t="s">
        <v>1136</v>
      </c>
      <c r="E466" s="4" t="s">
        <v>1157</v>
      </c>
      <c r="G466" s="21"/>
    </row>
    <row r="467" ht="14.25" customHeight="1">
      <c r="A467" s="22" t="s">
        <v>1938</v>
      </c>
      <c r="B467" s="29" t="s">
        <v>1028</v>
      </c>
      <c r="C467" s="30" t="s">
        <v>1939</v>
      </c>
      <c r="D467" s="4" t="s">
        <v>1136</v>
      </c>
      <c r="E467" s="4" t="s">
        <v>1157</v>
      </c>
      <c r="G467" s="21"/>
    </row>
    <row r="468" ht="14.25" customHeight="1">
      <c r="A468" s="22" t="s">
        <v>1940</v>
      </c>
      <c r="B468" s="17" t="s">
        <v>1037</v>
      </c>
      <c r="C468" s="18" t="s">
        <v>1753</v>
      </c>
      <c r="D468" s="4" t="s">
        <v>1136</v>
      </c>
      <c r="E468" s="4" t="s">
        <v>1157</v>
      </c>
      <c r="G468" s="21"/>
    </row>
    <row r="469" ht="14.25" customHeight="1">
      <c r="A469" s="22" t="s">
        <v>1941</v>
      </c>
      <c r="B469" s="25" t="s">
        <v>1037</v>
      </c>
      <c r="C469" s="26" t="s">
        <v>1439</v>
      </c>
      <c r="D469" s="4" t="s">
        <v>1136</v>
      </c>
      <c r="E469" s="4" t="s">
        <v>1157</v>
      </c>
      <c r="G469" s="21"/>
    </row>
    <row r="470" ht="14.25" customHeight="1">
      <c r="A470" s="22" t="s">
        <v>1942</v>
      </c>
      <c r="B470" s="17" t="s">
        <v>1037</v>
      </c>
      <c r="C470" s="18" t="s">
        <v>1482</v>
      </c>
      <c r="D470" s="4" t="s">
        <v>1136</v>
      </c>
      <c r="E470" s="4" t="s">
        <v>1157</v>
      </c>
      <c r="G470" s="21"/>
    </row>
    <row r="471" ht="14.25" customHeight="1">
      <c r="A471" s="22" t="s">
        <v>1943</v>
      </c>
      <c r="B471" s="29" t="s">
        <v>1037</v>
      </c>
      <c r="C471" s="30" t="s">
        <v>1354</v>
      </c>
      <c r="D471" s="4" t="s">
        <v>1136</v>
      </c>
      <c r="E471" s="4" t="s">
        <v>1157</v>
      </c>
      <c r="G471" s="21"/>
    </row>
    <row r="472" ht="14.25" customHeight="1">
      <c r="A472" s="22" t="s">
        <v>1944</v>
      </c>
      <c r="B472" s="25" t="s">
        <v>1037</v>
      </c>
      <c r="C472" s="26" t="s">
        <v>1945</v>
      </c>
      <c r="D472" s="4" t="s">
        <v>1136</v>
      </c>
      <c r="E472" s="4" t="s">
        <v>1157</v>
      </c>
      <c r="G472" s="21"/>
    </row>
    <row r="473" ht="14.25" customHeight="1">
      <c r="A473" s="22" t="s">
        <v>1946</v>
      </c>
      <c r="B473" s="25" t="s">
        <v>1037</v>
      </c>
      <c r="C473" s="26" t="s">
        <v>1947</v>
      </c>
      <c r="D473" s="4" t="s">
        <v>1136</v>
      </c>
      <c r="E473" s="4" t="s">
        <v>1157</v>
      </c>
      <c r="G473" s="21"/>
    </row>
    <row r="474" ht="14.25" customHeight="1">
      <c r="A474" s="22" t="s">
        <v>1948</v>
      </c>
      <c r="B474" s="17" t="s">
        <v>1037</v>
      </c>
      <c r="C474" s="18" t="s">
        <v>1365</v>
      </c>
      <c r="D474" s="4" t="s">
        <v>1136</v>
      </c>
      <c r="E474" s="4" t="s">
        <v>1157</v>
      </c>
      <c r="G474" s="21"/>
    </row>
    <row r="475" ht="14.25" customHeight="1">
      <c r="A475" s="22" t="s">
        <v>1949</v>
      </c>
      <c r="B475" s="25" t="s">
        <v>1037</v>
      </c>
      <c r="C475" s="26" t="s">
        <v>1950</v>
      </c>
      <c r="D475" s="4" t="s">
        <v>1136</v>
      </c>
      <c r="E475" s="4" t="s">
        <v>1157</v>
      </c>
      <c r="G475" s="21"/>
    </row>
    <row r="476" ht="14.25" customHeight="1">
      <c r="A476" s="22" t="s">
        <v>1951</v>
      </c>
      <c r="B476" s="29" t="s">
        <v>1037</v>
      </c>
      <c r="C476" s="30" t="s">
        <v>1281</v>
      </c>
      <c r="D476" s="4" t="s">
        <v>1136</v>
      </c>
      <c r="E476" s="4" t="s">
        <v>1157</v>
      </c>
      <c r="G476" s="21"/>
    </row>
    <row r="477" ht="14.25" customHeight="1">
      <c r="A477" s="22" t="s">
        <v>1952</v>
      </c>
      <c r="B477" s="17" t="s">
        <v>1037</v>
      </c>
      <c r="C477" s="18" t="s">
        <v>1365</v>
      </c>
      <c r="D477" s="4" t="s">
        <v>1136</v>
      </c>
      <c r="E477" s="4" t="s">
        <v>1137</v>
      </c>
      <c r="G477" s="21"/>
    </row>
    <row r="478" ht="14.25" customHeight="1">
      <c r="A478" s="22" t="s">
        <v>1953</v>
      </c>
      <c r="B478" s="17" t="s">
        <v>1037</v>
      </c>
      <c r="C478" s="18" t="s">
        <v>1954</v>
      </c>
      <c r="D478" s="4" t="s">
        <v>1136</v>
      </c>
      <c r="E478" s="4" t="s">
        <v>1137</v>
      </c>
      <c r="G478" s="21"/>
    </row>
    <row r="479" ht="14.25" customHeight="1">
      <c r="A479" s="22" t="s">
        <v>1955</v>
      </c>
      <c r="B479" s="17" t="s">
        <v>1037</v>
      </c>
      <c r="C479" s="18" t="s">
        <v>1956</v>
      </c>
      <c r="D479" s="4" t="s">
        <v>1136</v>
      </c>
      <c r="E479" s="4" t="s">
        <v>1137</v>
      </c>
      <c r="G479" s="21"/>
    </row>
    <row r="480" ht="14.25" customHeight="1">
      <c r="A480" s="22" t="s">
        <v>1957</v>
      </c>
      <c r="B480" s="17" t="s">
        <v>1037</v>
      </c>
      <c r="C480" s="18" t="s">
        <v>1958</v>
      </c>
      <c r="D480" s="4" t="s">
        <v>1136</v>
      </c>
      <c r="E480" s="4" t="s">
        <v>1169</v>
      </c>
      <c r="G480" s="21"/>
    </row>
    <row r="481" ht="14.25" customHeight="1">
      <c r="A481" s="22" t="s">
        <v>1959</v>
      </c>
      <c r="B481" s="25" t="s">
        <v>1037</v>
      </c>
      <c r="C481" s="26" t="s">
        <v>1960</v>
      </c>
      <c r="D481" s="4" t="s">
        <v>1136</v>
      </c>
      <c r="E481" s="4" t="s">
        <v>1169</v>
      </c>
      <c r="G481" s="21"/>
    </row>
    <row r="482" ht="14.25" customHeight="1">
      <c r="A482" s="22" t="s">
        <v>1961</v>
      </c>
      <c r="B482" s="25" t="s">
        <v>1037</v>
      </c>
      <c r="C482" s="26" t="s">
        <v>1962</v>
      </c>
      <c r="D482" s="4" t="s">
        <v>1136</v>
      </c>
      <c r="E482" s="4" t="s">
        <v>1169</v>
      </c>
      <c r="G482" s="21"/>
    </row>
    <row r="483" ht="14.25" customHeight="1">
      <c r="A483" s="22" t="s">
        <v>1963</v>
      </c>
      <c r="B483" s="17" t="s">
        <v>1037</v>
      </c>
      <c r="C483" s="18" t="s">
        <v>1823</v>
      </c>
      <c r="D483" s="4" t="s">
        <v>1136</v>
      </c>
      <c r="E483" s="4" t="s">
        <v>1169</v>
      </c>
      <c r="G483" s="21"/>
    </row>
    <row r="484" ht="14.25" customHeight="1">
      <c r="A484" s="22" t="s">
        <v>1964</v>
      </c>
      <c r="B484" s="17" t="s">
        <v>1037</v>
      </c>
      <c r="C484" s="18" t="s">
        <v>1965</v>
      </c>
      <c r="D484" s="4" t="s">
        <v>1136</v>
      </c>
      <c r="E484" s="4" t="s">
        <v>1169</v>
      </c>
      <c r="G484" s="21"/>
    </row>
    <row r="485" ht="14.25" customHeight="1">
      <c r="A485" s="22" t="s">
        <v>1966</v>
      </c>
      <c r="B485" s="25" t="s">
        <v>1037</v>
      </c>
      <c r="C485" s="26" t="s">
        <v>1114</v>
      </c>
      <c r="D485" s="4" t="s">
        <v>1136</v>
      </c>
      <c r="E485" s="4" t="s">
        <v>1169</v>
      </c>
      <c r="G485" s="21"/>
    </row>
    <row r="486" ht="14.25" customHeight="1">
      <c r="A486" s="22" t="s">
        <v>1967</v>
      </c>
      <c r="B486" s="17" t="s">
        <v>1037</v>
      </c>
      <c r="C486" s="18" t="s">
        <v>1078</v>
      </c>
      <c r="D486" s="4" t="s">
        <v>1136</v>
      </c>
      <c r="E486" s="4" t="s">
        <v>1169</v>
      </c>
      <c r="G486" s="21"/>
    </row>
    <row r="487" ht="14.25" customHeight="1">
      <c r="A487" s="22" t="s">
        <v>1968</v>
      </c>
      <c r="B487" s="17" t="s">
        <v>1037</v>
      </c>
      <c r="C487" s="18" t="s">
        <v>1052</v>
      </c>
      <c r="D487" s="4" t="s">
        <v>1136</v>
      </c>
      <c r="E487" s="4" t="s">
        <v>1169</v>
      </c>
      <c r="G487" s="21"/>
    </row>
    <row r="488" ht="14.25" customHeight="1">
      <c r="A488" s="22" t="s">
        <v>1969</v>
      </c>
      <c r="B488" s="25" t="s">
        <v>1037</v>
      </c>
      <c r="C488" s="26" t="s">
        <v>1970</v>
      </c>
      <c r="D488" s="4" t="s">
        <v>1136</v>
      </c>
      <c r="E488" s="4" t="s">
        <v>1169</v>
      </c>
      <c r="G488" s="21"/>
    </row>
    <row r="489" ht="14.25" customHeight="1">
      <c r="A489" s="22" t="s">
        <v>1971</v>
      </c>
      <c r="B489" s="25" t="s">
        <v>1037</v>
      </c>
      <c r="C489" s="26" t="s">
        <v>1972</v>
      </c>
      <c r="D489" s="4" t="s">
        <v>1136</v>
      </c>
      <c r="E489" s="4" t="s">
        <v>1169</v>
      </c>
      <c r="G489" s="21"/>
    </row>
    <row r="490" ht="14.25" customHeight="1">
      <c r="A490" s="22" t="s">
        <v>1973</v>
      </c>
      <c r="B490" s="17" t="s">
        <v>1167</v>
      </c>
      <c r="C490" s="18" t="s">
        <v>1974</v>
      </c>
      <c r="D490" s="4" t="s">
        <v>1136</v>
      </c>
      <c r="E490" s="4" t="s">
        <v>1172</v>
      </c>
      <c r="G490" s="21"/>
    </row>
    <row r="491" ht="14.25" customHeight="1">
      <c r="A491" s="22" t="s">
        <v>1975</v>
      </c>
      <c r="B491" s="29" t="s">
        <v>1203</v>
      </c>
      <c r="C491" s="30" t="s">
        <v>1653</v>
      </c>
      <c r="D491" s="4" t="s">
        <v>1136</v>
      </c>
      <c r="E491" s="4" t="s">
        <v>1157</v>
      </c>
      <c r="G491" s="21"/>
    </row>
    <row r="492" ht="14.25" customHeight="1">
      <c r="A492" s="22" t="s">
        <v>1976</v>
      </c>
      <c r="B492" s="29" t="s">
        <v>1037</v>
      </c>
      <c r="C492" s="30" t="s">
        <v>1977</v>
      </c>
      <c r="D492" s="4" t="s">
        <v>1136</v>
      </c>
      <c r="E492" s="4" t="s">
        <v>1157</v>
      </c>
      <c r="G492" s="21"/>
    </row>
    <row r="493" ht="14.25" customHeight="1">
      <c r="A493" s="22" t="s">
        <v>1978</v>
      </c>
      <c r="B493" s="17" t="s">
        <v>1037</v>
      </c>
      <c r="C493" s="18" t="s">
        <v>1979</v>
      </c>
      <c r="D493" s="4" t="s">
        <v>1136</v>
      </c>
      <c r="E493" s="4" t="s">
        <v>1137</v>
      </c>
      <c r="G493" s="21"/>
    </row>
    <row r="494" ht="14.25" customHeight="1">
      <c r="A494" s="22" t="s">
        <v>1980</v>
      </c>
      <c r="B494" s="17" t="s">
        <v>1037</v>
      </c>
      <c r="C494" s="18" t="s">
        <v>1250</v>
      </c>
      <c r="D494" s="4" t="s">
        <v>1136</v>
      </c>
      <c r="E494" s="4" t="s">
        <v>1137</v>
      </c>
      <c r="G494" s="21"/>
    </row>
    <row r="495" ht="14.25" customHeight="1">
      <c r="A495" s="22" t="s">
        <v>1981</v>
      </c>
      <c r="B495" s="17" t="s">
        <v>1037</v>
      </c>
      <c r="C495" s="18" t="s">
        <v>1419</v>
      </c>
      <c r="D495" s="4" t="s">
        <v>1136</v>
      </c>
      <c r="E495" s="4" t="s">
        <v>1137</v>
      </c>
      <c r="G495" s="21"/>
    </row>
    <row r="496" ht="14.25" customHeight="1">
      <c r="A496" s="22" t="s">
        <v>1982</v>
      </c>
      <c r="B496" s="29" t="s">
        <v>1037</v>
      </c>
      <c r="C496" s="30" t="s">
        <v>1377</v>
      </c>
      <c r="D496" s="4" t="s">
        <v>1136</v>
      </c>
      <c r="E496" s="4" t="s">
        <v>1157</v>
      </c>
      <c r="G496" s="21"/>
    </row>
    <row r="497" ht="14.25" customHeight="1">
      <c r="A497" s="22" t="s">
        <v>1983</v>
      </c>
      <c r="B497" s="25" t="s">
        <v>1037</v>
      </c>
      <c r="C497" s="26" t="s">
        <v>1984</v>
      </c>
      <c r="D497" s="4" t="s">
        <v>1136</v>
      </c>
      <c r="E497" s="4" t="s">
        <v>1157</v>
      </c>
      <c r="G497" s="21"/>
    </row>
    <row r="498" ht="14.25" customHeight="1">
      <c r="A498" s="22" t="s">
        <v>1985</v>
      </c>
      <c r="B498" s="29" t="s">
        <v>1037</v>
      </c>
      <c r="C498" s="30" t="s">
        <v>1986</v>
      </c>
      <c r="D498" s="4" t="s">
        <v>1136</v>
      </c>
      <c r="E498" s="4" t="s">
        <v>1157</v>
      </c>
      <c r="G498" s="21"/>
    </row>
    <row r="499" ht="14.25" customHeight="1">
      <c r="A499" s="22" t="s">
        <v>1987</v>
      </c>
      <c r="B499" s="17" t="s">
        <v>1028</v>
      </c>
      <c r="C499" s="18" t="s">
        <v>1119</v>
      </c>
      <c r="D499" s="4" t="s">
        <v>1136</v>
      </c>
      <c r="E499" s="4" t="s">
        <v>1157</v>
      </c>
      <c r="G499" s="21"/>
    </row>
    <row r="500" ht="14.25" customHeight="1">
      <c r="A500" s="22" t="s">
        <v>1988</v>
      </c>
      <c r="B500" s="25" t="s">
        <v>1037</v>
      </c>
      <c r="C500" s="26" t="s">
        <v>1989</v>
      </c>
      <c r="D500" s="4" t="s">
        <v>1136</v>
      </c>
      <c r="E500" s="4" t="s">
        <v>1157</v>
      </c>
      <c r="G500" s="21"/>
    </row>
    <row r="501" ht="14.25" customHeight="1">
      <c r="A501" s="22" t="s">
        <v>1990</v>
      </c>
      <c r="B501" s="25" t="s">
        <v>1037</v>
      </c>
      <c r="C501" s="26" t="s">
        <v>1613</v>
      </c>
      <c r="D501" s="4" t="s">
        <v>1136</v>
      </c>
      <c r="E501" s="4" t="s">
        <v>1137</v>
      </c>
      <c r="G501" s="21"/>
    </row>
    <row r="502" ht="14.25" customHeight="1">
      <c r="A502" s="22" t="s">
        <v>1991</v>
      </c>
      <c r="B502" s="25" t="s">
        <v>1037</v>
      </c>
      <c r="C502" s="26" t="s">
        <v>1163</v>
      </c>
      <c r="D502" s="4" t="s">
        <v>1136</v>
      </c>
      <c r="E502" s="4" t="s">
        <v>1137</v>
      </c>
      <c r="G502" s="21"/>
    </row>
    <row r="503" ht="14.25" customHeight="1">
      <c r="A503" s="22" t="s">
        <v>1992</v>
      </c>
      <c r="B503" s="17" t="s">
        <v>1037</v>
      </c>
      <c r="C503" s="18" t="s">
        <v>1993</v>
      </c>
      <c r="D503" s="4" t="s">
        <v>1136</v>
      </c>
      <c r="E503" s="4" t="s">
        <v>1137</v>
      </c>
      <c r="G503" s="21"/>
    </row>
    <row r="504" ht="14.25" customHeight="1">
      <c r="A504" s="22" t="s">
        <v>1994</v>
      </c>
      <c r="B504" s="17" t="s">
        <v>1037</v>
      </c>
      <c r="C504" s="18" t="s">
        <v>1995</v>
      </c>
      <c r="D504" s="4" t="s">
        <v>1136</v>
      </c>
      <c r="E504" s="4" t="s">
        <v>1137</v>
      </c>
      <c r="G504" s="21"/>
    </row>
    <row r="505" ht="14.25" customHeight="1">
      <c r="A505" s="22" t="s">
        <v>1996</v>
      </c>
      <c r="B505" s="17" t="s">
        <v>1037</v>
      </c>
      <c r="C505" s="18" t="s">
        <v>1367</v>
      </c>
      <c r="D505" s="4" t="s">
        <v>1136</v>
      </c>
      <c r="E505" s="4" t="s">
        <v>1137</v>
      </c>
      <c r="G505" s="21"/>
    </row>
    <row r="506" ht="14.25" customHeight="1">
      <c r="A506" s="22" t="s">
        <v>1997</v>
      </c>
      <c r="B506" s="17" t="s">
        <v>1037</v>
      </c>
      <c r="C506" s="18" t="s">
        <v>1998</v>
      </c>
      <c r="D506" s="4" t="s">
        <v>1136</v>
      </c>
      <c r="E506" s="4" t="s">
        <v>1137</v>
      </c>
      <c r="G506" s="21"/>
    </row>
    <row r="507" ht="14.25" customHeight="1">
      <c r="A507" s="22" t="s">
        <v>1999</v>
      </c>
      <c r="B507" s="25" t="s">
        <v>1037</v>
      </c>
      <c r="C507" s="26" t="s">
        <v>1365</v>
      </c>
      <c r="D507" s="4" t="s">
        <v>1136</v>
      </c>
      <c r="E507" s="4" t="s">
        <v>1137</v>
      </c>
      <c r="G507" s="21"/>
    </row>
    <row r="508" ht="14.25" customHeight="1">
      <c r="A508" s="22" t="s">
        <v>2000</v>
      </c>
      <c r="B508" s="25" t="s">
        <v>1028</v>
      </c>
      <c r="C508" s="26" t="s">
        <v>1608</v>
      </c>
      <c r="D508" s="4" t="s">
        <v>1136</v>
      </c>
      <c r="E508" s="4" t="s">
        <v>1137</v>
      </c>
      <c r="G508" s="21"/>
    </row>
    <row r="509" ht="14.25" customHeight="1">
      <c r="A509" s="22" t="s">
        <v>2001</v>
      </c>
      <c r="B509" s="17" t="s">
        <v>1028</v>
      </c>
      <c r="C509" s="18" t="s">
        <v>1377</v>
      </c>
      <c r="D509" s="4" t="s">
        <v>1136</v>
      </c>
      <c r="E509" s="4" t="s">
        <v>1137</v>
      </c>
      <c r="G509" s="21"/>
    </row>
    <row r="510" ht="14.25" customHeight="1">
      <c r="A510" s="22" t="s">
        <v>2002</v>
      </c>
      <c r="B510" s="25" t="s">
        <v>1028</v>
      </c>
      <c r="C510" s="26" t="s">
        <v>1048</v>
      </c>
      <c r="D510" s="4" t="s">
        <v>1136</v>
      </c>
      <c r="E510" s="4" t="s">
        <v>1137</v>
      </c>
      <c r="G510" s="21"/>
    </row>
    <row r="511" ht="14.25" customHeight="1">
      <c r="A511" s="22" t="s">
        <v>2003</v>
      </c>
      <c r="B511" s="25" t="s">
        <v>1028</v>
      </c>
      <c r="C511" s="26" t="s">
        <v>1642</v>
      </c>
      <c r="D511" s="4" t="s">
        <v>1136</v>
      </c>
      <c r="E511" s="4" t="s">
        <v>1137</v>
      </c>
      <c r="G511" s="21"/>
    </row>
    <row r="512" ht="14.25" customHeight="1">
      <c r="A512" s="22" t="s">
        <v>2004</v>
      </c>
      <c r="B512" s="17" t="s">
        <v>1037</v>
      </c>
      <c r="C512" s="18" t="s">
        <v>2005</v>
      </c>
      <c r="D512" s="4" t="s">
        <v>1136</v>
      </c>
      <c r="E512" s="4" t="s">
        <v>1169</v>
      </c>
      <c r="G512" s="21"/>
    </row>
    <row r="513" ht="14.25" customHeight="1">
      <c r="A513" s="22" t="s">
        <v>2006</v>
      </c>
      <c r="B513" s="17" t="s">
        <v>1037</v>
      </c>
      <c r="C513" s="18" t="s">
        <v>2007</v>
      </c>
      <c r="D513" s="4" t="s">
        <v>1136</v>
      </c>
      <c r="E513" s="4" t="s">
        <v>1137</v>
      </c>
      <c r="G513" s="21"/>
    </row>
    <row r="514" ht="14.25" customHeight="1">
      <c r="A514" s="22" t="s">
        <v>2008</v>
      </c>
      <c r="B514" s="27" t="s">
        <v>1037</v>
      </c>
      <c r="C514" s="18" t="s">
        <v>2009</v>
      </c>
      <c r="D514" s="4" t="s">
        <v>1136</v>
      </c>
      <c r="E514" s="4" t="s">
        <v>1137</v>
      </c>
      <c r="G514" s="21"/>
    </row>
    <row r="515" ht="14.25" customHeight="1">
      <c r="A515" s="22" t="s">
        <v>2010</v>
      </c>
      <c r="B515" s="17" t="s">
        <v>1037</v>
      </c>
      <c r="C515" s="18" t="s">
        <v>2011</v>
      </c>
      <c r="D515" s="4" t="s">
        <v>1136</v>
      </c>
      <c r="E515" s="4" t="s">
        <v>1137</v>
      </c>
      <c r="G515" s="21"/>
    </row>
    <row r="516" ht="14.25" customHeight="1">
      <c r="A516" s="22" t="s">
        <v>2012</v>
      </c>
      <c r="B516" s="17" t="s">
        <v>1037</v>
      </c>
      <c r="C516" s="18" t="s">
        <v>2013</v>
      </c>
      <c r="D516" s="4" t="s">
        <v>1136</v>
      </c>
      <c r="E516" s="4" t="s">
        <v>1137</v>
      </c>
      <c r="G516" s="21"/>
    </row>
    <row r="517" ht="14.25" customHeight="1">
      <c r="A517" s="22" t="s">
        <v>2014</v>
      </c>
      <c r="B517" s="17" t="s">
        <v>1037</v>
      </c>
      <c r="C517" s="18" t="s">
        <v>2015</v>
      </c>
      <c r="D517" s="4" t="s">
        <v>1136</v>
      </c>
      <c r="E517" s="4" t="s">
        <v>1137</v>
      </c>
      <c r="G517" s="21"/>
    </row>
    <row r="518" ht="14.25" customHeight="1">
      <c r="A518" s="22" t="s">
        <v>2016</v>
      </c>
      <c r="B518" s="27" t="s">
        <v>1037</v>
      </c>
      <c r="C518" s="48" t="s">
        <v>1926</v>
      </c>
      <c r="D518" s="4" t="s">
        <v>1136</v>
      </c>
      <c r="E518" s="4" t="s">
        <v>1137</v>
      </c>
      <c r="G518" s="21"/>
    </row>
    <row r="519" ht="14.25" customHeight="1">
      <c r="A519" s="22" t="s">
        <v>2017</v>
      </c>
      <c r="B519" s="17" t="s">
        <v>1037</v>
      </c>
      <c r="C519" s="18" t="s">
        <v>2018</v>
      </c>
      <c r="D519" s="4" t="s">
        <v>1136</v>
      </c>
      <c r="E519" s="4" t="s">
        <v>1137</v>
      </c>
      <c r="G519" s="21"/>
    </row>
    <row r="520" ht="14.25" customHeight="1">
      <c r="A520" s="22" t="s">
        <v>2019</v>
      </c>
      <c r="B520" s="27" t="s">
        <v>1037</v>
      </c>
      <c r="C520" s="18" t="s">
        <v>2020</v>
      </c>
      <c r="D520" s="4" t="s">
        <v>1136</v>
      </c>
      <c r="E520" s="4" t="s">
        <v>1137</v>
      </c>
      <c r="G520" s="21"/>
    </row>
    <row r="521" ht="14.25" customHeight="1">
      <c r="A521" s="22" t="s">
        <v>2021</v>
      </c>
      <c r="B521" s="17" t="s">
        <v>1037</v>
      </c>
      <c r="C521" s="18" t="s">
        <v>1220</v>
      </c>
      <c r="D521" s="4" t="s">
        <v>1136</v>
      </c>
      <c r="E521" s="4" t="s">
        <v>1137</v>
      </c>
      <c r="G521" s="21"/>
    </row>
    <row r="522" ht="14.25" customHeight="1">
      <c r="A522" s="22" t="s">
        <v>2022</v>
      </c>
      <c r="B522" s="17" t="s">
        <v>1037</v>
      </c>
      <c r="C522" s="18" t="s">
        <v>2023</v>
      </c>
      <c r="D522" s="4" t="s">
        <v>1136</v>
      </c>
      <c r="E522" s="4" t="s">
        <v>1137</v>
      </c>
      <c r="G522" s="21"/>
    </row>
    <row r="523" ht="14.25" customHeight="1">
      <c r="A523" s="22" t="s">
        <v>2024</v>
      </c>
      <c r="B523" s="25" t="s">
        <v>1037</v>
      </c>
      <c r="C523" s="26" t="s">
        <v>1050</v>
      </c>
      <c r="D523" s="4" t="s">
        <v>1136</v>
      </c>
      <c r="E523" s="4" t="s">
        <v>1157</v>
      </c>
      <c r="G523" s="21"/>
    </row>
    <row r="524" ht="14.25" customHeight="1">
      <c r="A524" s="22" t="s">
        <v>2025</v>
      </c>
      <c r="B524" s="25" t="s">
        <v>1037</v>
      </c>
      <c r="C524" s="26" t="s">
        <v>2026</v>
      </c>
      <c r="D524" s="4" t="s">
        <v>1136</v>
      </c>
      <c r="E524" s="4" t="s">
        <v>1157</v>
      </c>
      <c r="G524" s="21"/>
    </row>
    <row r="525" ht="14.25" customHeight="1">
      <c r="A525" s="22" t="s">
        <v>2027</v>
      </c>
      <c r="B525" s="29" t="s">
        <v>1037</v>
      </c>
      <c r="C525" s="30" t="s">
        <v>2028</v>
      </c>
      <c r="D525" s="4" t="s">
        <v>1136</v>
      </c>
      <c r="E525" s="4" t="s">
        <v>1157</v>
      </c>
      <c r="G525" s="21"/>
    </row>
    <row r="526" ht="14.25" customHeight="1">
      <c r="A526" s="22" t="s">
        <v>2029</v>
      </c>
      <c r="B526" s="17" t="s">
        <v>1037</v>
      </c>
      <c r="C526" s="18" t="s">
        <v>1145</v>
      </c>
      <c r="D526" s="4" t="s">
        <v>1136</v>
      </c>
      <c r="E526" s="4" t="s">
        <v>1157</v>
      </c>
      <c r="G526" s="21"/>
    </row>
    <row r="527" ht="14.25" customHeight="1">
      <c r="A527" s="22" t="s">
        <v>2030</v>
      </c>
      <c r="B527" s="25" t="s">
        <v>1028</v>
      </c>
      <c r="C527" s="26" t="s">
        <v>2031</v>
      </c>
      <c r="D527" s="4" t="s">
        <v>1136</v>
      </c>
      <c r="E527" s="4" t="s">
        <v>1169</v>
      </c>
      <c r="G527" s="21"/>
    </row>
    <row r="528" ht="14.25" customHeight="1">
      <c r="A528" s="22" t="s">
        <v>2032</v>
      </c>
      <c r="B528" s="29" t="s">
        <v>1037</v>
      </c>
      <c r="C528" s="30" t="s">
        <v>2033</v>
      </c>
      <c r="D528" s="4" t="s">
        <v>1136</v>
      </c>
      <c r="E528" s="4" t="s">
        <v>1157</v>
      </c>
      <c r="G528" s="21"/>
    </row>
    <row r="529" ht="14.25" customHeight="1">
      <c r="A529" s="22" t="s">
        <v>2034</v>
      </c>
      <c r="B529" s="17" t="s">
        <v>1037</v>
      </c>
      <c r="C529" s="18" t="s">
        <v>2035</v>
      </c>
      <c r="D529" s="4" t="s">
        <v>1136</v>
      </c>
      <c r="E529" s="4" t="s">
        <v>1137</v>
      </c>
      <c r="G529" s="21"/>
    </row>
    <row r="530" ht="14.25" customHeight="1">
      <c r="A530" s="22" t="s">
        <v>2036</v>
      </c>
      <c r="B530" s="25" t="s">
        <v>1037</v>
      </c>
      <c r="C530" s="26" t="s">
        <v>2037</v>
      </c>
      <c r="D530" s="4" t="s">
        <v>1136</v>
      </c>
      <c r="E530" s="4" t="s">
        <v>1137</v>
      </c>
      <c r="G530" s="21"/>
    </row>
    <row r="531" ht="14.25" customHeight="1">
      <c r="A531" s="22" t="s">
        <v>2038</v>
      </c>
      <c r="B531" s="50" t="s">
        <v>1037</v>
      </c>
      <c r="C531" s="6" t="s">
        <v>2039</v>
      </c>
      <c r="D531" s="4" t="s">
        <v>1136</v>
      </c>
      <c r="E531" s="4" t="s">
        <v>1137</v>
      </c>
      <c r="G531" s="21"/>
    </row>
    <row r="532" ht="14.25" customHeight="1">
      <c r="A532" s="22" t="s">
        <v>2040</v>
      </c>
      <c r="B532" s="25" t="s">
        <v>1037</v>
      </c>
      <c r="C532" s="7" t="s">
        <v>1866</v>
      </c>
      <c r="D532" s="4" t="s">
        <v>1136</v>
      </c>
      <c r="E532" s="4" t="s">
        <v>1137</v>
      </c>
      <c r="G532" s="21"/>
    </row>
    <row r="533" ht="14.25" customHeight="1">
      <c r="A533" s="22" t="s">
        <v>2041</v>
      </c>
      <c r="B533" s="32" t="s">
        <v>1037</v>
      </c>
      <c r="C533" s="8" t="s">
        <v>1093</v>
      </c>
      <c r="D533" s="4" t="s">
        <v>1136</v>
      </c>
      <c r="E533" s="4" t="s">
        <v>1137</v>
      </c>
      <c r="G533" s="21"/>
    </row>
    <row r="534" ht="14.25" customHeight="1">
      <c r="A534" s="22" t="s">
        <v>2042</v>
      </c>
      <c r="B534" s="25" t="s">
        <v>1037</v>
      </c>
      <c r="C534" s="7" t="s">
        <v>2043</v>
      </c>
      <c r="D534" s="4" t="s">
        <v>1136</v>
      </c>
      <c r="E534" s="4" t="s">
        <v>1137</v>
      </c>
      <c r="G534" s="21"/>
    </row>
    <row r="535" ht="14.25" customHeight="1">
      <c r="A535" s="22" t="s">
        <v>2044</v>
      </c>
      <c r="B535" s="25" t="s">
        <v>1037</v>
      </c>
      <c r="C535" s="7" t="s">
        <v>1556</v>
      </c>
      <c r="D535" s="4" t="s">
        <v>1136</v>
      </c>
      <c r="E535" s="4" t="s">
        <v>1137</v>
      </c>
      <c r="G535" s="21"/>
    </row>
    <row r="536" ht="14.25" customHeight="1">
      <c r="A536" s="22" t="s">
        <v>2045</v>
      </c>
      <c r="B536" s="25" t="s">
        <v>1037</v>
      </c>
      <c r="C536" s="7" t="s">
        <v>2046</v>
      </c>
      <c r="D536" s="4" t="s">
        <v>1136</v>
      </c>
      <c r="E536" s="4" t="s">
        <v>1169</v>
      </c>
      <c r="G536" s="21"/>
    </row>
    <row r="537" ht="14.25" customHeight="1">
      <c r="A537" s="22" t="s">
        <v>2047</v>
      </c>
      <c r="B537" s="25" t="s">
        <v>1037</v>
      </c>
      <c r="C537" s="7" t="s">
        <v>2048</v>
      </c>
      <c r="D537" s="4" t="s">
        <v>1136</v>
      </c>
      <c r="E537" s="4" t="s">
        <v>1157</v>
      </c>
      <c r="G537" s="21"/>
    </row>
    <row r="538" ht="14.25" customHeight="1">
      <c r="A538" s="22" t="s">
        <v>2049</v>
      </c>
      <c r="B538" s="25" t="s">
        <v>1037</v>
      </c>
      <c r="C538" s="7" t="s">
        <v>2050</v>
      </c>
      <c r="D538" s="4" t="s">
        <v>1136</v>
      </c>
      <c r="E538" s="4" t="s">
        <v>1157</v>
      </c>
      <c r="G538" s="21"/>
    </row>
    <row r="539" ht="14.25" customHeight="1">
      <c r="A539" s="22" t="s">
        <v>2051</v>
      </c>
      <c r="B539" s="25" t="s">
        <v>1167</v>
      </c>
      <c r="C539" s="7" t="s">
        <v>2052</v>
      </c>
      <c r="D539" s="4" t="s">
        <v>1136</v>
      </c>
      <c r="E539" s="4" t="s">
        <v>1172</v>
      </c>
      <c r="G539" s="21"/>
    </row>
    <row r="540" ht="14.25" customHeight="1">
      <c r="A540" s="22" t="s">
        <v>2053</v>
      </c>
      <c r="B540" s="25" t="s">
        <v>1037</v>
      </c>
      <c r="C540" s="7" t="s">
        <v>1163</v>
      </c>
      <c r="D540" s="4" t="s">
        <v>1136</v>
      </c>
      <c r="E540" s="4" t="s">
        <v>1172</v>
      </c>
      <c r="G540" s="21"/>
    </row>
    <row r="541" ht="14.25" customHeight="1">
      <c r="A541" s="22" t="s">
        <v>2054</v>
      </c>
      <c r="B541" s="25" t="s">
        <v>1327</v>
      </c>
      <c r="C541" s="7" t="s">
        <v>1608</v>
      </c>
      <c r="D541" s="4" t="s">
        <v>1136</v>
      </c>
      <c r="E541" s="4" t="s">
        <v>1172</v>
      </c>
      <c r="G541" s="21"/>
    </row>
    <row r="542" ht="14.25" customHeight="1">
      <c r="A542" s="22" t="s">
        <v>2055</v>
      </c>
      <c r="B542" s="25" t="s">
        <v>1167</v>
      </c>
      <c r="C542" s="7" t="s">
        <v>2056</v>
      </c>
      <c r="D542" s="4" t="s">
        <v>1136</v>
      </c>
      <c r="E542" s="4" t="s">
        <v>1172</v>
      </c>
      <c r="G542" s="21"/>
    </row>
    <row r="543" ht="14.25" customHeight="1">
      <c r="A543" s="22" t="s">
        <v>2057</v>
      </c>
      <c r="B543" s="25" t="s">
        <v>1167</v>
      </c>
      <c r="C543" s="7" t="s">
        <v>2058</v>
      </c>
      <c r="D543" s="4" t="s">
        <v>1136</v>
      </c>
      <c r="E543" s="4" t="s">
        <v>1172</v>
      </c>
      <c r="G543" s="21"/>
    </row>
    <row r="544" ht="14.25" customHeight="1">
      <c r="A544" s="22" t="s">
        <v>2059</v>
      </c>
      <c r="B544" s="25" t="s">
        <v>1167</v>
      </c>
      <c r="C544" s="7" t="s">
        <v>2060</v>
      </c>
      <c r="D544" s="4" t="s">
        <v>1136</v>
      </c>
      <c r="E544" s="4" t="s">
        <v>1172</v>
      </c>
      <c r="G544" s="21"/>
    </row>
    <row r="545" ht="14.25" customHeight="1">
      <c r="A545" s="22" t="s">
        <v>2061</v>
      </c>
      <c r="B545" s="25" t="s">
        <v>1167</v>
      </c>
      <c r="C545" s="7" t="s">
        <v>1989</v>
      </c>
      <c r="D545" s="4" t="s">
        <v>1136</v>
      </c>
      <c r="E545" s="4" t="s">
        <v>1172</v>
      </c>
      <c r="G545" s="21"/>
    </row>
    <row r="546" ht="14.25" customHeight="1">
      <c r="A546" s="22" t="s">
        <v>2062</v>
      </c>
      <c r="B546" s="25" t="s">
        <v>1167</v>
      </c>
      <c r="C546" s="7" t="s">
        <v>1970</v>
      </c>
      <c r="D546" s="4" t="s">
        <v>1136</v>
      </c>
      <c r="E546" s="4" t="s">
        <v>1172</v>
      </c>
      <c r="G546" s="21"/>
    </row>
    <row r="547" ht="14.25" customHeight="1">
      <c r="A547" s="22" t="s">
        <v>2063</v>
      </c>
      <c r="B547" s="25" t="s">
        <v>1037</v>
      </c>
      <c r="C547" s="7" t="s">
        <v>2064</v>
      </c>
      <c r="D547" s="4" t="s">
        <v>1136</v>
      </c>
      <c r="E547" s="4" t="s">
        <v>1172</v>
      </c>
      <c r="G547" s="21"/>
    </row>
    <row r="548" ht="14.25" customHeight="1">
      <c r="A548" s="22" t="s">
        <v>2065</v>
      </c>
      <c r="B548" s="25" t="s">
        <v>1167</v>
      </c>
      <c r="C548" s="7" t="s">
        <v>2066</v>
      </c>
      <c r="D548" s="4" t="s">
        <v>1136</v>
      </c>
      <c r="E548" s="4" t="s">
        <v>1172</v>
      </c>
      <c r="G548" s="21"/>
    </row>
    <row r="549" ht="14.25" customHeight="1">
      <c r="A549" s="22" t="s">
        <v>2067</v>
      </c>
      <c r="B549" s="25" t="s">
        <v>1167</v>
      </c>
      <c r="C549" s="7" t="s">
        <v>2068</v>
      </c>
      <c r="D549" s="4" t="s">
        <v>1136</v>
      </c>
      <c r="E549" s="4" t="s">
        <v>1172</v>
      </c>
      <c r="G549" s="21"/>
    </row>
    <row r="550" ht="14.25" customHeight="1">
      <c r="A550" s="22" t="s">
        <v>2069</v>
      </c>
      <c r="B550" s="25" t="s">
        <v>1167</v>
      </c>
      <c r="C550" s="7" t="s">
        <v>1259</v>
      </c>
      <c r="D550" s="4" t="s">
        <v>1136</v>
      </c>
      <c r="E550" s="4" t="s">
        <v>1172</v>
      </c>
      <c r="G550" s="21"/>
    </row>
    <row r="551" ht="14.25" customHeight="1">
      <c r="A551" s="22" t="s">
        <v>2070</v>
      </c>
      <c r="B551" s="25" t="s">
        <v>1037</v>
      </c>
      <c r="C551" s="7" t="s">
        <v>2071</v>
      </c>
      <c r="D551" s="4" t="s">
        <v>1136</v>
      </c>
      <c r="E551" s="4" t="s">
        <v>1172</v>
      </c>
      <c r="G551" s="21"/>
    </row>
    <row r="552" ht="14.25" customHeight="1">
      <c r="A552" s="22" t="s">
        <v>2072</v>
      </c>
      <c r="B552" s="25" t="s">
        <v>1167</v>
      </c>
      <c r="C552" s="7" t="s">
        <v>2071</v>
      </c>
      <c r="D552" s="4" t="s">
        <v>1136</v>
      </c>
      <c r="E552" s="4" t="s">
        <v>1172</v>
      </c>
      <c r="G552" s="21"/>
    </row>
    <row r="553" ht="14.25" customHeight="1">
      <c r="A553" s="22" t="s">
        <v>2073</v>
      </c>
      <c r="B553" s="29" t="s">
        <v>1037</v>
      </c>
      <c r="C553" s="34" t="s">
        <v>1207</v>
      </c>
      <c r="D553" s="4" t="s">
        <v>1136</v>
      </c>
      <c r="E553" s="4" t="s">
        <v>1157</v>
      </c>
      <c r="G553" s="21"/>
    </row>
    <row r="554" ht="14.25" customHeight="1">
      <c r="A554" s="22" t="s">
        <v>2074</v>
      </c>
      <c r="B554" s="29" t="s">
        <v>1037</v>
      </c>
      <c r="C554" s="7" t="s">
        <v>1377</v>
      </c>
      <c r="D554" s="4" t="s">
        <v>1136</v>
      </c>
      <c r="E554" s="4" t="s">
        <v>1157</v>
      </c>
      <c r="G554" s="21"/>
    </row>
    <row r="555" ht="14.25" customHeight="1">
      <c r="A555" s="22" t="s">
        <v>2075</v>
      </c>
      <c r="B555" s="29" t="s">
        <v>1037</v>
      </c>
      <c r="C555" s="34" t="s">
        <v>1727</v>
      </c>
      <c r="D555" s="4" t="s">
        <v>1136</v>
      </c>
      <c r="E555" s="4" t="s">
        <v>1157</v>
      </c>
      <c r="G555" s="21"/>
    </row>
    <row r="556" ht="14.25" customHeight="1">
      <c r="A556" s="22" t="s">
        <v>2076</v>
      </c>
      <c r="B556" s="17" t="s">
        <v>1037</v>
      </c>
      <c r="C556" s="11" t="s">
        <v>2077</v>
      </c>
      <c r="D556" s="4" t="s">
        <v>1136</v>
      </c>
      <c r="E556" s="4" t="s">
        <v>1169</v>
      </c>
      <c r="G556" s="21"/>
    </row>
    <row r="557" ht="14.25" customHeight="1">
      <c r="A557" s="22" t="s">
        <v>2078</v>
      </c>
      <c r="B557" s="17" t="s">
        <v>1037</v>
      </c>
      <c r="C557" s="11" t="s">
        <v>2079</v>
      </c>
      <c r="D557" s="4" t="s">
        <v>1136</v>
      </c>
      <c r="E557" s="4" t="s">
        <v>1137</v>
      </c>
      <c r="G557" s="21"/>
    </row>
    <row r="558" ht="14.25" customHeight="1">
      <c r="A558" s="22" t="s">
        <v>2080</v>
      </c>
      <c r="B558" s="17" t="s">
        <v>1037</v>
      </c>
      <c r="C558" s="11" t="s">
        <v>2026</v>
      </c>
      <c r="D558" s="4" t="s">
        <v>1136</v>
      </c>
      <c r="E558" s="4" t="s">
        <v>1137</v>
      </c>
      <c r="G558" s="21"/>
    </row>
    <row r="559" ht="14.25" customHeight="1">
      <c r="A559" s="22" t="s">
        <v>2081</v>
      </c>
      <c r="B559" s="17" t="s">
        <v>1037</v>
      </c>
      <c r="C559" s="11" t="s">
        <v>1434</v>
      </c>
      <c r="D559" s="4" t="s">
        <v>1136</v>
      </c>
      <c r="E559" s="4" t="s">
        <v>1137</v>
      </c>
      <c r="G559" s="21"/>
    </row>
    <row r="560" ht="14.25" customHeight="1">
      <c r="A560" s="22" t="s">
        <v>2082</v>
      </c>
      <c r="B560" s="25" t="s">
        <v>1037</v>
      </c>
      <c r="C560" s="7" t="s">
        <v>2083</v>
      </c>
      <c r="D560" s="4" t="s">
        <v>1136</v>
      </c>
      <c r="E560" s="4" t="s">
        <v>1137</v>
      </c>
      <c r="G560" s="21"/>
    </row>
    <row r="561" ht="14.25" customHeight="1">
      <c r="A561" s="22" t="s">
        <v>2084</v>
      </c>
      <c r="B561" s="25" t="s">
        <v>1037</v>
      </c>
      <c r="C561" s="7" t="s">
        <v>1228</v>
      </c>
      <c r="D561" s="4" t="s">
        <v>1136</v>
      </c>
      <c r="E561" s="4" t="s">
        <v>1169</v>
      </c>
      <c r="G561" s="21"/>
    </row>
    <row r="562" ht="14.25" customHeight="1">
      <c r="A562" s="22" t="s">
        <v>2085</v>
      </c>
      <c r="B562" s="25" t="s">
        <v>1037</v>
      </c>
      <c r="C562" s="7" t="s">
        <v>1375</v>
      </c>
      <c r="D562" s="4" t="s">
        <v>1136</v>
      </c>
      <c r="E562" s="4" t="s">
        <v>1169</v>
      </c>
      <c r="G562" s="21"/>
    </row>
    <row r="563" ht="14.25" customHeight="1">
      <c r="A563" s="22" t="s">
        <v>2086</v>
      </c>
      <c r="B563" s="25" t="s">
        <v>1037</v>
      </c>
      <c r="C563" s="7" t="s">
        <v>2087</v>
      </c>
      <c r="D563" s="4" t="s">
        <v>1136</v>
      </c>
      <c r="E563" s="4" t="s">
        <v>1169</v>
      </c>
      <c r="G563" s="21"/>
    </row>
    <row r="564" ht="14.25" customHeight="1">
      <c r="A564" s="22" t="s">
        <v>2088</v>
      </c>
      <c r="B564" s="17" t="s">
        <v>1037</v>
      </c>
      <c r="C564" s="11" t="s">
        <v>2089</v>
      </c>
      <c r="D564" s="4" t="s">
        <v>1136</v>
      </c>
      <c r="E564" s="4" t="s">
        <v>1169</v>
      </c>
      <c r="G564" s="21"/>
    </row>
    <row r="565" ht="14.25" customHeight="1">
      <c r="A565" s="22" t="s">
        <v>2090</v>
      </c>
      <c r="B565" s="29" t="s">
        <v>1037</v>
      </c>
      <c r="C565" s="7" t="s">
        <v>1434</v>
      </c>
      <c r="D565" s="4" t="s">
        <v>1136</v>
      </c>
      <c r="E565" s="4" t="s">
        <v>1157</v>
      </c>
      <c r="G565" s="21"/>
    </row>
    <row r="566" ht="14.25" customHeight="1">
      <c r="A566" s="22" t="s">
        <v>2091</v>
      </c>
      <c r="B566" s="17" t="s">
        <v>1037</v>
      </c>
      <c r="C566" s="11" t="s">
        <v>2092</v>
      </c>
      <c r="D566" s="4" t="s">
        <v>1136</v>
      </c>
      <c r="E566" s="4" t="s">
        <v>1157</v>
      </c>
      <c r="G566" s="21"/>
    </row>
    <row r="567" ht="14.25" customHeight="1">
      <c r="A567" s="22" t="s">
        <v>2093</v>
      </c>
      <c r="B567" s="17" t="s">
        <v>1037</v>
      </c>
      <c r="C567" s="11" t="s">
        <v>2094</v>
      </c>
      <c r="D567" s="4" t="s">
        <v>1136</v>
      </c>
      <c r="E567" s="4" t="s">
        <v>1169</v>
      </c>
      <c r="G567" s="21"/>
    </row>
    <row r="568" ht="14.25" customHeight="1">
      <c r="A568" s="22" t="s">
        <v>2095</v>
      </c>
      <c r="B568" s="29" t="s">
        <v>1037</v>
      </c>
      <c r="C568" s="34" t="s">
        <v>2096</v>
      </c>
      <c r="D568" s="4" t="s">
        <v>1136</v>
      </c>
      <c r="E568" s="4" t="s">
        <v>1157</v>
      </c>
      <c r="G568" s="21"/>
    </row>
    <row r="569" ht="14.25" customHeight="1">
      <c r="A569" s="22" t="s">
        <v>2097</v>
      </c>
      <c r="B569" s="17" t="s">
        <v>1037</v>
      </c>
      <c r="C569" s="11" t="s">
        <v>2098</v>
      </c>
      <c r="D569" s="4" t="s">
        <v>1136</v>
      </c>
      <c r="E569" s="4" t="s">
        <v>1137</v>
      </c>
      <c r="G569" s="21"/>
    </row>
    <row r="570" ht="14.25" customHeight="1">
      <c r="A570" s="22" t="s">
        <v>2099</v>
      </c>
      <c r="B570" s="17" t="s">
        <v>1037</v>
      </c>
      <c r="C570" s="11" t="s">
        <v>2079</v>
      </c>
      <c r="D570" s="4" t="s">
        <v>1136</v>
      </c>
      <c r="E570" s="4" t="s">
        <v>1137</v>
      </c>
      <c r="G570" s="21"/>
    </row>
    <row r="571" ht="14.25" customHeight="1">
      <c r="A571" s="22" t="s">
        <v>2100</v>
      </c>
      <c r="B571" s="17" t="s">
        <v>1037</v>
      </c>
      <c r="C571" s="11" t="s">
        <v>1509</v>
      </c>
      <c r="D571" s="4" t="s">
        <v>1136</v>
      </c>
      <c r="E571" s="4" t="s">
        <v>1137</v>
      </c>
      <c r="G571" s="21"/>
    </row>
    <row r="572" ht="14.25" customHeight="1">
      <c r="A572" s="22" t="s">
        <v>2101</v>
      </c>
      <c r="B572" s="17" t="s">
        <v>1037</v>
      </c>
      <c r="C572" s="11" t="s">
        <v>1392</v>
      </c>
      <c r="D572" s="4" t="s">
        <v>1136</v>
      </c>
      <c r="E572" s="4" t="s">
        <v>1137</v>
      </c>
      <c r="G572" s="21"/>
    </row>
    <row r="573" ht="14.25" customHeight="1">
      <c r="A573" s="22" t="s">
        <v>2102</v>
      </c>
      <c r="B573" s="17" t="s">
        <v>1037</v>
      </c>
      <c r="C573" s="11" t="s">
        <v>1141</v>
      </c>
      <c r="D573" s="4" t="s">
        <v>1136</v>
      </c>
      <c r="E573" s="4" t="s">
        <v>1137</v>
      </c>
      <c r="G573" s="21"/>
    </row>
    <row r="574" ht="14.25" customHeight="1">
      <c r="A574" s="22" t="s">
        <v>2103</v>
      </c>
      <c r="B574" s="17" t="s">
        <v>1037</v>
      </c>
      <c r="C574" s="11" t="s">
        <v>1392</v>
      </c>
      <c r="D574" s="4" t="s">
        <v>1136</v>
      </c>
      <c r="E574" s="4" t="s">
        <v>1137</v>
      </c>
      <c r="G574" s="21"/>
    </row>
    <row r="575" ht="14.25" customHeight="1">
      <c r="A575" s="22" t="s">
        <v>2104</v>
      </c>
      <c r="B575" s="17" t="s">
        <v>1037</v>
      </c>
      <c r="C575" s="11" t="s">
        <v>2105</v>
      </c>
      <c r="D575" s="4" t="s">
        <v>1136</v>
      </c>
      <c r="E575" s="4" t="s">
        <v>1137</v>
      </c>
      <c r="G575" s="21"/>
    </row>
    <row r="576" ht="14.25" customHeight="1">
      <c r="A576" s="22" t="s">
        <v>2106</v>
      </c>
      <c r="B576" s="17" t="s">
        <v>1037</v>
      </c>
      <c r="C576" s="11" t="s">
        <v>2107</v>
      </c>
      <c r="D576" s="4" t="s">
        <v>1136</v>
      </c>
      <c r="E576" s="4" t="s">
        <v>1137</v>
      </c>
      <c r="G576" s="21"/>
    </row>
    <row r="577" ht="14.25" customHeight="1">
      <c r="A577" s="22" t="s">
        <v>2108</v>
      </c>
      <c r="B577" s="25" t="s">
        <v>1037</v>
      </c>
      <c r="C577" s="7" t="s">
        <v>1556</v>
      </c>
      <c r="D577" s="4" t="s">
        <v>1136</v>
      </c>
      <c r="E577" s="4" t="s">
        <v>1137</v>
      </c>
      <c r="G577" s="21"/>
    </row>
    <row r="578" ht="14.25" customHeight="1">
      <c r="A578" s="22" t="s">
        <v>2109</v>
      </c>
      <c r="B578" s="17" t="s">
        <v>1037</v>
      </c>
      <c r="C578" s="11" t="s">
        <v>1354</v>
      </c>
      <c r="D578" s="4" t="s">
        <v>1136</v>
      </c>
      <c r="E578" s="4" t="s">
        <v>1137</v>
      </c>
      <c r="G578" s="21"/>
    </row>
    <row r="579" ht="14.25" customHeight="1">
      <c r="A579" s="22" t="s">
        <v>2110</v>
      </c>
      <c r="B579" s="29" t="s">
        <v>1037</v>
      </c>
      <c r="C579" s="34" t="s">
        <v>1352</v>
      </c>
      <c r="D579" s="4" t="s">
        <v>1136</v>
      </c>
      <c r="E579" s="4" t="s">
        <v>1157</v>
      </c>
      <c r="G579" s="21"/>
    </row>
    <row r="580" ht="14.25" customHeight="1">
      <c r="A580" s="22" t="s">
        <v>2111</v>
      </c>
      <c r="B580" s="25" t="s">
        <v>1037</v>
      </c>
      <c r="C580" s="7" t="s">
        <v>2112</v>
      </c>
      <c r="D580" s="4" t="s">
        <v>1136</v>
      </c>
      <c r="E580" s="4" t="s">
        <v>1157</v>
      </c>
      <c r="G580" s="21"/>
    </row>
    <row r="581" ht="14.25" customHeight="1">
      <c r="A581" s="22" t="s">
        <v>2113</v>
      </c>
      <c r="B581" s="25" t="s">
        <v>1037</v>
      </c>
      <c r="C581" s="7" t="s">
        <v>2114</v>
      </c>
      <c r="D581" s="4" t="s">
        <v>1136</v>
      </c>
      <c r="E581" s="4" t="s">
        <v>1169</v>
      </c>
      <c r="G581" s="21"/>
    </row>
    <row r="582" ht="14.25" customHeight="1">
      <c r="A582" s="22" t="s">
        <v>2115</v>
      </c>
      <c r="B582" s="25" t="s">
        <v>1037</v>
      </c>
      <c r="C582" s="7" t="s">
        <v>1064</v>
      </c>
      <c r="D582" s="4" t="s">
        <v>1136</v>
      </c>
      <c r="E582" s="4" t="s">
        <v>1169</v>
      </c>
      <c r="G582" s="21"/>
    </row>
    <row r="583" ht="14.25" customHeight="1">
      <c r="A583" s="22" t="s">
        <v>2116</v>
      </c>
      <c r="B583" s="25" t="s">
        <v>1037</v>
      </c>
      <c r="C583" s="7" t="s">
        <v>2117</v>
      </c>
      <c r="D583" s="4" t="s">
        <v>1136</v>
      </c>
      <c r="E583" s="4" t="s">
        <v>1169</v>
      </c>
      <c r="G583" s="21"/>
    </row>
    <row r="584" ht="14.25" customHeight="1">
      <c r="A584" s="22" t="s">
        <v>2118</v>
      </c>
      <c r="B584" s="25" t="s">
        <v>1037</v>
      </c>
      <c r="C584" s="7" t="s">
        <v>1517</v>
      </c>
      <c r="D584" s="4" t="s">
        <v>1136</v>
      </c>
      <c r="E584" s="4" t="s">
        <v>1169</v>
      </c>
      <c r="G584" s="21"/>
    </row>
    <row r="585" ht="14.25" customHeight="1">
      <c r="A585" s="22" t="s">
        <v>2119</v>
      </c>
      <c r="B585" s="17" t="s">
        <v>1028</v>
      </c>
      <c r="C585" s="11" t="s">
        <v>2120</v>
      </c>
      <c r="D585" s="4" t="s">
        <v>1136</v>
      </c>
      <c r="E585" s="4" t="s">
        <v>1137</v>
      </c>
      <c r="G585" s="21"/>
    </row>
    <row r="586" ht="14.25" customHeight="1">
      <c r="A586" s="22" t="s">
        <v>2121</v>
      </c>
      <c r="B586" s="17" t="s">
        <v>1037</v>
      </c>
      <c r="C586" s="11" t="s">
        <v>2122</v>
      </c>
      <c r="D586" s="4" t="s">
        <v>1136</v>
      </c>
      <c r="E586" s="4" t="s">
        <v>1137</v>
      </c>
      <c r="G586" s="21"/>
    </row>
    <row r="587" ht="14.25" customHeight="1">
      <c r="A587" s="22" t="s">
        <v>2123</v>
      </c>
      <c r="B587" s="17" t="s">
        <v>1037</v>
      </c>
      <c r="C587" s="11" t="s">
        <v>1319</v>
      </c>
      <c r="D587" s="4" t="s">
        <v>1136</v>
      </c>
      <c r="E587" s="4" t="s">
        <v>1137</v>
      </c>
      <c r="G587" s="21"/>
    </row>
    <row r="588" ht="14.25" customHeight="1">
      <c r="A588" s="22" t="s">
        <v>2124</v>
      </c>
      <c r="B588" s="17" t="s">
        <v>1037</v>
      </c>
      <c r="C588" s="11" t="s">
        <v>2125</v>
      </c>
      <c r="D588" s="4" t="s">
        <v>1136</v>
      </c>
      <c r="E588" s="4" t="s">
        <v>1169</v>
      </c>
      <c r="G588" s="21"/>
    </row>
    <row r="589" ht="14.25" customHeight="1">
      <c r="A589" s="22" t="s">
        <v>2126</v>
      </c>
      <c r="B589" s="17" t="s">
        <v>1037</v>
      </c>
      <c r="C589" s="11" t="s">
        <v>2127</v>
      </c>
      <c r="D589" s="4" t="s">
        <v>1136</v>
      </c>
      <c r="E589" s="4" t="s">
        <v>1157</v>
      </c>
      <c r="G589" s="21"/>
    </row>
    <row r="590" ht="14.25" customHeight="1">
      <c r="A590" s="22" t="s">
        <v>2128</v>
      </c>
      <c r="B590" s="25" t="s">
        <v>1037</v>
      </c>
      <c r="C590" s="7" t="s">
        <v>1179</v>
      </c>
      <c r="D590" s="4" t="s">
        <v>1136</v>
      </c>
      <c r="E590" s="4" t="s">
        <v>1157</v>
      </c>
      <c r="G590" s="21"/>
    </row>
    <row r="591" ht="14.25" customHeight="1">
      <c r="A591" s="22" t="s">
        <v>2129</v>
      </c>
      <c r="B591" s="17" t="s">
        <v>1037</v>
      </c>
      <c r="C591" s="11" t="s">
        <v>1584</v>
      </c>
      <c r="D591" s="4" t="s">
        <v>1136</v>
      </c>
      <c r="E591" s="4" t="s">
        <v>1169</v>
      </c>
      <c r="G591" s="21"/>
    </row>
    <row r="592" ht="14.25" customHeight="1">
      <c r="A592" s="22" t="s">
        <v>2130</v>
      </c>
      <c r="B592" s="25" t="s">
        <v>1037</v>
      </c>
      <c r="C592" s="7" t="s">
        <v>1517</v>
      </c>
      <c r="D592" s="4" t="s">
        <v>1136</v>
      </c>
      <c r="E592" s="4" t="s">
        <v>1169</v>
      </c>
      <c r="G592" s="21"/>
    </row>
    <row r="593" ht="14.25" customHeight="1">
      <c r="A593" s="22" t="s">
        <v>2131</v>
      </c>
      <c r="B593" s="29" t="s">
        <v>1037</v>
      </c>
      <c r="C593" s="34" t="s">
        <v>1923</v>
      </c>
      <c r="D593" s="4" t="s">
        <v>1136</v>
      </c>
      <c r="E593" s="4" t="s">
        <v>1157</v>
      </c>
      <c r="G593" s="21"/>
    </row>
    <row r="594" ht="14.25" customHeight="1">
      <c r="A594" s="22" t="s">
        <v>2132</v>
      </c>
      <c r="B594" s="29" t="s">
        <v>1037</v>
      </c>
      <c r="C594" s="34" t="s">
        <v>1488</v>
      </c>
      <c r="D594" s="4" t="s">
        <v>1136</v>
      </c>
      <c r="E594" s="4" t="s">
        <v>1157</v>
      </c>
      <c r="G594" s="21"/>
    </row>
    <row r="595" ht="14.25" customHeight="1">
      <c r="A595" s="22" t="s">
        <v>2133</v>
      </c>
      <c r="B595" s="17" t="s">
        <v>1037</v>
      </c>
      <c r="C595" s="11" t="s">
        <v>2134</v>
      </c>
      <c r="D595" s="4" t="s">
        <v>1136</v>
      </c>
      <c r="E595" s="4" t="s">
        <v>1157</v>
      </c>
      <c r="G595" s="21"/>
    </row>
    <row r="596" ht="14.25" customHeight="1">
      <c r="A596" s="22" t="s">
        <v>2135</v>
      </c>
      <c r="B596" s="25" t="s">
        <v>1037</v>
      </c>
      <c r="C596" s="7" t="s">
        <v>1215</v>
      </c>
      <c r="D596" s="4" t="s">
        <v>1136</v>
      </c>
      <c r="E596" s="4" t="s">
        <v>1157</v>
      </c>
      <c r="G596" s="21"/>
    </row>
    <row r="597" ht="14.25" customHeight="1">
      <c r="A597" s="22" t="s">
        <v>2136</v>
      </c>
      <c r="B597" s="29" t="s">
        <v>1037</v>
      </c>
      <c r="C597" s="34" t="s">
        <v>1213</v>
      </c>
      <c r="D597" s="4" t="s">
        <v>1136</v>
      </c>
      <c r="E597" s="4" t="s">
        <v>1157</v>
      </c>
      <c r="G597" s="21"/>
    </row>
    <row r="598" ht="14.25" customHeight="1">
      <c r="A598" s="22" t="s">
        <v>2137</v>
      </c>
      <c r="B598" s="17" t="s">
        <v>1037</v>
      </c>
      <c r="C598" s="11" t="s">
        <v>1379</v>
      </c>
      <c r="D598" s="4" t="s">
        <v>1136</v>
      </c>
      <c r="E598" s="4" t="s">
        <v>1137</v>
      </c>
      <c r="G598" s="21"/>
    </row>
    <row r="599" ht="14.25" customHeight="1">
      <c r="A599" s="22" t="s">
        <v>2138</v>
      </c>
      <c r="B599" s="17" t="s">
        <v>1037</v>
      </c>
      <c r="C599" s="11" t="s">
        <v>2139</v>
      </c>
      <c r="D599" s="4" t="s">
        <v>1136</v>
      </c>
      <c r="E599" s="4" t="s">
        <v>1935</v>
      </c>
      <c r="G599" s="21"/>
    </row>
    <row r="600" ht="14.25" customHeight="1">
      <c r="A600" s="22" t="s">
        <v>2140</v>
      </c>
      <c r="B600" s="17" t="s">
        <v>1037</v>
      </c>
      <c r="C600" s="11" t="s">
        <v>2141</v>
      </c>
      <c r="D600" s="4" t="s">
        <v>1136</v>
      </c>
      <c r="E600" s="4" t="s">
        <v>1935</v>
      </c>
      <c r="G600" s="21"/>
    </row>
    <row r="601" ht="14.25" customHeight="1">
      <c r="A601" s="22" t="s">
        <v>2142</v>
      </c>
      <c r="B601" s="17" t="s">
        <v>1037</v>
      </c>
      <c r="C601" s="11" t="s">
        <v>2143</v>
      </c>
      <c r="D601" s="4" t="s">
        <v>1136</v>
      </c>
      <c r="E601" s="4" t="s">
        <v>1935</v>
      </c>
      <c r="G601" s="21"/>
    </row>
    <row r="602" ht="14.25" customHeight="1">
      <c r="A602" s="22" t="s">
        <v>2144</v>
      </c>
      <c r="B602" s="25" t="s">
        <v>1037</v>
      </c>
      <c r="C602" s="7" t="s">
        <v>1783</v>
      </c>
      <c r="D602" s="4" t="s">
        <v>1136</v>
      </c>
      <c r="E602" s="4" t="s">
        <v>1935</v>
      </c>
      <c r="G602" s="21"/>
    </row>
    <row r="603" ht="14.25" customHeight="1">
      <c r="A603" s="22" t="s">
        <v>2145</v>
      </c>
      <c r="B603" s="25" t="s">
        <v>1037</v>
      </c>
      <c r="C603" s="7" t="s">
        <v>2146</v>
      </c>
      <c r="D603" s="4" t="s">
        <v>1136</v>
      </c>
      <c r="E603" s="4" t="s">
        <v>1935</v>
      </c>
      <c r="G603" s="21"/>
    </row>
    <row r="604" ht="14.25" customHeight="1">
      <c r="A604" s="22" t="s">
        <v>2147</v>
      </c>
      <c r="B604" s="25" t="s">
        <v>1037</v>
      </c>
      <c r="C604" s="7" t="s">
        <v>1119</v>
      </c>
      <c r="D604" s="4" t="s">
        <v>1136</v>
      </c>
      <c r="E604" s="4" t="s">
        <v>1935</v>
      </c>
      <c r="G604" s="21"/>
    </row>
    <row r="605" ht="14.25" customHeight="1">
      <c r="A605" s="22" t="s">
        <v>2148</v>
      </c>
      <c r="B605" s="29" t="s">
        <v>1037</v>
      </c>
      <c r="C605" s="34" t="s">
        <v>1279</v>
      </c>
      <c r="D605" s="4" t="s">
        <v>1136</v>
      </c>
      <c r="E605" s="4" t="s">
        <v>1157</v>
      </c>
      <c r="G605" s="21"/>
    </row>
    <row r="606" ht="14.25" customHeight="1">
      <c r="A606" s="22" t="s">
        <v>2149</v>
      </c>
      <c r="B606" s="17" t="s">
        <v>1037</v>
      </c>
      <c r="C606" s="11" t="s">
        <v>1163</v>
      </c>
      <c r="D606" s="4" t="s">
        <v>1136</v>
      </c>
      <c r="E606" s="4" t="s">
        <v>1157</v>
      </c>
      <c r="G606" s="21"/>
    </row>
    <row r="607" ht="14.25" customHeight="1">
      <c r="A607" s="22" t="s">
        <v>2150</v>
      </c>
      <c r="B607" s="29" t="s">
        <v>1037</v>
      </c>
      <c r="C607" s="34" t="s">
        <v>1207</v>
      </c>
      <c r="D607" s="4" t="s">
        <v>1136</v>
      </c>
      <c r="E607" s="4" t="s">
        <v>1157</v>
      </c>
      <c r="G607" s="21"/>
    </row>
    <row r="608" ht="14.25" customHeight="1">
      <c r="A608" s="22" t="s">
        <v>2151</v>
      </c>
      <c r="B608" s="25" t="s">
        <v>1037</v>
      </c>
      <c r="C608" s="7" t="s">
        <v>1135</v>
      </c>
      <c r="D608" s="4" t="s">
        <v>1136</v>
      </c>
      <c r="E608" s="4" t="s">
        <v>1157</v>
      </c>
      <c r="G608" s="21"/>
    </row>
    <row r="609" ht="14.25" customHeight="1">
      <c r="A609" s="22" t="s">
        <v>2152</v>
      </c>
      <c r="B609" s="25" t="s">
        <v>1327</v>
      </c>
      <c r="C609" s="7" t="s">
        <v>1058</v>
      </c>
      <c r="D609" s="4" t="s">
        <v>1136</v>
      </c>
      <c r="E609" s="4" t="s">
        <v>1157</v>
      </c>
      <c r="G609" s="21"/>
    </row>
    <row r="610" ht="14.25" customHeight="1">
      <c r="A610" s="22" t="s">
        <v>2153</v>
      </c>
      <c r="B610" s="17" t="s">
        <v>1037</v>
      </c>
      <c r="C610" s="11" t="s">
        <v>1847</v>
      </c>
      <c r="D610" s="4" t="s">
        <v>1136</v>
      </c>
      <c r="E610" s="4" t="s">
        <v>1935</v>
      </c>
      <c r="G610" s="21"/>
    </row>
    <row r="611" ht="14.25" customHeight="1">
      <c r="A611" s="22" t="s">
        <v>2154</v>
      </c>
      <c r="B611" s="17" t="s">
        <v>1037</v>
      </c>
      <c r="C611" s="11" t="s">
        <v>1847</v>
      </c>
      <c r="D611" s="4" t="s">
        <v>1136</v>
      </c>
      <c r="E611" s="4" t="s">
        <v>1935</v>
      </c>
      <c r="G611" s="21"/>
    </row>
    <row r="612" ht="14.25" customHeight="1">
      <c r="A612" s="22" t="s">
        <v>2155</v>
      </c>
      <c r="B612" s="25" t="s">
        <v>1037</v>
      </c>
      <c r="C612" s="7" t="s">
        <v>2031</v>
      </c>
      <c r="D612" s="4" t="s">
        <v>1136</v>
      </c>
      <c r="E612" s="4" t="s">
        <v>1935</v>
      </c>
      <c r="G612" s="21"/>
    </row>
    <row r="613" ht="14.25" customHeight="1">
      <c r="A613" s="22" t="s">
        <v>2156</v>
      </c>
      <c r="B613" s="25" t="s">
        <v>1037</v>
      </c>
      <c r="C613" s="7" t="s">
        <v>2157</v>
      </c>
      <c r="D613" s="4" t="s">
        <v>1136</v>
      </c>
      <c r="E613" s="4" t="s">
        <v>1169</v>
      </c>
      <c r="G613" s="21"/>
    </row>
    <row r="614" ht="14.25" customHeight="1">
      <c r="A614" s="22" t="s">
        <v>2158</v>
      </c>
      <c r="B614" s="25" t="s">
        <v>1037</v>
      </c>
      <c r="C614" s="7" t="s">
        <v>1562</v>
      </c>
      <c r="D614" s="4" t="s">
        <v>1136</v>
      </c>
      <c r="E614" s="4" t="s">
        <v>1169</v>
      </c>
      <c r="G614" s="21"/>
    </row>
    <row r="615" ht="14.25" customHeight="1">
      <c r="A615" s="22" t="s">
        <v>2159</v>
      </c>
      <c r="B615" s="25" t="s">
        <v>1028</v>
      </c>
      <c r="C615" s="7" t="s">
        <v>2031</v>
      </c>
      <c r="D615" s="4" t="s">
        <v>1136</v>
      </c>
      <c r="E615" s="4" t="s">
        <v>1169</v>
      </c>
      <c r="G615" s="21"/>
    </row>
    <row r="616" ht="14.25" customHeight="1">
      <c r="A616" s="22" t="s">
        <v>2160</v>
      </c>
      <c r="B616" s="17" t="s">
        <v>1037</v>
      </c>
      <c r="C616" s="11" t="s">
        <v>2161</v>
      </c>
      <c r="D616" s="4" t="s">
        <v>1136</v>
      </c>
      <c r="E616" s="4" t="s">
        <v>1169</v>
      </c>
      <c r="G616" s="21"/>
    </row>
    <row r="617" ht="14.25" customHeight="1">
      <c r="A617" s="22" t="s">
        <v>2162</v>
      </c>
      <c r="B617" s="17" t="s">
        <v>1037</v>
      </c>
      <c r="C617" s="53">
        <v>45661.0</v>
      </c>
      <c r="D617" s="4" t="s">
        <v>1136</v>
      </c>
      <c r="E617" s="4" t="s">
        <v>1169</v>
      </c>
      <c r="G617" s="21"/>
    </row>
    <row r="618" ht="14.25" customHeight="1">
      <c r="A618" s="22" t="s">
        <v>2163</v>
      </c>
      <c r="B618" s="17" t="s">
        <v>1037</v>
      </c>
      <c r="C618" s="11" t="s">
        <v>1143</v>
      </c>
      <c r="D618" s="4" t="s">
        <v>1136</v>
      </c>
      <c r="E618" s="4" t="s">
        <v>1137</v>
      </c>
      <c r="G618" s="21"/>
    </row>
    <row r="619" ht="14.25" customHeight="1">
      <c r="A619" s="22" t="s">
        <v>2164</v>
      </c>
      <c r="B619" s="25" t="s">
        <v>1037</v>
      </c>
      <c r="C619" s="7" t="s">
        <v>1143</v>
      </c>
      <c r="D619" s="4" t="s">
        <v>1136</v>
      </c>
      <c r="E619" s="4" t="s">
        <v>1137</v>
      </c>
      <c r="G619" s="21"/>
    </row>
    <row r="620" ht="14.25" customHeight="1">
      <c r="A620" s="22" t="s">
        <v>2165</v>
      </c>
      <c r="B620" s="17" t="s">
        <v>1037</v>
      </c>
      <c r="C620" s="11" t="s">
        <v>2166</v>
      </c>
      <c r="D620" s="4" t="s">
        <v>1136</v>
      </c>
      <c r="E620" s="4" t="s">
        <v>1157</v>
      </c>
      <c r="G620" s="21"/>
    </row>
    <row r="621" ht="14.25" customHeight="1">
      <c r="A621" s="22" t="s">
        <v>2167</v>
      </c>
      <c r="B621" s="17" t="s">
        <v>1037</v>
      </c>
      <c r="C621" s="11" t="s">
        <v>2168</v>
      </c>
      <c r="D621" s="4" t="s">
        <v>1136</v>
      </c>
      <c r="E621" s="4" t="s">
        <v>1169</v>
      </c>
      <c r="G621" s="21"/>
    </row>
    <row r="622" ht="14.25" customHeight="1">
      <c r="A622" s="22" t="s">
        <v>2169</v>
      </c>
      <c r="B622" s="29" t="s">
        <v>1203</v>
      </c>
      <c r="C622" s="34" t="s">
        <v>1207</v>
      </c>
      <c r="D622" s="4" t="s">
        <v>1136</v>
      </c>
      <c r="E622" s="4" t="s">
        <v>1157</v>
      </c>
      <c r="G622" s="21"/>
    </row>
    <row r="623" ht="14.25" customHeight="1">
      <c r="A623" s="22" t="s">
        <v>2170</v>
      </c>
      <c r="B623" s="29" t="s">
        <v>1037</v>
      </c>
      <c r="C623" s="34" t="s">
        <v>1562</v>
      </c>
      <c r="D623" s="4" t="s">
        <v>1136</v>
      </c>
      <c r="E623" s="4" t="s">
        <v>1157</v>
      </c>
      <c r="G623" s="21"/>
    </row>
    <row r="624" ht="14.25" customHeight="1">
      <c r="A624" s="22" t="s">
        <v>2171</v>
      </c>
      <c r="B624" s="25" t="s">
        <v>1037</v>
      </c>
      <c r="C624" s="7" t="s">
        <v>2172</v>
      </c>
      <c r="D624" s="4" t="s">
        <v>1136</v>
      </c>
      <c r="E624" s="4" t="s">
        <v>1157</v>
      </c>
      <c r="G624" s="21"/>
    </row>
    <row r="625" ht="14.25" customHeight="1">
      <c r="A625" s="22" t="s">
        <v>2173</v>
      </c>
      <c r="B625" s="29" t="s">
        <v>1037</v>
      </c>
      <c r="C625" s="34" t="s">
        <v>2071</v>
      </c>
      <c r="D625" s="4" t="s">
        <v>1136</v>
      </c>
      <c r="E625" s="4" t="s">
        <v>1157</v>
      </c>
      <c r="G625" s="21"/>
    </row>
    <row r="626" ht="14.25" customHeight="1">
      <c r="A626" s="22" t="s">
        <v>2174</v>
      </c>
      <c r="B626" s="25" t="s">
        <v>1037</v>
      </c>
      <c r="C626" s="7" t="s">
        <v>1795</v>
      </c>
      <c r="D626" s="4" t="s">
        <v>1136</v>
      </c>
      <c r="E626" s="4" t="s">
        <v>1157</v>
      </c>
      <c r="G626" s="21"/>
    </row>
    <row r="627" ht="14.25" customHeight="1">
      <c r="A627" s="22" t="s">
        <v>2175</v>
      </c>
      <c r="B627" s="25" t="s">
        <v>1028</v>
      </c>
      <c r="C627" s="7" t="s">
        <v>1799</v>
      </c>
      <c r="D627" s="4" t="s">
        <v>1136</v>
      </c>
      <c r="E627" s="4" t="s">
        <v>1157</v>
      </c>
      <c r="G627" s="21"/>
    </row>
    <row r="628" ht="14.25" customHeight="1">
      <c r="A628" s="22" t="s">
        <v>2176</v>
      </c>
      <c r="B628" s="17" t="s">
        <v>1037</v>
      </c>
      <c r="C628" s="11" t="s">
        <v>2172</v>
      </c>
      <c r="D628" s="4" t="s">
        <v>1136</v>
      </c>
      <c r="E628" s="4" t="s">
        <v>1157</v>
      </c>
      <c r="G628" s="21"/>
    </row>
    <row r="629" ht="14.25" customHeight="1">
      <c r="A629" s="22" t="s">
        <v>2177</v>
      </c>
      <c r="B629" s="25" t="s">
        <v>1203</v>
      </c>
      <c r="C629" s="7" t="s">
        <v>1986</v>
      </c>
      <c r="D629" s="4" t="s">
        <v>1136</v>
      </c>
      <c r="E629" s="4" t="s">
        <v>1157</v>
      </c>
      <c r="G629" s="21"/>
    </row>
    <row r="630" ht="14.25" customHeight="1">
      <c r="A630" s="22" t="s">
        <v>2178</v>
      </c>
      <c r="B630" s="25" t="s">
        <v>1327</v>
      </c>
      <c r="C630" s="7" t="s">
        <v>1058</v>
      </c>
      <c r="D630" s="4" t="s">
        <v>1136</v>
      </c>
      <c r="E630" s="4" t="s">
        <v>1157</v>
      </c>
      <c r="G630" s="21"/>
    </row>
    <row r="631" ht="14.25" customHeight="1">
      <c r="A631" s="22" t="s">
        <v>2179</v>
      </c>
      <c r="B631" s="17" t="s">
        <v>1037</v>
      </c>
      <c r="C631" s="11" t="s">
        <v>2180</v>
      </c>
      <c r="D631" s="4" t="s">
        <v>1136</v>
      </c>
      <c r="E631" s="4" t="s">
        <v>1137</v>
      </c>
      <c r="G631" s="21"/>
    </row>
    <row r="632" ht="14.25" customHeight="1">
      <c r="A632" s="22" t="s">
        <v>2181</v>
      </c>
      <c r="B632" s="17" t="s">
        <v>1037</v>
      </c>
      <c r="C632" s="11" t="s">
        <v>1139</v>
      </c>
      <c r="D632" s="4" t="s">
        <v>1136</v>
      </c>
      <c r="E632" s="4" t="s">
        <v>1137</v>
      </c>
      <c r="G632" s="21"/>
    </row>
    <row r="633" ht="14.25" customHeight="1">
      <c r="A633" s="22" t="s">
        <v>2182</v>
      </c>
      <c r="B633" s="17" t="s">
        <v>1037</v>
      </c>
      <c r="C633" s="11" t="s">
        <v>2183</v>
      </c>
      <c r="D633" s="4" t="s">
        <v>1136</v>
      </c>
      <c r="E633" s="4" t="s">
        <v>1137</v>
      </c>
      <c r="G633" s="21"/>
    </row>
    <row r="634" ht="14.25" customHeight="1">
      <c r="A634" s="22" t="s">
        <v>2184</v>
      </c>
      <c r="B634" s="17" t="s">
        <v>1037</v>
      </c>
      <c r="C634" s="11" t="s">
        <v>1635</v>
      </c>
      <c r="D634" s="4" t="s">
        <v>1136</v>
      </c>
      <c r="E634" s="4" t="s">
        <v>1137</v>
      </c>
      <c r="G634" s="21"/>
    </row>
    <row r="635" ht="14.25" customHeight="1">
      <c r="A635" s="22" t="s">
        <v>2185</v>
      </c>
      <c r="B635" s="25" t="s">
        <v>1037</v>
      </c>
      <c r="C635" s="7" t="s">
        <v>1397</v>
      </c>
      <c r="D635" s="4" t="s">
        <v>1136</v>
      </c>
      <c r="E635" s="4" t="s">
        <v>1137</v>
      </c>
      <c r="G635" s="21"/>
    </row>
    <row r="636" ht="14.25" customHeight="1">
      <c r="A636" s="22" t="s">
        <v>2186</v>
      </c>
      <c r="B636" s="17" t="s">
        <v>1037</v>
      </c>
      <c r="C636" s="11" t="s">
        <v>2096</v>
      </c>
      <c r="D636" s="4" t="s">
        <v>1136</v>
      </c>
      <c r="E636" s="4" t="s">
        <v>1169</v>
      </c>
      <c r="G636" s="21"/>
    </row>
    <row r="637" ht="14.25" customHeight="1">
      <c r="A637" s="22" t="s">
        <v>2187</v>
      </c>
      <c r="B637" s="17" t="s">
        <v>1037</v>
      </c>
      <c r="C637" s="11" t="s">
        <v>2188</v>
      </c>
      <c r="D637" s="4" t="s">
        <v>1136</v>
      </c>
      <c r="E637" s="4" t="s">
        <v>1169</v>
      </c>
      <c r="G637" s="21"/>
    </row>
    <row r="638" ht="14.25" customHeight="1">
      <c r="A638" s="22" t="s">
        <v>2189</v>
      </c>
      <c r="B638" s="17" t="s">
        <v>1037</v>
      </c>
      <c r="C638" s="11" t="s">
        <v>2190</v>
      </c>
      <c r="D638" s="4" t="s">
        <v>1136</v>
      </c>
      <c r="E638" s="4" t="s">
        <v>1169</v>
      </c>
      <c r="G638" s="21"/>
    </row>
    <row r="639" ht="14.25" customHeight="1">
      <c r="A639" s="22" t="s">
        <v>2191</v>
      </c>
      <c r="B639" s="17" t="s">
        <v>1037</v>
      </c>
      <c r="C639" s="11" t="s">
        <v>2192</v>
      </c>
      <c r="D639" s="4" t="s">
        <v>1136</v>
      </c>
      <c r="E639" s="4" t="s">
        <v>1169</v>
      </c>
      <c r="G639" s="21"/>
    </row>
    <row r="640" ht="14.25" customHeight="1">
      <c r="A640" s="22" t="s">
        <v>2193</v>
      </c>
      <c r="B640" s="25" t="s">
        <v>1037</v>
      </c>
      <c r="C640" s="7" t="s">
        <v>1628</v>
      </c>
      <c r="D640" s="4" t="s">
        <v>1136</v>
      </c>
      <c r="E640" s="4" t="s">
        <v>1169</v>
      </c>
      <c r="G640" s="21"/>
    </row>
    <row r="641" ht="14.25" customHeight="1">
      <c r="A641" s="22" t="s">
        <v>2194</v>
      </c>
      <c r="B641" s="43" t="s">
        <v>1037</v>
      </c>
      <c r="C641" s="44" t="s">
        <v>2195</v>
      </c>
      <c r="D641" s="4" t="s">
        <v>1136</v>
      </c>
      <c r="E641" s="4" t="s">
        <v>1169</v>
      </c>
      <c r="G641" s="21"/>
    </row>
    <row r="642" ht="14.25" customHeight="1">
      <c r="A642" s="22" t="s">
        <v>2196</v>
      </c>
      <c r="B642" s="25" t="s">
        <v>1028</v>
      </c>
      <c r="C642" s="26" t="s">
        <v>1131</v>
      </c>
      <c r="D642" s="4" t="s">
        <v>1136</v>
      </c>
      <c r="E642" s="4" t="s">
        <v>1169</v>
      </c>
      <c r="G642" s="21"/>
    </row>
    <row r="643" ht="14.25" customHeight="1">
      <c r="A643" s="22" t="s">
        <v>2197</v>
      </c>
      <c r="B643" s="25" t="s">
        <v>1028</v>
      </c>
      <c r="C643" s="26" t="s">
        <v>2031</v>
      </c>
      <c r="D643" s="4" t="s">
        <v>1136</v>
      </c>
      <c r="E643" s="4" t="s">
        <v>1169</v>
      </c>
      <c r="G643" s="21"/>
    </row>
    <row r="644" ht="14.25" customHeight="1">
      <c r="A644" s="22" t="s">
        <v>2198</v>
      </c>
      <c r="B644" s="25" t="s">
        <v>1037</v>
      </c>
      <c r="C644" s="26" t="s">
        <v>1340</v>
      </c>
      <c r="D644" s="4" t="s">
        <v>1136</v>
      </c>
      <c r="E644" s="4" t="s">
        <v>1169</v>
      </c>
      <c r="G644" s="21"/>
    </row>
    <row r="645" ht="14.25" customHeight="1">
      <c r="A645" s="22" t="s">
        <v>2199</v>
      </c>
      <c r="B645" s="17" t="s">
        <v>1037</v>
      </c>
      <c r="C645" s="18" t="s">
        <v>1311</v>
      </c>
      <c r="D645" s="4" t="s">
        <v>1136</v>
      </c>
      <c r="E645" s="4" t="s">
        <v>1137</v>
      </c>
      <c r="G645" s="21"/>
    </row>
    <row r="646" ht="14.25" customHeight="1">
      <c r="A646" s="22" t="s">
        <v>2200</v>
      </c>
      <c r="B646" s="25" t="s">
        <v>1037</v>
      </c>
      <c r="C646" s="26" t="s">
        <v>2201</v>
      </c>
      <c r="D646" s="4" t="s">
        <v>1136</v>
      </c>
      <c r="E646" s="4" t="s">
        <v>1137</v>
      </c>
      <c r="G646" s="21"/>
    </row>
    <row r="647" ht="14.25" customHeight="1">
      <c r="A647" s="22" t="s">
        <v>2202</v>
      </c>
      <c r="B647" s="29" t="s">
        <v>1037</v>
      </c>
      <c r="C647" s="30" t="s">
        <v>1207</v>
      </c>
      <c r="D647" s="4" t="s">
        <v>1136</v>
      </c>
      <c r="E647" s="4" t="s">
        <v>1157</v>
      </c>
      <c r="G647" s="21"/>
    </row>
    <row r="648" ht="14.25" customHeight="1">
      <c r="A648" s="22" t="s">
        <v>2203</v>
      </c>
      <c r="B648" s="17" t="s">
        <v>1037</v>
      </c>
      <c r="C648" s="48" t="s">
        <v>1297</v>
      </c>
      <c r="D648" s="4" t="s">
        <v>1136</v>
      </c>
      <c r="E648" s="4" t="s">
        <v>1157</v>
      </c>
      <c r="G648" s="21"/>
    </row>
    <row r="649" ht="14.25" customHeight="1">
      <c r="A649" s="22" t="s">
        <v>2204</v>
      </c>
      <c r="B649" s="17" t="s">
        <v>1037</v>
      </c>
      <c r="C649" s="18" t="s">
        <v>1683</v>
      </c>
      <c r="D649" s="4" t="s">
        <v>1136</v>
      </c>
      <c r="E649" s="4" t="s">
        <v>1157</v>
      </c>
      <c r="G649" s="21"/>
    </row>
    <row r="650" ht="14.25" customHeight="1">
      <c r="A650" s="22" t="s">
        <v>2205</v>
      </c>
      <c r="B650" s="25" t="s">
        <v>1167</v>
      </c>
      <c r="C650" s="26" t="s">
        <v>2206</v>
      </c>
      <c r="D650" s="4" t="s">
        <v>1136</v>
      </c>
      <c r="E650" s="4" t="s">
        <v>1169</v>
      </c>
      <c r="G650" s="21"/>
    </row>
    <row r="651" ht="14.25" customHeight="1">
      <c r="A651" s="22" t="s">
        <v>2207</v>
      </c>
      <c r="B651" s="25" t="s">
        <v>1037</v>
      </c>
      <c r="C651" s="26" t="s">
        <v>1394</v>
      </c>
      <c r="D651" s="4" t="s">
        <v>1136</v>
      </c>
      <c r="E651" s="4" t="s">
        <v>1169</v>
      </c>
      <c r="G651" s="21"/>
    </row>
    <row r="652" ht="14.25" customHeight="1">
      <c r="A652" s="22" t="s">
        <v>2208</v>
      </c>
      <c r="B652" s="25" t="s">
        <v>1037</v>
      </c>
      <c r="C652" s="26" t="s">
        <v>2209</v>
      </c>
      <c r="D652" s="4" t="s">
        <v>1136</v>
      </c>
      <c r="E652" s="4" t="s">
        <v>1169</v>
      </c>
      <c r="G652" s="21"/>
    </row>
    <row r="653" ht="14.25" customHeight="1">
      <c r="A653" s="22" t="s">
        <v>2210</v>
      </c>
      <c r="B653" s="25" t="s">
        <v>1037</v>
      </c>
      <c r="C653" s="26" t="s">
        <v>2211</v>
      </c>
      <c r="D653" s="4" t="s">
        <v>1136</v>
      </c>
      <c r="E653" s="4" t="s">
        <v>1169</v>
      </c>
      <c r="G653" s="21"/>
    </row>
    <row r="654" ht="14.25" customHeight="1">
      <c r="A654" s="22" t="s">
        <v>2212</v>
      </c>
      <c r="B654" s="25" t="s">
        <v>1028</v>
      </c>
      <c r="C654" s="26" t="s">
        <v>1131</v>
      </c>
      <c r="D654" s="4" t="s">
        <v>1136</v>
      </c>
      <c r="E654" s="4" t="s">
        <v>1169</v>
      </c>
      <c r="G654" s="21"/>
    </row>
    <row r="655" ht="14.25" customHeight="1">
      <c r="A655" s="22" t="s">
        <v>2213</v>
      </c>
      <c r="B655" s="17" t="s">
        <v>1028</v>
      </c>
      <c r="C655" s="18" t="s">
        <v>1484</v>
      </c>
      <c r="D655" s="4" t="s">
        <v>1136</v>
      </c>
      <c r="E655" s="4" t="s">
        <v>1169</v>
      </c>
      <c r="G655" s="21"/>
    </row>
    <row r="656" ht="14.25" customHeight="1">
      <c r="A656" s="22" t="s">
        <v>2214</v>
      </c>
      <c r="B656" s="17" t="s">
        <v>1037</v>
      </c>
      <c r="C656" s="18" t="s">
        <v>2215</v>
      </c>
      <c r="D656" s="4" t="s">
        <v>1136</v>
      </c>
      <c r="E656" s="4" t="s">
        <v>1169</v>
      </c>
      <c r="G656" s="21"/>
    </row>
    <row r="657" ht="14.25" customHeight="1">
      <c r="A657" s="22" t="s">
        <v>2216</v>
      </c>
      <c r="B657" s="17" t="s">
        <v>1037</v>
      </c>
      <c r="C657" s="18" t="s">
        <v>2026</v>
      </c>
      <c r="D657" s="4" t="s">
        <v>1136</v>
      </c>
      <c r="E657" s="4" t="s">
        <v>1169</v>
      </c>
      <c r="G657" s="21"/>
    </row>
    <row r="658" ht="14.25" customHeight="1">
      <c r="A658" s="22" t="s">
        <v>2217</v>
      </c>
      <c r="B658" s="25" t="s">
        <v>1037</v>
      </c>
      <c r="C658" s="26" t="s">
        <v>2218</v>
      </c>
      <c r="D658" s="4" t="s">
        <v>1136</v>
      </c>
      <c r="E658" s="4" t="s">
        <v>1157</v>
      </c>
      <c r="G658" s="21"/>
    </row>
    <row r="659" ht="14.25" customHeight="1">
      <c r="A659" s="22" t="s">
        <v>2219</v>
      </c>
      <c r="B659" s="25" t="s">
        <v>1037</v>
      </c>
      <c r="C659" s="26" t="s">
        <v>1488</v>
      </c>
      <c r="D659" s="4" t="s">
        <v>1136</v>
      </c>
      <c r="E659" s="4" t="s">
        <v>1157</v>
      </c>
      <c r="G659" s="21"/>
    </row>
    <row r="660" ht="14.25" customHeight="1">
      <c r="A660" s="22" t="s">
        <v>2220</v>
      </c>
      <c r="B660" s="25" t="s">
        <v>1037</v>
      </c>
      <c r="C660" s="26" t="s">
        <v>2221</v>
      </c>
      <c r="D660" s="4" t="s">
        <v>1136</v>
      </c>
      <c r="E660" s="4" t="s">
        <v>1157</v>
      </c>
      <c r="G660" s="21"/>
    </row>
    <row r="661" ht="14.25" customHeight="1">
      <c r="A661" s="22" t="s">
        <v>2222</v>
      </c>
      <c r="B661" s="25" t="s">
        <v>1037</v>
      </c>
      <c r="C661" s="26" t="s">
        <v>1733</v>
      </c>
      <c r="D661" s="4" t="s">
        <v>1136</v>
      </c>
      <c r="E661" s="4" t="s">
        <v>1169</v>
      </c>
      <c r="G661" s="21"/>
    </row>
    <row r="662" ht="14.25" customHeight="1">
      <c r="A662" s="22" t="s">
        <v>2223</v>
      </c>
      <c r="B662" s="25" t="s">
        <v>1037</v>
      </c>
      <c r="C662" s="26" t="s">
        <v>2224</v>
      </c>
      <c r="D662" s="4" t="s">
        <v>1136</v>
      </c>
      <c r="E662" s="4" t="s">
        <v>1169</v>
      </c>
      <c r="G662" s="21"/>
    </row>
    <row r="663" ht="14.25" customHeight="1">
      <c r="A663" s="22" t="s">
        <v>2225</v>
      </c>
      <c r="B663" s="29" t="s">
        <v>1283</v>
      </c>
      <c r="C663" s="30" t="s">
        <v>2226</v>
      </c>
      <c r="D663" s="4" t="s">
        <v>1136</v>
      </c>
      <c r="E663" s="4" t="s">
        <v>1157</v>
      </c>
      <c r="G663" s="21"/>
    </row>
    <row r="664" ht="14.25" customHeight="1">
      <c r="A664" s="22" t="s">
        <v>2227</v>
      </c>
      <c r="B664" s="17" t="s">
        <v>1037</v>
      </c>
      <c r="C664" s="18" t="s">
        <v>2228</v>
      </c>
      <c r="D664" s="4" t="s">
        <v>1136</v>
      </c>
      <c r="E664" s="4" t="s">
        <v>1157</v>
      </c>
      <c r="G664" s="21"/>
    </row>
    <row r="665" ht="14.25" customHeight="1">
      <c r="A665" s="22" t="s">
        <v>2229</v>
      </c>
      <c r="B665" s="17" t="s">
        <v>1037</v>
      </c>
      <c r="C665" s="18" t="s">
        <v>2230</v>
      </c>
      <c r="D665" s="4" t="s">
        <v>1136</v>
      </c>
      <c r="E665" s="4" t="s">
        <v>1137</v>
      </c>
      <c r="G665" s="21"/>
    </row>
    <row r="666" ht="14.25" customHeight="1">
      <c r="A666" s="22" t="s">
        <v>2231</v>
      </c>
      <c r="B666" s="27" t="s">
        <v>1037</v>
      </c>
      <c r="C666" s="18" t="s">
        <v>1615</v>
      </c>
      <c r="D666" s="4" t="s">
        <v>1136</v>
      </c>
      <c r="E666" s="4" t="s">
        <v>1137</v>
      </c>
      <c r="G666" s="21"/>
    </row>
    <row r="667" ht="14.25" customHeight="1">
      <c r="A667" s="22" t="s">
        <v>2232</v>
      </c>
      <c r="B667" s="17" t="s">
        <v>1037</v>
      </c>
      <c r="C667" s="18" t="s">
        <v>1733</v>
      </c>
      <c r="D667" s="4" t="s">
        <v>1136</v>
      </c>
      <c r="E667" s="4" t="s">
        <v>1137</v>
      </c>
      <c r="G667" s="21"/>
    </row>
    <row r="668" ht="14.25" customHeight="1">
      <c r="A668" s="22" t="s">
        <v>2233</v>
      </c>
      <c r="B668" s="17" t="s">
        <v>1037</v>
      </c>
      <c r="C668" s="18" t="s">
        <v>1405</v>
      </c>
      <c r="D668" s="4" t="s">
        <v>1136</v>
      </c>
      <c r="E668" s="4" t="s">
        <v>1137</v>
      </c>
      <c r="G668" s="21"/>
    </row>
    <row r="669" ht="14.25" customHeight="1">
      <c r="A669" s="22" t="s">
        <v>2234</v>
      </c>
      <c r="B669" s="25" t="s">
        <v>1037</v>
      </c>
      <c r="C669" s="26" t="s">
        <v>1593</v>
      </c>
      <c r="D669" s="4" t="s">
        <v>1136</v>
      </c>
      <c r="E669" s="4" t="s">
        <v>1137</v>
      </c>
      <c r="G669" s="21"/>
    </row>
    <row r="670" ht="14.25" customHeight="1">
      <c r="A670" s="22" t="s">
        <v>2235</v>
      </c>
      <c r="B670" s="25" t="s">
        <v>1037</v>
      </c>
      <c r="C670" s="26" t="s">
        <v>2236</v>
      </c>
      <c r="D670" s="4" t="s">
        <v>1136</v>
      </c>
      <c r="E670" s="4" t="s">
        <v>1157</v>
      </c>
      <c r="G670" s="21"/>
    </row>
    <row r="671" ht="14.25" customHeight="1">
      <c r="A671" s="22" t="s">
        <v>2237</v>
      </c>
      <c r="B671" s="17" t="s">
        <v>1037</v>
      </c>
      <c r="C671" s="18" t="s">
        <v>2238</v>
      </c>
      <c r="D671" s="4" t="s">
        <v>1136</v>
      </c>
      <c r="E671" s="4" t="s">
        <v>1137</v>
      </c>
      <c r="G671" s="21"/>
    </row>
    <row r="672" ht="14.25" customHeight="1">
      <c r="A672" s="22" t="s">
        <v>2239</v>
      </c>
      <c r="B672" s="25" t="s">
        <v>1037</v>
      </c>
      <c r="C672" s="26" t="s">
        <v>2240</v>
      </c>
      <c r="D672" s="4" t="s">
        <v>1136</v>
      </c>
      <c r="E672" s="4" t="s">
        <v>1169</v>
      </c>
      <c r="G672" s="21"/>
    </row>
    <row r="673" ht="14.25" customHeight="1">
      <c r="A673" s="22" t="s">
        <v>2241</v>
      </c>
      <c r="B673" s="25" t="s">
        <v>1037</v>
      </c>
      <c r="C673" s="26" t="s">
        <v>2242</v>
      </c>
      <c r="D673" s="4" t="s">
        <v>1136</v>
      </c>
      <c r="E673" s="4" t="s">
        <v>1169</v>
      </c>
      <c r="G673" s="21"/>
    </row>
    <row r="674" ht="14.25" customHeight="1">
      <c r="A674" s="22" t="s">
        <v>2243</v>
      </c>
      <c r="B674" s="17" t="s">
        <v>1037</v>
      </c>
      <c r="C674" s="18" t="s">
        <v>2244</v>
      </c>
      <c r="D674" s="4" t="s">
        <v>1136</v>
      </c>
      <c r="E674" s="4" t="s">
        <v>1137</v>
      </c>
      <c r="G674" s="21"/>
    </row>
    <row r="675" ht="14.25" customHeight="1">
      <c r="A675" s="22" t="s">
        <v>2245</v>
      </c>
      <c r="B675" s="25" t="s">
        <v>1037</v>
      </c>
      <c r="C675" s="26" t="s">
        <v>2246</v>
      </c>
      <c r="D675" s="4" t="s">
        <v>1136</v>
      </c>
      <c r="E675" s="4" t="s">
        <v>1169</v>
      </c>
      <c r="G675" s="21"/>
    </row>
    <row r="676" ht="14.25" customHeight="1">
      <c r="A676" s="22" t="s">
        <v>2247</v>
      </c>
      <c r="B676" s="25" t="s">
        <v>1037</v>
      </c>
      <c r="C676" s="26" t="s">
        <v>2248</v>
      </c>
      <c r="D676" s="4" t="s">
        <v>1136</v>
      </c>
      <c r="E676" s="4" t="s">
        <v>1169</v>
      </c>
      <c r="G676" s="21"/>
    </row>
    <row r="677" ht="14.25" customHeight="1">
      <c r="A677" s="22" t="s">
        <v>2249</v>
      </c>
      <c r="B677" s="25" t="s">
        <v>1028</v>
      </c>
      <c r="C677" s="26" t="s">
        <v>1131</v>
      </c>
      <c r="D677" s="4" t="s">
        <v>1136</v>
      </c>
      <c r="E677" s="4" t="s">
        <v>1169</v>
      </c>
      <c r="G677" s="21"/>
    </row>
    <row r="678" ht="14.25" customHeight="1">
      <c r="A678" s="22" t="s">
        <v>2250</v>
      </c>
      <c r="B678" s="25" t="s">
        <v>1037</v>
      </c>
      <c r="C678" s="26" t="s">
        <v>1461</v>
      </c>
      <c r="D678" s="4" t="s">
        <v>1136</v>
      </c>
      <c r="E678" s="4" t="s">
        <v>1169</v>
      </c>
      <c r="G678" s="21"/>
    </row>
    <row r="679" ht="14.25" customHeight="1">
      <c r="A679" s="22" t="s">
        <v>2251</v>
      </c>
      <c r="B679" s="17" t="s">
        <v>1028</v>
      </c>
      <c r="C679" s="18" t="s">
        <v>1637</v>
      </c>
      <c r="D679" s="4" t="s">
        <v>1136</v>
      </c>
      <c r="E679" s="4" t="s">
        <v>1137</v>
      </c>
      <c r="G679" s="21"/>
    </row>
    <row r="680" ht="14.25" customHeight="1">
      <c r="A680" s="22" t="s">
        <v>2252</v>
      </c>
      <c r="B680" s="29" t="s">
        <v>1037</v>
      </c>
      <c r="C680" s="30" t="s">
        <v>1056</v>
      </c>
      <c r="D680" s="4" t="s">
        <v>1136</v>
      </c>
      <c r="E680" s="4" t="s">
        <v>1157</v>
      </c>
      <c r="G680" s="21"/>
    </row>
    <row r="681" ht="14.25" customHeight="1">
      <c r="A681" s="22" t="s">
        <v>2253</v>
      </c>
      <c r="B681" s="25" t="s">
        <v>1037</v>
      </c>
      <c r="C681" s="26" t="s">
        <v>2254</v>
      </c>
      <c r="D681" s="4" t="s">
        <v>1136</v>
      </c>
      <c r="E681" s="4" t="s">
        <v>1169</v>
      </c>
      <c r="G681" s="21"/>
    </row>
    <row r="682" ht="14.25" customHeight="1">
      <c r="A682" s="22" t="s">
        <v>2255</v>
      </c>
      <c r="B682" s="17" t="s">
        <v>1037</v>
      </c>
      <c r="C682" s="18" t="s">
        <v>1509</v>
      </c>
      <c r="D682" s="4" t="s">
        <v>1136</v>
      </c>
      <c r="E682" s="4" t="s">
        <v>1137</v>
      </c>
      <c r="G682" s="21"/>
    </row>
    <row r="683" ht="14.25" customHeight="1">
      <c r="A683" s="22" t="s">
        <v>2256</v>
      </c>
      <c r="B683" s="29" t="s">
        <v>1037</v>
      </c>
      <c r="C683" s="30" t="s">
        <v>2257</v>
      </c>
      <c r="D683" s="4" t="s">
        <v>1136</v>
      </c>
      <c r="E683" s="4" t="s">
        <v>1157</v>
      </c>
      <c r="G683" s="21"/>
    </row>
    <row r="684" ht="14.25" customHeight="1">
      <c r="A684" s="22" t="s">
        <v>2258</v>
      </c>
      <c r="B684" s="25" t="s">
        <v>1028</v>
      </c>
      <c r="C684" s="26" t="s">
        <v>1482</v>
      </c>
      <c r="D684" s="4" t="s">
        <v>1136</v>
      </c>
      <c r="E684" s="4" t="s">
        <v>1172</v>
      </c>
      <c r="G684" s="21"/>
    </row>
    <row r="685" ht="14.25" customHeight="1">
      <c r="A685" s="22" t="s">
        <v>2259</v>
      </c>
      <c r="B685" s="25" t="s">
        <v>1167</v>
      </c>
      <c r="C685" s="26" t="s">
        <v>2260</v>
      </c>
      <c r="D685" s="4" t="s">
        <v>1136</v>
      </c>
      <c r="E685" s="4" t="s">
        <v>1172</v>
      </c>
      <c r="G685" s="21"/>
    </row>
    <row r="686" ht="14.25" customHeight="1">
      <c r="A686" s="22" t="s">
        <v>2261</v>
      </c>
      <c r="B686" s="25" t="s">
        <v>1167</v>
      </c>
      <c r="C686" s="26" t="s">
        <v>1611</v>
      </c>
      <c r="D686" s="4" t="s">
        <v>1136</v>
      </c>
      <c r="E686" s="4" t="s">
        <v>1172</v>
      </c>
      <c r="G686" s="21"/>
    </row>
    <row r="687" ht="14.25" customHeight="1">
      <c r="A687" s="22" t="s">
        <v>2262</v>
      </c>
      <c r="B687" s="25" t="s">
        <v>1037</v>
      </c>
      <c r="C687" s="26" t="s">
        <v>2263</v>
      </c>
      <c r="D687" s="4" t="s">
        <v>1136</v>
      </c>
      <c r="E687" s="4" t="s">
        <v>1137</v>
      </c>
      <c r="G687" s="21"/>
    </row>
    <row r="688" ht="14.25" customHeight="1">
      <c r="A688" s="22" t="s">
        <v>2264</v>
      </c>
      <c r="B688" s="25" t="s">
        <v>1037</v>
      </c>
      <c r="C688" s="26" t="s">
        <v>2089</v>
      </c>
      <c r="D688" s="4" t="s">
        <v>1136</v>
      </c>
      <c r="E688" s="4" t="s">
        <v>1137</v>
      </c>
      <c r="G688" s="21"/>
    </row>
    <row r="689" ht="14.25" customHeight="1">
      <c r="A689" s="22" t="s">
        <v>2265</v>
      </c>
      <c r="B689" s="29" t="s">
        <v>1037</v>
      </c>
      <c r="C689" s="30" t="s">
        <v>1100</v>
      </c>
      <c r="D689" s="4" t="s">
        <v>1136</v>
      </c>
      <c r="E689" s="4" t="s">
        <v>1157</v>
      </c>
      <c r="G689" s="21"/>
    </row>
    <row r="690" ht="14.25" customHeight="1">
      <c r="A690" s="22" t="s">
        <v>2266</v>
      </c>
      <c r="B690" s="25" t="s">
        <v>1037</v>
      </c>
      <c r="C690" s="26" t="s">
        <v>2267</v>
      </c>
      <c r="D690" s="4" t="s">
        <v>1136</v>
      </c>
      <c r="E690" s="4" t="s">
        <v>1169</v>
      </c>
      <c r="G690" s="21"/>
    </row>
    <row r="691" ht="14.25" customHeight="1">
      <c r="A691" s="22" t="s">
        <v>2268</v>
      </c>
      <c r="B691" s="17" t="s">
        <v>1028</v>
      </c>
      <c r="C691" s="18" t="s">
        <v>2269</v>
      </c>
      <c r="D691" s="4" t="s">
        <v>1136</v>
      </c>
      <c r="E691" s="4"/>
      <c r="G691" s="21"/>
    </row>
    <row r="692" ht="14.25" customHeight="1">
      <c r="A692" s="22" t="s">
        <v>2270</v>
      </c>
      <c r="B692" s="29" t="s">
        <v>1037</v>
      </c>
      <c r="C692" s="30" t="s">
        <v>1517</v>
      </c>
      <c r="D692" s="4" t="s">
        <v>1136</v>
      </c>
      <c r="E692" s="4" t="s">
        <v>1157</v>
      </c>
      <c r="G692" s="21"/>
    </row>
    <row r="693" ht="14.25" customHeight="1">
      <c r="A693" s="22" t="s">
        <v>2271</v>
      </c>
      <c r="B693" s="29" t="s">
        <v>1037</v>
      </c>
      <c r="C693" s="30" t="s">
        <v>2079</v>
      </c>
      <c r="D693" s="4" t="s">
        <v>1136</v>
      </c>
      <c r="E693" s="4" t="s">
        <v>1157</v>
      </c>
      <c r="G693" s="21"/>
    </row>
    <row r="694" ht="14.25" customHeight="1">
      <c r="A694" s="22" t="s">
        <v>2272</v>
      </c>
      <c r="B694" s="25" t="s">
        <v>1037</v>
      </c>
      <c r="C694" s="26" t="s">
        <v>1116</v>
      </c>
      <c r="D694" s="4" t="s">
        <v>1136</v>
      </c>
      <c r="E694" s="4" t="s">
        <v>1157</v>
      </c>
      <c r="G694" s="21"/>
    </row>
    <row r="695" ht="14.25" customHeight="1">
      <c r="A695" s="22" t="s">
        <v>2273</v>
      </c>
      <c r="B695" s="25" t="s">
        <v>1037</v>
      </c>
      <c r="C695" s="26" t="s">
        <v>2274</v>
      </c>
      <c r="D695" s="4" t="s">
        <v>1136</v>
      </c>
      <c r="E695" s="4" t="s">
        <v>1157</v>
      </c>
      <c r="G695" s="21"/>
    </row>
    <row r="696" ht="14.25" customHeight="1">
      <c r="A696" s="22" t="s">
        <v>2275</v>
      </c>
      <c r="B696" s="25" t="s">
        <v>1037</v>
      </c>
      <c r="C696" s="26" t="s">
        <v>2190</v>
      </c>
      <c r="D696" s="4" t="s">
        <v>1136</v>
      </c>
      <c r="E696" s="4" t="s">
        <v>1169</v>
      </c>
      <c r="G696" s="21"/>
    </row>
    <row r="697" ht="14.25" customHeight="1">
      <c r="A697" s="22" t="s">
        <v>2275</v>
      </c>
      <c r="B697" s="25" t="s">
        <v>1028</v>
      </c>
      <c r="C697" s="26" t="s">
        <v>2276</v>
      </c>
      <c r="D697" s="4" t="s">
        <v>1136</v>
      </c>
      <c r="E697" s="4" t="s">
        <v>1169</v>
      </c>
      <c r="G697" s="21"/>
    </row>
    <row r="698" ht="14.25" customHeight="1">
      <c r="A698" s="22" t="s">
        <v>2277</v>
      </c>
      <c r="B698" s="29" t="s">
        <v>1037</v>
      </c>
      <c r="C698" s="30" t="s">
        <v>1833</v>
      </c>
      <c r="D698" s="4" t="s">
        <v>1136</v>
      </c>
      <c r="E698" s="4" t="s">
        <v>1157</v>
      </c>
      <c r="G698" s="21"/>
    </row>
    <row r="699" ht="14.25" customHeight="1">
      <c r="A699" s="22" t="s">
        <v>2278</v>
      </c>
      <c r="B699" s="25" t="s">
        <v>1037</v>
      </c>
      <c r="C699" s="26" t="s">
        <v>2013</v>
      </c>
      <c r="D699" s="4" t="s">
        <v>1136</v>
      </c>
      <c r="E699" s="4" t="s">
        <v>1157</v>
      </c>
      <c r="G699" s="21"/>
    </row>
    <row r="700" ht="14.25" customHeight="1">
      <c r="A700" s="22" t="s">
        <v>2279</v>
      </c>
      <c r="B700" s="25" t="s">
        <v>1037</v>
      </c>
      <c r="C700" s="26" t="s">
        <v>2280</v>
      </c>
      <c r="D700" s="4" t="s">
        <v>1136</v>
      </c>
      <c r="E700" s="4" t="s">
        <v>1157</v>
      </c>
      <c r="G700" s="21"/>
    </row>
    <row r="701" ht="14.25" customHeight="1">
      <c r="A701" s="22" t="s">
        <v>2279</v>
      </c>
      <c r="B701" s="25" t="s">
        <v>1203</v>
      </c>
      <c r="C701" s="26" t="s">
        <v>1432</v>
      </c>
      <c r="D701" s="4" t="s">
        <v>1136</v>
      </c>
      <c r="E701" s="4" t="s">
        <v>1157</v>
      </c>
      <c r="G701" s="21"/>
    </row>
    <row r="702" ht="14.25" customHeight="1">
      <c r="A702" s="22" t="s">
        <v>2281</v>
      </c>
      <c r="B702" s="25" t="s">
        <v>1037</v>
      </c>
      <c r="C702" s="26" t="s">
        <v>1842</v>
      </c>
      <c r="D702" s="4" t="s">
        <v>1136</v>
      </c>
      <c r="E702" s="4" t="s">
        <v>1169</v>
      </c>
      <c r="G702" s="21"/>
    </row>
    <row r="703" ht="14.25" customHeight="1">
      <c r="A703" s="22" t="s">
        <v>2282</v>
      </c>
      <c r="B703" s="25" t="s">
        <v>1037</v>
      </c>
      <c r="C703" s="26" t="s">
        <v>1367</v>
      </c>
      <c r="D703" s="4" t="s">
        <v>1136</v>
      </c>
      <c r="E703" s="4" t="s">
        <v>1169</v>
      </c>
      <c r="G703" s="21"/>
    </row>
    <row r="704" ht="14.25" customHeight="1">
      <c r="A704" s="22" t="s">
        <v>2283</v>
      </c>
      <c r="B704" s="17" t="s">
        <v>1037</v>
      </c>
      <c r="C704" s="18" t="s">
        <v>1602</v>
      </c>
      <c r="D704" s="4" t="s">
        <v>1136</v>
      </c>
      <c r="E704" s="4" t="s">
        <v>1137</v>
      </c>
      <c r="G704" s="21"/>
    </row>
    <row r="705" ht="14.25" customHeight="1">
      <c r="A705" s="22" t="s">
        <v>2284</v>
      </c>
      <c r="B705" s="17" t="s">
        <v>1037</v>
      </c>
      <c r="C705" s="18" t="s">
        <v>2285</v>
      </c>
      <c r="D705" s="4" t="s">
        <v>1136</v>
      </c>
      <c r="E705" s="4" t="s">
        <v>1137</v>
      </c>
      <c r="G705" s="21"/>
    </row>
    <row r="706" ht="14.25" customHeight="1">
      <c r="A706" s="22" t="s">
        <v>2286</v>
      </c>
      <c r="B706" s="25" t="s">
        <v>1028</v>
      </c>
      <c r="C706" s="26" t="s">
        <v>1116</v>
      </c>
      <c r="D706" s="4" t="s">
        <v>1136</v>
      </c>
      <c r="E706" s="4" t="s">
        <v>1137</v>
      </c>
      <c r="G706" s="21"/>
    </row>
    <row r="707" ht="14.25" customHeight="1">
      <c r="A707" s="22" t="s">
        <v>2287</v>
      </c>
      <c r="B707" s="17" t="s">
        <v>1037</v>
      </c>
      <c r="C707" s="18" t="s">
        <v>1220</v>
      </c>
      <c r="D707" s="4" t="s">
        <v>1136</v>
      </c>
      <c r="E707" s="4" t="s">
        <v>1137</v>
      </c>
      <c r="G707" s="21"/>
    </row>
    <row r="708" ht="14.25" customHeight="1">
      <c r="A708" s="22" t="s">
        <v>2288</v>
      </c>
      <c r="B708" s="27" t="s">
        <v>1037</v>
      </c>
      <c r="C708" s="18" t="s">
        <v>1570</v>
      </c>
      <c r="D708" s="4" t="s">
        <v>1136</v>
      </c>
      <c r="E708" s="4" t="s">
        <v>1137</v>
      </c>
      <c r="G708" s="21"/>
    </row>
    <row r="709" ht="14.25" customHeight="1">
      <c r="A709" s="22" t="s">
        <v>2289</v>
      </c>
      <c r="B709" s="17" t="s">
        <v>1037</v>
      </c>
      <c r="C709" s="18" t="s">
        <v>2290</v>
      </c>
      <c r="D709" s="4" t="s">
        <v>1136</v>
      </c>
      <c r="E709" s="4" t="s">
        <v>1137</v>
      </c>
      <c r="G709" s="21"/>
    </row>
    <row r="710" ht="14.25" customHeight="1">
      <c r="A710" s="22" t="s">
        <v>2291</v>
      </c>
      <c r="B710" s="17" t="s">
        <v>1037</v>
      </c>
      <c r="C710" s="18" t="s">
        <v>2096</v>
      </c>
      <c r="D710" s="4" t="s">
        <v>1136</v>
      </c>
      <c r="E710" s="4" t="s">
        <v>1137</v>
      </c>
      <c r="G710" s="21"/>
    </row>
    <row r="711" ht="14.25" customHeight="1">
      <c r="A711" s="22" t="s">
        <v>2292</v>
      </c>
      <c r="B711" s="25" t="s">
        <v>1037</v>
      </c>
      <c r="C711" s="26" t="s">
        <v>1459</v>
      </c>
      <c r="D711" s="4" t="s">
        <v>1136</v>
      </c>
      <c r="E711" s="4" t="s">
        <v>1157</v>
      </c>
      <c r="G711" s="21"/>
    </row>
    <row r="712" ht="14.25" customHeight="1">
      <c r="A712" s="22" t="s">
        <v>2293</v>
      </c>
      <c r="B712" s="17" t="s">
        <v>1037</v>
      </c>
      <c r="C712" s="18" t="s">
        <v>1602</v>
      </c>
      <c r="D712" s="4" t="s">
        <v>1136</v>
      </c>
      <c r="E712" s="4" t="s">
        <v>1169</v>
      </c>
      <c r="G712" s="21"/>
    </row>
    <row r="713" ht="14.25" customHeight="1">
      <c r="A713" s="22" t="s">
        <v>2294</v>
      </c>
      <c r="B713" s="17" t="s">
        <v>1037</v>
      </c>
      <c r="C713" s="18" t="s">
        <v>1397</v>
      </c>
      <c r="D713" s="4" t="s">
        <v>1136</v>
      </c>
      <c r="E713" s="4" t="s">
        <v>1137</v>
      </c>
      <c r="G713" s="21"/>
    </row>
    <row r="714" ht="14.25" customHeight="1">
      <c r="A714" s="22" t="s">
        <v>2295</v>
      </c>
      <c r="B714" s="25" t="s">
        <v>1037</v>
      </c>
      <c r="C714" s="26" t="s">
        <v>1588</v>
      </c>
      <c r="D714" s="4" t="s">
        <v>1136</v>
      </c>
      <c r="E714" s="4" t="s">
        <v>1137</v>
      </c>
      <c r="G714" s="21"/>
    </row>
    <row r="715" ht="14.25" customHeight="1">
      <c r="A715" s="22" t="s">
        <v>2296</v>
      </c>
      <c r="B715" s="25" t="s">
        <v>1028</v>
      </c>
      <c r="C715" s="26" t="s">
        <v>2066</v>
      </c>
      <c r="D715" s="4" t="s">
        <v>1136</v>
      </c>
      <c r="E715" s="4" t="s">
        <v>1169</v>
      </c>
      <c r="G715" s="21"/>
    </row>
    <row r="716" ht="14.25" customHeight="1">
      <c r="A716" s="22" t="s">
        <v>2297</v>
      </c>
      <c r="B716" s="25" t="s">
        <v>1028</v>
      </c>
      <c r="C716" s="26" t="s">
        <v>1484</v>
      </c>
      <c r="D716" s="4" t="s">
        <v>1136</v>
      </c>
      <c r="E716" s="4" t="s">
        <v>1169</v>
      </c>
      <c r="G716" s="21"/>
    </row>
    <row r="717" ht="14.25" customHeight="1">
      <c r="A717" s="22" t="s">
        <v>2298</v>
      </c>
      <c r="B717" s="25" t="s">
        <v>1028</v>
      </c>
      <c r="C717" s="26" t="s">
        <v>1484</v>
      </c>
      <c r="D717" s="4" t="s">
        <v>1136</v>
      </c>
      <c r="E717" s="4" t="s">
        <v>1169</v>
      </c>
      <c r="G717" s="21"/>
    </row>
    <row r="718" ht="14.25" customHeight="1">
      <c r="A718" s="22" t="s">
        <v>2299</v>
      </c>
      <c r="B718" s="25" t="s">
        <v>1028</v>
      </c>
      <c r="C718" s="26" t="s">
        <v>1122</v>
      </c>
      <c r="D718" s="4" t="s">
        <v>1136</v>
      </c>
      <c r="E718" s="4" t="s">
        <v>1169</v>
      </c>
      <c r="G718" s="21"/>
    </row>
    <row r="719" ht="14.25" customHeight="1">
      <c r="A719" s="22" t="s">
        <v>2300</v>
      </c>
      <c r="B719" s="25" t="s">
        <v>1028</v>
      </c>
      <c r="C719" s="26" t="s">
        <v>1119</v>
      </c>
      <c r="D719" s="4" t="s">
        <v>1136</v>
      </c>
      <c r="E719" s="4" t="s">
        <v>1169</v>
      </c>
      <c r="G719" s="21"/>
    </row>
    <row r="720" ht="14.25" customHeight="1">
      <c r="A720" s="22" t="s">
        <v>2301</v>
      </c>
      <c r="B720" s="25" t="s">
        <v>1283</v>
      </c>
      <c r="C720" s="26" t="s">
        <v>1291</v>
      </c>
      <c r="D720" s="4" t="s">
        <v>1136</v>
      </c>
      <c r="E720" s="4" t="s">
        <v>1169</v>
      </c>
      <c r="G720" s="21"/>
    </row>
    <row r="721" ht="14.25" customHeight="1">
      <c r="A721" s="22" t="s">
        <v>2302</v>
      </c>
      <c r="B721" s="25" t="s">
        <v>1028</v>
      </c>
      <c r="C721" s="26" t="s">
        <v>1151</v>
      </c>
      <c r="D721" s="4" t="s">
        <v>1136</v>
      </c>
      <c r="E721" s="4" t="s">
        <v>1169</v>
      </c>
      <c r="G721" s="21"/>
    </row>
    <row r="722" ht="14.25" customHeight="1">
      <c r="A722" s="22" t="s">
        <v>2303</v>
      </c>
      <c r="B722" s="25" t="s">
        <v>1028</v>
      </c>
      <c r="C722" s="26" t="s">
        <v>1080</v>
      </c>
      <c r="D722" s="4" t="s">
        <v>1136</v>
      </c>
      <c r="E722" s="4" t="s">
        <v>1169</v>
      </c>
      <c r="G722" s="21"/>
    </row>
    <row r="723" ht="14.25" customHeight="1">
      <c r="A723" s="22" t="s">
        <v>2304</v>
      </c>
      <c r="B723" s="25" t="s">
        <v>1028</v>
      </c>
      <c r="C723" s="26" t="s">
        <v>1265</v>
      </c>
      <c r="D723" s="4" t="s">
        <v>1136</v>
      </c>
      <c r="E723" s="4" t="s">
        <v>1169</v>
      </c>
      <c r="G723" s="21"/>
    </row>
    <row r="724" ht="14.25" customHeight="1">
      <c r="A724" s="22" t="s">
        <v>2305</v>
      </c>
      <c r="B724" s="25" t="s">
        <v>1582</v>
      </c>
      <c r="C724" s="26" t="s">
        <v>2306</v>
      </c>
      <c r="D724" s="4" t="s">
        <v>1136</v>
      </c>
      <c r="E724" s="4" t="s">
        <v>1169</v>
      </c>
      <c r="G724" s="21"/>
    </row>
    <row r="725" ht="14.25" customHeight="1">
      <c r="A725" s="22" t="s">
        <v>2307</v>
      </c>
      <c r="B725" s="25" t="s">
        <v>1028</v>
      </c>
      <c r="C725" s="26" t="s">
        <v>2308</v>
      </c>
      <c r="D725" s="4" t="s">
        <v>1136</v>
      </c>
      <c r="E725" s="4" t="s">
        <v>1169</v>
      </c>
      <c r="G725" s="21"/>
    </row>
    <row r="726" ht="14.25" customHeight="1">
      <c r="A726" s="22" t="s">
        <v>2309</v>
      </c>
      <c r="B726" s="25" t="s">
        <v>1283</v>
      </c>
      <c r="C726" s="26" t="s">
        <v>1386</v>
      </c>
      <c r="D726" s="4" t="s">
        <v>1136</v>
      </c>
      <c r="E726" s="4" t="s">
        <v>1169</v>
      </c>
      <c r="G726" s="21"/>
    </row>
    <row r="727" ht="14.25" customHeight="1">
      <c r="A727" s="22" t="s">
        <v>2310</v>
      </c>
      <c r="B727" s="25" t="s">
        <v>1283</v>
      </c>
      <c r="C727" s="26" t="s">
        <v>2311</v>
      </c>
      <c r="D727" s="4" t="s">
        <v>1136</v>
      </c>
      <c r="E727" s="4" t="s">
        <v>1169</v>
      </c>
      <c r="G727" s="21"/>
    </row>
    <row r="728" ht="14.25" customHeight="1">
      <c r="A728" s="22" t="s">
        <v>2312</v>
      </c>
      <c r="B728" s="25" t="s">
        <v>1283</v>
      </c>
      <c r="C728" s="26" t="s">
        <v>1228</v>
      </c>
      <c r="D728" s="4" t="s">
        <v>1136</v>
      </c>
      <c r="E728" s="4" t="s">
        <v>1169</v>
      </c>
      <c r="G728" s="21"/>
    </row>
    <row r="729" ht="14.25" customHeight="1">
      <c r="A729" s="22" t="s">
        <v>2313</v>
      </c>
      <c r="B729" s="25" t="s">
        <v>1283</v>
      </c>
      <c r="C729" s="26" t="s">
        <v>2056</v>
      </c>
      <c r="D729" s="4" t="s">
        <v>1136</v>
      </c>
      <c r="E729" s="4" t="s">
        <v>1169</v>
      </c>
      <c r="G729" s="21"/>
    </row>
    <row r="730" ht="14.25" customHeight="1">
      <c r="A730" s="22" t="s">
        <v>2314</v>
      </c>
      <c r="B730" s="25" t="s">
        <v>1037</v>
      </c>
      <c r="C730" s="26" t="s">
        <v>2079</v>
      </c>
      <c r="D730" s="4" t="s">
        <v>1136</v>
      </c>
      <c r="E730" s="4" t="s">
        <v>1169</v>
      </c>
      <c r="G730" s="21"/>
    </row>
    <row r="731" ht="14.25" customHeight="1">
      <c r="A731" s="22" t="s">
        <v>2315</v>
      </c>
      <c r="B731" s="25" t="s">
        <v>1028</v>
      </c>
      <c r="C731" s="26" t="s">
        <v>2316</v>
      </c>
      <c r="D731" s="4" t="s">
        <v>1136</v>
      </c>
      <c r="E731" s="4" t="s">
        <v>1169</v>
      </c>
      <c r="G731" s="21"/>
    </row>
    <row r="732" ht="14.25" customHeight="1">
      <c r="A732" s="22" t="s">
        <v>2317</v>
      </c>
      <c r="B732" s="25" t="s">
        <v>1037</v>
      </c>
      <c r="C732" s="26" t="s">
        <v>2318</v>
      </c>
      <c r="D732" s="4" t="s">
        <v>1136</v>
      </c>
      <c r="E732" s="4" t="s">
        <v>1169</v>
      </c>
      <c r="G732" s="21"/>
    </row>
    <row r="733" ht="14.25" customHeight="1">
      <c r="A733" s="22" t="s">
        <v>2319</v>
      </c>
      <c r="B733" s="25" t="s">
        <v>1028</v>
      </c>
      <c r="C733" s="26" t="s">
        <v>1058</v>
      </c>
      <c r="D733" s="4" t="s">
        <v>1136</v>
      </c>
      <c r="E733" s="4" t="s">
        <v>1169</v>
      </c>
      <c r="G733" s="21"/>
    </row>
    <row r="734" ht="14.25" customHeight="1">
      <c r="A734" s="22" t="s">
        <v>2320</v>
      </c>
      <c r="B734" s="25" t="s">
        <v>1037</v>
      </c>
      <c r="C734" s="26" t="s">
        <v>2321</v>
      </c>
      <c r="D734" s="4" t="s">
        <v>1136</v>
      </c>
      <c r="E734" s="4" t="s">
        <v>1169</v>
      </c>
      <c r="G734" s="21"/>
    </row>
    <row r="735" ht="14.25" customHeight="1">
      <c r="A735" s="22" t="s">
        <v>2322</v>
      </c>
      <c r="B735" s="25" t="s">
        <v>1283</v>
      </c>
      <c r="C735" s="26" t="s">
        <v>2306</v>
      </c>
      <c r="D735" s="4" t="s">
        <v>1136</v>
      </c>
      <c r="E735" s="4" t="s">
        <v>1169</v>
      </c>
      <c r="G735" s="21"/>
    </row>
    <row r="736" ht="14.25" customHeight="1">
      <c r="A736" s="22" t="s">
        <v>2323</v>
      </c>
      <c r="B736" s="17" t="s">
        <v>1037</v>
      </c>
      <c r="C736" s="18" t="s">
        <v>1135</v>
      </c>
      <c r="D736" s="4" t="s">
        <v>1136</v>
      </c>
      <c r="E736" s="4" t="s">
        <v>1137</v>
      </c>
      <c r="G736" s="21"/>
    </row>
    <row r="737" ht="14.25" customHeight="1">
      <c r="A737" s="22" t="s">
        <v>2324</v>
      </c>
      <c r="B737" s="27" t="s">
        <v>1037</v>
      </c>
      <c r="C737" s="18" t="s">
        <v>1213</v>
      </c>
      <c r="D737" s="4" t="s">
        <v>1136</v>
      </c>
      <c r="E737" s="4" t="s">
        <v>1137</v>
      </c>
      <c r="G737" s="21"/>
    </row>
    <row r="738" ht="14.25" customHeight="1">
      <c r="A738" s="22" t="s">
        <v>2325</v>
      </c>
      <c r="B738" s="25" t="s">
        <v>1037</v>
      </c>
      <c r="C738" s="26" t="s">
        <v>1602</v>
      </c>
      <c r="D738" s="4" t="s">
        <v>1136</v>
      </c>
      <c r="E738" s="4" t="s">
        <v>1169</v>
      </c>
      <c r="G738" s="21"/>
    </row>
    <row r="739" ht="14.25" customHeight="1">
      <c r="A739" s="22" t="s">
        <v>2326</v>
      </c>
      <c r="B739" s="29" t="s">
        <v>1037</v>
      </c>
      <c r="C739" s="30" t="s">
        <v>2066</v>
      </c>
      <c r="D739" s="4" t="s">
        <v>1136</v>
      </c>
      <c r="E739" s="4" t="s">
        <v>1157</v>
      </c>
      <c r="G739" s="21"/>
    </row>
    <row r="740" ht="14.25" customHeight="1">
      <c r="A740" s="22" t="s">
        <v>2327</v>
      </c>
      <c r="B740" s="29" t="s">
        <v>1037</v>
      </c>
      <c r="C740" s="30" t="s">
        <v>2328</v>
      </c>
      <c r="D740" s="4" t="s">
        <v>1136</v>
      </c>
      <c r="E740" s="4" t="s">
        <v>1157</v>
      </c>
      <c r="G740" s="21"/>
    </row>
    <row r="741" ht="14.25" customHeight="1">
      <c r="A741" s="22" t="s">
        <v>2329</v>
      </c>
      <c r="B741" s="17" t="s">
        <v>1037</v>
      </c>
      <c r="C741" s="18" t="s">
        <v>1845</v>
      </c>
      <c r="D741" s="4" t="s">
        <v>1136</v>
      </c>
      <c r="E741" s="4" t="s">
        <v>1157</v>
      </c>
      <c r="G741" s="21"/>
    </row>
    <row r="742" ht="14.25" customHeight="1">
      <c r="A742" s="22" t="s">
        <v>2330</v>
      </c>
      <c r="B742" s="17" t="s">
        <v>1037</v>
      </c>
      <c r="C742" s="18" t="s">
        <v>2331</v>
      </c>
      <c r="D742" s="4" t="s">
        <v>1136</v>
      </c>
      <c r="E742" s="4" t="s">
        <v>1157</v>
      </c>
      <c r="G742" s="21"/>
    </row>
    <row r="743" ht="14.25" customHeight="1">
      <c r="A743" s="22" t="s">
        <v>2332</v>
      </c>
      <c r="B743" s="29" t="s">
        <v>1037</v>
      </c>
      <c r="C743" s="30" t="s">
        <v>2333</v>
      </c>
      <c r="D743" s="4" t="s">
        <v>1136</v>
      </c>
      <c r="E743" s="4" t="s">
        <v>1157</v>
      </c>
      <c r="G743" s="21"/>
    </row>
    <row r="744" ht="14.25" customHeight="1">
      <c r="A744" s="22" t="s">
        <v>2334</v>
      </c>
      <c r="B744" s="17" t="s">
        <v>1037</v>
      </c>
      <c r="C744" s="18" t="s">
        <v>1816</v>
      </c>
      <c r="D744" s="4" t="s">
        <v>1136</v>
      </c>
      <c r="E744" s="4" t="s">
        <v>1157</v>
      </c>
      <c r="G744" s="21"/>
    </row>
    <row r="745" ht="14.25" customHeight="1">
      <c r="A745" s="22" t="s">
        <v>2335</v>
      </c>
      <c r="B745" s="17" t="s">
        <v>1037</v>
      </c>
      <c r="C745" s="18" t="s">
        <v>2336</v>
      </c>
      <c r="D745" s="4" t="s">
        <v>1136</v>
      </c>
      <c r="E745" s="4" t="s">
        <v>1157</v>
      </c>
      <c r="G745" s="21"/>
    </row>
    <row r="746" ht="14.25" customHeight="1">
      <c r="A746" s="22" t="s">
        <v>2337</v>
      </c>
      <c r="B746" s="17" t="s">
        <v>1037</v>
      </c>
      <c r="C746" s="18" t="s">
        <v>1820</v>
      </c>
      <c r="D746" s="4" t="s">
        <v>1136</v>
      </c>
      <c r="E746" s="4" t="s">
        <v>1137</v>
      </c>
      <c r="G746" s="21"/>
    </row>
    <row r="747" ht="14.25" customHeight="1">
      <c r="A747" s="22" t="s">
        <v>2338</v>
      </c>
      <c r="B747" s="29" t="s">
        <v>1037</v>
      </c>
      <c r="C747" s="30" t="s">
        <v>1635</v>
      </c>
      <c r="D747" s="4" t="s">
        <v>1136</v>
      </c>
      <c r="E747" s="4" t="s">
        <v>1157</v>
      </c>
      <c r="G747" s="21"/>
    </row>
    <row r="748" ht="14.25" customHeight="1">
      <c r="A748" s="22" t="s">
        <v>2339</v>
      </c>
      <c r="B748" s="17" t="s">
        <v>1037</v>
      </c>
      <c r="C748" s="18" t="s">
        <v>1928</v>
      </c>
      <c r="D748" s="4" t="s">
        <v>1136</v>
      </c>
      <c r="E748" s="4" t="s">
        <v>1157</v>
      </c>
      <c r="G748" s="21"/>
    </row>
    <row r="749" ht="14.25" customHeight="1">
      <c r="A749" s="22" t="s">
        <v>2340</v>
      </c>
      <c r="B749" s="25" t="s">
        <v>1283</v>
      </c>
      <c r="C749" s="26" t="s">
        <v>2043</v>
      </c>
      <c r="D749" s="4" t="s">
        <v>1136</v>
      </c>
      <c r="E749" s="4" t="s">
        <v>1169</v>
      </c>
      <c r="G749" s="21"/>
    </row>
    <row r="750" ht="14.25" customHeight="1">
      <c r="A750" s="22" t="s">
        <v>2341</v>
      </c>
      <c r="B750" s="17" t="s">
        <v>1283</v>
      </c>
      <c r="C750" s="18" t="s">
        <v>1683</v>
      </c>
      <c r="D750" s="4" t="s">
        <v>1136</v>
      </c>
      <c r="E750" s="4" t="s">
        <v>1530</v>
      </c>
      <c r="G750" s="21"/>
    </row>
    <row r="751" ht="14.25" customHeight="1">
      <c r="A751" s="22" t="s">
        <v>2342</v>
      </c>
      <c r="B751" s="29" t="s">
        <v>1037</v>
      </c>
      <c r="C751" s="30" t="s">
        <v>1733</v>
      </c>
      <c r="D751" s="4" t="s">
        <v>1136</v>
      </c>
      <c r="E751" s="4" t="s">
        <v>1157</v>
      </c>
      <c r="G751" s="21"/>
    </row>
    <row r="752" ht="14.25" customHeight="1">
      <c r="A752" s="22" t="s">
        <v>2343</v>
      </c>
      <c r="B752" s="17" t="s">
        <v>1028</v>
      </c>
      <c r="C752" s="18" t="s">
        <v>2344</v>
      </c>
      <c r="D752" s="4" t="s">
        <v>1136</v>
      </c>
      <c r="E752" s="4"/>
      <c r="G752" s="21"/>
    </row>
    <row r="753" ht="14.25" customHeight="1">
      <c r="A753" s="22" t="s">
        <v>2345</v>
      </c>
      <c r="B753" s="25" t="s">
        <v>1037</v>
      </c>
      <c r="C753" s="26" t="s">
        <v>2346</v>
      </c>
      <c r="D753" s="4" t="s">
        <v>1136</v>
      </c>
      <c r="E753" s="4" t="s">
        <v>1137</v>
      </c>
      <c r="G753" s="21"/>
    </row>
    <row r="754" ht="14.25" customHeight="1">
      <c r="A754" s="22" t="s">
        <v>2347</v>
      </c>
      <c r="B754" s="17" t="s">
        <v>1037</v>
      </c>
      <c r="C754" s="18" t="s">
        <v>2348</v>
      </c>
      <c r="D754" s="4" t="s">
        <v>1136</v>
      </c>
      <c r="E754" s="4" t="s">
        <v>1157</v>
      </c>
      <c r="G754" s="21"/>
    </row>
    <row r="755" ht="14.25" customHeight="1">
      <c r="A755" s="22" t="s">
        <v>2349</v>
      </c>
      <c r="B755" s="17" t="s">
        <v>1037</v>
      </c>
      <c r="C755" s="18" t="s">
        <v>2350</v>
      </c>
      <c r="D755" s="4" t="s">
        <v>1136</v>
      </c>
      <c r="E755" s="4" t="s">
        <v>1169</v>
      </c>
      <c r="G755" s="21"/>
    </row>
    <row r="756" ht="14.25" customHeight="1">
      <c r="A756" s="22" t="s">
        <v>2351</v>
      </c>
      <c r="B756" s="17" t="s">
        <v>1037</v>
      </c>
      <c r="C756" s="18" t="s">
        <v>1241</v>
      </c>
      <c r="D756" s="4" t="s">
        <v>1136</v>
      </c>
      <c r="E756" s="4" t="s">
        <v>1169</v>
      </c>
      <c r="G756" s="21"/>
    </row>
    <row r="757" ht="14.25" customHeight="1">
      <c r="A757" s="22" t="s">
        <v>2352</v>
      </c>
      <c r="B757" s="17" t="s">
        <v>1037</v>
      </c>
      <c r="C757" s="18" t="s">
        <v>1828</v>
      </c>
      <c r="D757" s="4" t="s">
        <v>1136</v>
      </c>
      <c r="E757" s="4" t="s">
        <v>1169</v>
      </c>
      <c r="G757" s="21"/>
    </row>
    <row r="758" ht="14.25" customHeight="1">
      <c r="A758" s="22" t="s">
        <v>2353</v>
      </c>
      <c r="B758" s="17" t="s">
        <v>1037</v>
      </c>
      <c r="C758" s="18" t="s">
        <v>2354</v>
      </c>
      <c r="D758" s="4" t="s">
        <v>1136</v>
      </c>
      <c r="E758" s="4" t="s">
        <v>1169</v>
      </c>
      <c r="G758" s="21"/>
    </row>
    <row r="759" ht="14.25" customHeight="1">
      <c r="A759" s="22" t="s">
        <v>2355</v>
      </c>
      <c r="B759" s="17" t="s">
        <v>2356</v>
      </c>
      <c r="C759" s="18" t="s">
        <v>1604</v>
      </c>
      <c r="D759" s="4" t="s">
        <v>1136</v>
      </c>
      <c r="E759" s="4" t="s">
        <v>1169</v>
      </c>
      <c r="G759" s="21"/>
    </row>
    <row r="760" ht="14.25" customHeight="1">
      <c r="A760" s="22" t="s">
        <v>2357</v>
      </c>
      <c r="B760" s="25" t="s">
        <v>1037</v>
      </c>
      <c r="C760" s="26" t="s">
        <v>2358</v>
      </c>
      <c r="D760" s="4" t="s">
        <v>1136</v>
      </c>
      <c r="E760" s="4" t="s">
        <v>1169</v>
      </c>
      <c r="G760" s="21"/>
    </row>
    <row r="761" ht="14.25" customHeight="1">
      <c r="A761" s="22" t="s">
        <v>2359</v>
      </c>
      <c r="B761" s="17" t="s">
        <v>1037</v>
      </c>
      <c r="C761" s="18" t="s">
        <v>2360</v>
      </c>
      <c r="D761" s="4" t="s">
        <v>1136</v>
      </c>
      <c r="E761" s="4" t="s">
        <v>1169</v>
      </c>
      <c r="G761" s="21"/>
    </row>
    <row r="762" ht="14.25" customHeight="1">
      <c r="A762" s="22" t="s">
        <v>2361</v>
      </c>
      <c r="B762" s="17" t="s">
        <v>1037</v>
      </c>
      <c r="C762" s="18" t="s">
        <v>2362</v>
      </c>
      <c r="D762" s="4" t="s">
        <v>1136</v>
      </c>
      <c r="E762" s="4" t="s">
        <v>1169</v>
      </c>
      <c r="G762" s="21"/>
    </row>
    <row r="763" ht="14.25" customHeight="1">
      <c r="A763" s="22" t="s">
        <v>2363</v>
      </c>
      <c r="B763" s="17" t="s">
        <v>1037</v>
      </c>
      <c r="C763" s="18" t="s">
        <v>2364</v>
      </c>
      <c r="D763" s="4" t="s">
        <v>1136</v>
      </c>
      <c r="E763" s="4" t="s">
        <v>1169</v>
      </c>
      <c r="G763" s="21"/>
    </row>
    <row r="764" ht="14.25" customHeight="1">
      <c r="A764" s="22" t="s">
        <v>2365</v>
      </c>
      <c r="B764" s="17" t="s">
        <v>1037</v>
      </c>
      <c r="C764" s="18" t="s">
        <v>2366</v>
      </c>
      <c r="D764" s="4" t="s">
        <v>1136</v>
      </c>
      <c r="E764" s="4" t="s">
        <v>1169</v>
      </c>
      <c r="G764" s="21"/>
    </row>
    <row r="765" ht="14.25" customHeight="1">
      <c r="A765" s="22" t="s">
        <v>2367</v>
      </c>
      <c r="B765" s="25" t="s">
        <v>1037</v>
      </c>
      <c r="C765" s="26" t="s">
        <v>2368</v>
      </c>
      <c r="D765" s="4" t="s">
        <v>1136</v>
      </c>
      <c r="E765" s="4" t="s">
        <v>1169</v>
      </c>
      <c r="G765" s="21"/>
    </row>
    <row r="766" ht="14.25" customHeight="1">
      <c r="A766" s="22" t="s">
        <v>2369</v>
      </c>
      <c r="B766" s="17" t="s">
        <v>1037</v>
      </c>
      <c r="C766" s="18" t="s">
        <v>2370</v>
      </c>
      <c r="D766" s="4" t="s">
        <v>1136</v>
      </c>
      <c r="E766" s="4" t="s">
        <v>1169</v>
      </c>
      <c r="G766" s="21"/>
    </row>
    <row r="767" ht="14.25" customHeight="1">
      <c r="A767" s="22" t="s">
        <v>2371</v>
      </c>
      <c r="B767" s="25" t="s">
        <v>1037</v>
      </c>
      <c r="C767" s="26" t="s">
        <v>2372</v>
      </c>
      <c r="D767" s="4" t="s">
        <v>1136</v>
      </c>
      <c r="E767" s="4" t="s">
        <v>1169</v>
      </c>
      <c r="G767" s="21"/>
    </row>
    <row r="768" ht="14.25" customHeight="1">
      <c r="A768" s="22" t="s">
        <v>2373</v>
      </c>
      <c r="B768" s="17" t="s">
        <v>1037</v>
      </c>
      <c r="C768" s="18" t="s">
        <v>2374</v>
      </c>
      <c r="D768" s="4" t="s">
        <v>1136</v>
      </c>
      <c r="E768" s="4" t="s">
        <v>1169</v>
      </c>
      <c r="G768" s="21"/>
    </row>
    <row r="769" ht="14.25" customHeight="1">
      <c r="A769" s="22" t="s">
        <v>2375</v>
      </c>
      <c r="B769" s="17" t="s">
        <v>1037</v>
      </c>
      <c r="C769" s="18" t="s">
        <v>2376</v>
      </c>
      <c r="D769" s="4" t="s">
        <v>1136</v>
      </c>
      <c r="E769" s="4" t="s">
        <v>1169</v>
      </c>
      <c r="G769" s="21"/>
    </row>
    <row r="770" ht="14.25" customHeight="1">
      <c r="A770" s="22" t="s">
        <v>2377</v>
      </c>
      <c r="B770" s="17" t="s">
        <v>1037</v>
      </c>
      <c r="C770" s="18" t="s">
        <v>1733</v>
      </c>
      <c r="D770" s="4" t="s">
        <v>1136</v>
      </c>
      <c r="E770" s="4" t="s">
        <v>1169</v>
      </c>
      <c r="G770" s="21"/>
    </row>
    <row r="771" ht="14.25" customHeight="1">
      <c r="A771" s="22" t="s">
        <v>2378</v>
      </c>
      <c r="B771" s="17" t="s">
        <v>1037</v>
      </c>
      <c r="C771" s="18" t="s">
        <v>2379</v>
      </c>
      <c r="D771" s="4" t="s">
        <v>1136</v>
      </c>
      <c r="E771" s="4" t="s">
        <v>1169</v>
      </c>
      <c r="G771" s="21"/>
    </row>
    <row r="772" ht="14.25" customHeight="1">
      <c r="A772" s="22" t="s">
        <v>2380</v>
      </c>
      <c r="B772" s="17" t="s">
        <v>1037</v>
      </c>
      <c r="C772" s="18" t="s">
        <v>2381</v>
      </c>
      <c r="D772" s="4" t="s">
        <v>1136</v>
      </c>
      <c r="E772" s="4" t="s">
        <v>1169</v>
      </c>
      <c r="G772" s="21"/>
    </row>
    <row r="773" ht="14.25" customHeight="1">
      <c r="A773" s="22" t="s">
        <v>2382</v>
      </c>
      <c r="B773" s="17" t="s">
        <v>1037</v>
      </c>
      <c r="C773" s="18" t="s">
        <v>2383</v>
      </c>
      <c r="D773" s="4" t="s">
        <v>1136</v>
      </c>
      <c r="E773" s="4" t="s">
        <v>1169</v>
      </c>
      <c r="G773" s="21"/>
    </row>
    <row r="774" ht="14.25" customHeight="1">
      <c r="A774" s="22" t="s">
        <v>2384</v>
      </c>
      <c r="B774" s="17" t="s">
        <v>1037</v>
      </c>
      <c r="C774" s="18" t="s">
        <v>2385</v>
      </c>
      <c r="D774" s="4" t="s">
        <v>1136</v>
      </c>
      <c r="E774" s="4" t="s">
        <v>1169</v>
      </c>
      <c r="G774" s="21"/>
    </row>
    <row r="775" ht="14.25" customHeight="1">
      <c r="A775" s="22" t="s">
        <v>2386</v>
      </c>
      <c r="B775" s="17" t="s">
        <v>1037</v>
      </c>
      <c r="C775" s="18" t="s">
        <v>2387</v>
      </c>
      <c r="D775" s="4" t="s">
        <v>1136</v>
      </c>
      <c r="E775" s="4" t="s">
        <v>1169</v>
      </c>
      <c r="G775" s="21"/>
    </row>
    <row r="776" ht="14.25" customHeight="1">
      <c r="A776" s="22" t="s">
        <v>2388</v>
      </c>
      <c r="B776" s="17" t="s">
        <v>1037</v>
      </c>
      <c r="C776" s="18" t="s">
        <v>2389</v>
      </c>
      <c r="D776" s="4" t="s">
        <v>1136</v>
      </c>
      <c r="E776" s="4" t="s">
        <v>1169</v>
      </c>
      <c r="G776" s="21"/>
    </row>
    <row r="777" ht="14.25" customHeight="1">
      <c r="A777" s="22" t="s">
        <v>2390</v>
      </c>
      <c r="B777" s="17" t="s">
        <v>1037</v>
      </c>
      <c r="C777" s="18" t="s">
        <v>2391</v>
      </c>
      <c r="D777" s="4" t="s">
        <v>1136</v>
      </c>
      <c r="E777" s="4" t="s">
        <v>1169</v>
      </c>
      <c r="G777" s="21"/>
    </row>
    <row r="778" ht="14.25" customHeight="1">
      <c r="A778" s="22" t="s">
        <v>2392</v>
      </c>
      <c r="B778" s="17" t="s">
        <v>1037</v>
      </c>
      <c r="C778" s="18" t="s">
        <v>2393</v>
      </c>
      <c r="D778" s="4" t="s">
        <v>1136</v>
      </c>
      <c r="E778" s="4" t="s">
        <v>1169</v>
      </c>
      <c r="G778" s="21"/>
    </row>
    <row r="779" ht="14.25" customHeight="1">
      <c r="A779" s="22" t="s">
        <v>2394</v>
      </c>
      <c r="B779" s="17" t="s">
        <v>1037</v>
      </c>
      <c r="C779" s="18" t="s">
        <v>1847</v>
      </c>
      <c r="D779" s="4" t="s">
        <v>1136</v>
      </c>
      <c r="E779" s="4" t="s">
        <v>1169</v>
      </c>
      <c r="G779" s="21"/>
    </row>
    <row r="780" ht="14.25" customHeight="1">
      <c r="A780" s="22" t="s">
        <v>2395</v>
      </c>
      <c r="B780" s="17" t="s">
        <v>1037</v>
      </c>
      <c r="C780" s="18" t="s">
        <v>2396</v>
      </c>
      <c r="D780" s="4" t="s">
        <v>1136</v>
      </c>
      <c r="E780" s="4" t="s">
        <v>1169</v>
      </c>
      <c r="G780" s="21"/>
    </row>
    <row r="781" ht="14.25" customHeight="1">
      <c r="A781" s="22" t="s">
        <v>2397</v>
      </c>
      <c r="B781" s="17" t="s">
        <v>1037</v>
      </c>
      <c r="C781" s="18" t="s">
        <v>2398</v>
      </c>
      <c r="D781" s="4" t="s">
        <v>1136</v>
      </c>
      <c r="E781" s="4" t="s">
        <v>1169</v>
      </c>
      <c r="G781" s="21"/>
    </row>
    <row r="782" ht="14.25" customHeight="1">
      <c r="A782" s="22" t="s">
        <v>2399</v>
      </c>
      <c r="B782" s="17" t="s">
        <v>1283</v>
      </c>
      <c r="C782" s="18" t="s">
        <v>1727</v>
      </c>
      <c r="D782" s="4" t="s">
        <v>1136</v>
      </c>
      <c r="E782" s="4" t="s">
        <v>1169</v>
      </c>
      <c r="G782" s="21"/>
    </row>
    <row r="783" ht="14.25" customHeight="1">
      <c r="A783" s="22" t="s">
        <v>2400</v>
      </c>
      <c r="B783" s="17" t="s">
        <v>1037</v>
      </c>
      <c r="C783" s="18" t="s">
        <v>2401</v>
      </c>
      <c r="D783" s="4" t="s">
        <v>1136</v>
      </c>
      <c r="E783" s="4" t="s">
        <v>1169</v>
      </c>
      <c r="G783" s="21"/>
    </row>
    <row r="784" ht="14.25" customHeight="1">
      <c r="A784" s="22" t="s">
        <v>2402</v>
      </c>
      <c r="B784" s="17" t="s">
        <v>1283</v>
      </c>
      <c r="C784" s="18" t="s">
        <v>1439</v>
      </c>
      <c r="D784" s="4" t="s">
        <v>1136</v>
      </c>
      <c r="E784" s="4" t="s">
        <v>1169</v>
      </c>
      <c r="G784" s="21"/>
    </row>
    <row r="785" ht="14.25" customHeight="1">
      <c r="A785" s="22" t="s">
        <v>2403</v>
      </c>
      <c r="B785" s="17" t="s">
        <v>1028</v>
      </c>
      <c r="C785" s="18" t="s">
        <v>1048</v>
      </c>
      <c r="D785" s="4" t="s">
        <v>1136</v>
      </c>
      <c r="E785" s="4" t="s">
        <v>1169</v>
      </c>
      <c r="G785" s="21"/>
    </row>
    <row r="786" ht="14.25" customHeight="1">
      <c r="A786" s="22" t="s">
        <v>2404</v>
      </c>
      <c r="B786" s="17" t="s">
        <v>1028</v>
      </c>
      <c r="C786" s="18" t="s">
        <v>1939</v>
      </c>
      <c r="D786" s="4" t="s">
        <v>1136</v>
      </c>
      <c r="E786" s="4" t="s">
        <v>1169</v>
      </c>
      <c r="G786" s="21"/>
    </row>
    <row r="787" ht="14.25" customHeight="1">
      <c r="A787" s="22" t="s">
        <v>2405</v>
      </c>
      <c r="B787" s="17" t="s">
        <v>1037</v>
      </c>
      <c r="C787" s="18" t="s">
        <v>2406</v>
      </c>
      <c r="D787" s="4" t="s">
        <v>1136</v>
      </c>
      <c r="E787" s="4" t="s">
        <v>1169</v>
      </c>
      <c r="G787" s="21"/>
    </row>
    <row r="788" ht="14.25" customHeight="1">
      <c r="A788" s="22" t="s">
        <v>2407</v>
      </c>
      <c r="B788" s="17" t="s">
        <v>1025</v>
      </c>
      <c r="C788" s="18" t="s">
        <v>1352</v>
      </c>
      <c r="D788" s="4" t="s">
        <v>1136</v>
      </c>
      <c r="E788" s="4" t="s">
        <v>1169</v>
      </c>
      <c r="G788" s="21"/>
    </row>
    <row r="789" ht="14.25" customHeight="1">
      <c r="A789" s="22" t="s">
        <v>2408</v>
      </c>
      <c r="B789" s="17" t="s">
        <v>1037</v>
      </c>
      <c r="C789" s="18" t="s">
        <v>1432</v>
      </c>
      <c r="D789" s="4" t="s">
        <v>1136</v>
      </c>
      <c r="E789" s="4" t="s">
        <v>1137</v>
      </c>
      <c r="G789" s="21"/>
    </row>
    <row r="790" ht="14.25" customHeight="1">
      <c r="A790" s="22" t="s">
        <v>2409</v>
      </c>
      <c r="B790" s="17" t="s">
        <v>1037</v>
      </c>
      <c r="C790" s="18" t="s">
        <v>2056</v>
      </c>
      <c r="D790" s="4" t="s">
        <v>1136</v>
      </c>
      <c r="E790" s="4" t="s">
        <v>1137</v>
      </c>
      <c r="G790" s="21"/>
    </row>
    <row r="791" ht="14.25" customHeight="1">
      <c r="A791" s="22" t="s">
        <v>2410</v>
      </c>
      <c r="B791" s="17" t="s">
        <v>1037</v>
      </c>
      <c r="C791" s="18" t="s">
        <v>2411</v>
      </c>
      <c r="D791" s="4" t="s">
        <v>1136</v>
      </c>
      <c r="E791" s="4" t="s">
        <v>1137</v>
      </c>
      <c r="G791" s="21"/>
    </row>
    <row r="792" ht="14.25" customHeight="1">
      <c r="A792" s="22" t="s">
        <v>2412</v>
      </c>
      <c r="B792" s="17" t="s">
        <v>1037</v>
      </c>
      <c r="C792" s="18" t="s">
        <v>2413</v>
      </c>
      <c r="D792" s="4" t="s">
        <v>1136</v>
      </c>
      <c r="E792" s="4" t="s">
        <v>1137</v>
      </c>
      <c r="G792" s="21"/>
    </row>
    <row r="793" ht="14.25" customHeight="1">
      <c r="A793" s="22" t="s">
        <v>2414</v>
      </c>
      <c r="B793" s="17" t="s">
        <v>1028</v>
      </c>
      <c r="C793" s="18" t="s">
        <v>1284</v>
      </c>
      <c r="D793" s="4" t="s">
        <v>1136</v>
      </c>
      <c r="E793" s="4" t="s">
        <v>1137</v>
      </c>
      <c r="G793" s="21"/>
    </row>
    <row r="794" ht="14.25" customHeight="1">
      <c r="A794" s="22" t="s">
        <v>2415</v>
      </c>
      <c r="B794" s="17" t="s">
        <v>1037</v>
      </c>
      <c r="C794" s="18" t="s">
        <v>1613</v>
      </c>
      <c r="D794" s="4" t="s">
        <v>1136</v>
      </c>
      <c r="E794" s="4" t="s">
        <v>1137</v>
      </c>
      <c r="G794" s="21"/>
    </row>
    <row r="795" ht="14.25" customHeight="1">
      <c r="A795" s="22" t="s">
        <v>2416</v>
      </c>
      <c r="B795" s="17" t="s">
        <v>1037</v>
      </c>
      <c r="C795" s="18" t="s">
        <v>1635</v>
      </c>
      <c r="D795" s="4" t="s">
        <v>1136</v>
      </c>
      <c r="E795" s="4" t="s">
        <v>1137</v>
      </c>
      <c r="G795" s="21"/>
    </row>
    <row r="796" ht="14.25" customHeight="1">
      <c r="A796" s="22" t="s">
        <v>2417</v>
      </c>
      <c r="B796" s="17" t="s">
        <v>1037</v>
      </c>
      <c r="C796" s="18" t="s">
        <v>2098</v>
      </c>
      <c r="D796" s="4" t="s">
        <v>1136</v>
      </c>
      <c r="E796" s="4" t="s">
        <v>1137</v>
      </c>
      <c r="G796" s="21"/>
    </row>
    <row r="797" ht="14.25" customHeight="1">
      <c r="A797" s="22" t="s">
        <v>2418</v>
      </c>
      <c r="B797" s="27" t="s">
        <v>1037</v>
      </c>
      <c r="C797" s="18" t="s">
        <v>2419</v>
      </c>
      <c r="D797" s="4" t="s">
        <v>1136</v>
      </c>
      <c r="E797" s="4" t="s">
        <v>1137</v>
      </c>
      <c r="G797" s="21"/>
    </row>
    <row r="798" ht="14.25" customHeight="1">
      <c r="A798" s="22" t="s">
        <v>2420</v>
      </c>
      <c r="B798" s="17" t="s">
        <v>1037</v>
      </c>
      <c r="C798" s="18" t="s">
        <v>1635</v>
      </c>
      <c r="D798" s="4" t="s">
        <v>1136</v>
      </c>
      <c r="E798" s="4" t="s">
        <v>1137</v>
      </c>
      <c r="G798" s="21"/>
    </row>
    <row r="799" ht="14.25" customHeight="1">
      <c r="A799" s="22" t="s">
        <v>2421</v>
      </c>
      <c r="B799" s="17" t="s">
        <v>1037</v>
      </c>
      <c r="C799" s="18" t="s">
        <v>1066</v>
      </c>
      <c r="D799" s="4" t="s">
        <v>1136</v>
      </c>
      <c r="E799" s="4" t="s">
        <v>1137</v>
      </c>
      <c r="G799" s="21"/>
    </row>
    <row r="800" ht="14.25" customHeight="1">
      <c r="A800" s="22" t="s">
        <v>2422</v>
      </c>
      <c r="B800" s="27" t="s">
        <v>1037</v>
      </c>
      <c r="C800" s="18" t="s">
        <v>2423</v>
      </c>
      <c r="D800" s="4" t="s">
        <v>1136</v>
      </c>
      <c r="E800" s="4" t="s">
        <v>1137</v>
      </c>
      <c r="G800" s="21"/>
    </row>
    <row r="801" ht="14.25" customHeight="1">
      <c r="A801" s="22" t="s">
        <v>2424</v>
      </c>
      <c r="B801" s="17" t="s">
        <v>1037</v>
      </c>
      <c r="C801" s="18" t="s">
        <v>1284</v>
      </c>
      <c r="D801" s="4" t="s">
        <v>1136</v>
      </c>
      <c r="E801" s="4" t="s">
        <v>1137</v>
      </c>
      <c r="G801" s="21"/>
    </row>
    <row r="802" ht="14.25" customHeight="1">
      <c r="A802" s="22" t="s">
        <v>2425</v>
      </c>
      <c r="B802" s="17" t="s">
        <v>1037</v>
      </c>
      <c r="C802" s="18" t="s">
        <v>1637</v>
      </c>
      <c r="D802" s="4" t="s">
        <v>1136</v>
      </c>
      <c r="E802" s="4" t="s">
        <v>1137</v>
      </c>
      <c r="G802" s="21"/>
    </row>
    <row r="803" ht="14.25" customHeight="1">
      <c r="A803" s="22" t="s">
        <v>2426</v>
      </c>
      <c r="B803" s="17" t="s">
        <v>1037</v>
      </c>
      <c r="C803" s="18" t="s">
        <v>2026</v>
      </c>
      <c r="D803" s="4" t="s">
        <v>1136</v>
      </c>
      <c r="E803" s="4" t="s">
        <v>1137</v>
      </c>
      <c r="G803" s="21"/>
    </row>
    <row r="804" ht="14.25" customHeight="1">
      <c r="A804" s="22" t="s">
        <v>2427</v>
      </c>
      <c r="B804" s="17" t="s">
        <v>1037</v>
      </c>
      <c r="C804" s="18" t="s">
        <v>1284</v>
      </c>
      <c r="D804" s="4" t="s">
        <v>1136</v>
      </c>
      <c r="E804" s="4" t="s">
        <v>1137</v>
      </c>
      <c r="G804" s="21"/>
    </row>
    <row r="805" ht="14.25" customHeight="1">
      <c r="A805" s="22" t="s">
        <v>2428</v>
      </c>
      <c r="B805" s="25" t="s">
        <v>1037</v>
      </c>
      <c r="C805" s="26" t="s">
        <v>2429</v>
      </c>
      <c r="D805" s="4" t="s">
        <v>1136</v>
      </c>
      <c r="E805" s="4" t="s">
        <v>1169</v>
      </c>
      <c r="G805" s="21"/>
    </row>
    <row r="806" ht="14.25" customHeight="1">
      <c r="A806" s="22" t="s">
        <v>2430</v>
      </c>
      <c r="B806" s="25" t="s">
        <v>1037</v>
      </c>
      <c r="C806" s="26" t="s">
        <v>2431</v>
      </c>
      <c r="D806" s="4" t="s">
        <v>1136</v>
      </c>
      <c r="E806" s="4" t="s">
        <v>1157</v>
      </c>
      <c r="G806" s="21"/>
    </row>
    <row r="807" ht="14.25" customHeight="1">
      <c r="A807" s="22" t="s">
        <v>2432</v>
      </c>
      <c r="B807" s="29" t="s">
        <v>1037</v>
      </c>
      <c r="C807" s="30" t="s">
        <v>1527</v>
      </c>
      <c r="D807" s="4" t="s">
        <v>1136</v>
      </c>
      <c r="E807" s="4" t="s">
        <v>1157</v>
      </c>
      <c r="G807" s="21"/>
    </row>
    <row r="808" ht="14.25" customHeight="1">
      <c r="A808" s="22" t="s">
        <v>2433</v>
      </c>
      <c r="B808" s="29" t="s">
        <v>1037</v>
      </c>
      <c r="C808" s="30" t="s">
        <v>1056</v>
      </c>
      <c r="D808" s="4" t="s">
        <v>1136</v>
      </c>
      <c r="E808" s="4" t="s">
        <v>1157</v>
      </c>
      <c r="G808" s="21"/>
    </row>
    <row r="809" ht="14.25" customHeight="1">
      <c r="A809" s="22" t="s">
        <v>2434</v>
      </c>
      <c r="B809" s="25" t="s">
        <v>1037</v>
      </c>
      <c r="C809" s="26" t="s">
        <v>1207</v>
      </c>
      <c r="D809" s="4" t="s">
        <v>1136</v>
      </c>
      <c r="E809" s="4" t="s">
        <v>1169</v>
      </c>
      <c r="G809" s="21"/>
    </row>
    <row r="810" ht="14.25" customHeight="1">
      <c r="A810" s="22" t="s">
        <v>2435</v>
      </c>
      <c r="B810" s="17" t="s">
        <v>1037</v>
      </c>
      <c r="C810" s="18" t="s">
        <v>1407</v>
      </c>
      <c r="D810" s="4" t="s">
        <v>1136</v>
      </c>
      <c r="E810" s="4" t="s">
        <v>1137</v>
      </c>
      <c r="G810" s="21"/>
    </row>
    <row r="811" ht="14.25" customHeight="1">
      <c r="A811" s="22" t="s">
        <v>2436</v>
      </c>
      <c r="B811" s="17" t="s">
        <v>1028</v>
      </c>
      <c r="C811" s="18" t="s">
        <v>2437</v>
      </c>
      <c r="D811" s="4" t="s">
        <v>1136</v>
      </c>
      <c r="E811" s="4" t="s">
        <v>1137</v>
      </c>
      <c r="G811" s="21"/>
    </row>
    <row r="812" ht="14.25" customHeight="1">
      <c r="A812" s="22" t="s">
        <v>2438</v>
      </c>
      <c r="B812" s="17" t="s">
        <v>1028</v>
      </c>
      <c r="C812" s="18" t="s">
        <v>1319</v>
      </c>
      <c r="D812" s="4" t="s">
        <v>1136</v>
      </c>
      <c r="E812" s="4" t="s">
        <v>1137</v>
      </c>
      <c r="G812" s="21"/>
    </row>
    <row r="813" ht="14.25" customHeight="1">
      <c r="A813" s="22" t="s">
        <v>2439</v>
      </c>
      <c r="B813" s="29" t="s">
        <v>1203</v>
      </c>
      <c r="C813" s="30" t="s">
        <v>1653</v>
      </c>
      <c r="D813" s="4" t="s">
        <v>1136</v>
      </c>
      <c r="E813" s="4" t="s">
        <v>1157</v>
      </c>
      <c r="G813" s="21"/>
    </row>
    <row r="814" ht="14.25" customHeight="1">
      <c r="A814" s="22" t="s">
        <v>2440</v>
      </c>
      <c r="B814" s="25" t="s">
        <v>1037</v>
      </c>
      <c r="C814" s="26" t="s">
        <v>1894</v>
      </c>
      <c r="D814" s="4" t="s">
        <v>1136</v>
      </c>
      <c r="E814" s="4" t="s">
        <v>1157</v>
      </c>
      <c r="G814" s="21"/>
    </row>
    <row r="815" ht="14.25" customHeight="1">
      <c r="A815" s="22" t="s">
        <v>2441</v>
      </c>
      <c r="B815" s="17" t="s">
        <v>1283</v>
      </c>
      <c r="C815" s="18" t="s">
        <v>2442</v>
      </c>
      <c r="D815" s="4" t="s">
        <v>1136</v>
      </c>
      <c r="E815" s="4" t="s">
        <v>1169</v>
      </c>
      <c r="G815" s="21"/>
    </row>
    <row r="816" ht="14.25" customHeight="1">
      <c r="A816" s="22" t="s">
        <v>2443</v>
      </c>
      <c r="B816" s="17" t="s">
        <v>1037</v>
      </c>
      <c r="C816" s="18" t="s">
        <v>2444</v>
      </c>
      <c r="D816" s="4" t="s">
        <v>1136</v>
      </c>
      <c r="E816" s="4" t="s">
        <v>1169</v>
      </c>
      <c r="G816" s="21"/>
    </row>
    <row r="817" ht="14.25" customHeight="1">
      <c r="A817" s="22" t="s">
        <v>2445</v>
      </c>
      <c r="B817" s="17" t="s">
        <v>1037</v>
      </c>
      <c r="C817" s="18" t="s">
        <v>2446</v>
      </c>
      <c r="D817" s="4" t="s">
        <v>1136</v>
      </c>
      <c r="E817" s="4" t="s">
        <v>1137</v>
      </c>
      <c r="G817" s="21"/>
    </row>
    <row r="818" ht="14.25" customHeight="1">
      <c r="A818" s="22" t="s">
        <v>2447</v>
      </c>
      <c r="B818" s="17" t="s">
        <v>1037</v>
      </c>
      <c r="C818" s="18" t="s">
        <v>1488</v>
      </c>
      <c r="D818" s="4" t="s">
        <v>1136</v>
      </c>
      <c r="E818" s="4" t="s">
        <v>1137</v>
      </c>
      <c r="G818" s="21"/>
    </row>
    <row r="819" ht="14.25" customHeight="1">
      <c r="A819" s="22" t="s">
        <v>2448</v>
      </c>
      <c r="B819" s="17" t="s">
        <v>1028</v>
      </c>
      <c r="C819" s="18" t="s">
        <v>2321</v>
      </c>
      <c r="D819" s="4" t="s">
        <v>1136</v>
      </c>
      <c r="E819" s="4" t="s">
        <v>1169</v>
      </c>
      <c r="G819" s="21"/>
    </row>
    <row r="820" ht="14.25" customHeight="1">
      <c r="A820" s="22" t="s">
        <v>2449</v>
      </c>
      <c r="B820" s="17" t="s">
        <v>1028</v>
      </c>
      <c r="C820" s="18" t="s">
        <v>2321</v>
      </c>
      <c r="D820" s="4" t="s">
        <v>1136</v>
      </c>
      <c r="E820" s="4" t="s">
        <v>1169</v>
      </c>
      <c r="G820" s="21"/>
    </row>
    <row r="821" ht="14.25" customHeight="1">
      <c r="A821" s="22" t="s">
        <v>2450</v>
      </c>
      <c r="B821" s="17" t="s">
        <v>1037</v>
      </c>
      <c r="C821" s="18" t="s">
        <v>1434</v>
      </c>
      <c r="D821" s="4" t="s">
        <v>1136</v>
      </c>
      <c r="E821" s="4" t="s">
        <v>1137</v>
      </c>
      <c r="G821" s="21"/>
    </row>
    <row r="822" ht="14.25" customHeight="1">
      <c r="A822" s="22" t="s">
        <v>2451</v>
      </c>
      <c r="B822" s="17" t="s">
        <v>1037</v>
      </c>
      <c r="C822" s="18" t="s">
        <v>2452</v>
      </c>
      <c r="D822" s="4" t="s">
        <v>1136</v>
      </c>
      <c r="E822" s="4" t="s">
        <v>1137</v>
      </c>
      <c r="G822" s="21"/>
    </row>
    <row r="823" ht="14.25" customHeight="1">
      <c r="A823" s="22" t="s">
        <v>2453</v>
      </c>
      <c r="B823" s="17" t="s">
        <v>1028</v>
      </c>
      <c r="C823" s="18" t="s">
        <v>1727</v>
      </c>
      <c r="D823" s="4" t="s">
        <v>1136</v>
      </c>
      <c r="E823" s="4" t="s">
        <v>1137</v>
      </c>
      <c r="G823" s="21"/>
    </row>
    <row r="824" ht="14.25" customHeight="1">
      <c r="A824" s="22" t="s">
        <v>2454</v>
      </c>
      <c r="B824" s="17" t="s">
        <v>1037</v>
      </c>
      <c r="C824" s="18" t="s">
        <v>2455</v>
      </c>
      <c r="D824" s="4" t="s">
        <v>1136</v>
      </c>
      <c r="E824" s="4" t="s">
        <v>1137</v>
      </c>
      <c r="G824" s="21"/>
    </row>
    <row r="825" ht="14.25" customHeight="1">
      <c r="A825" s="22" t="s">
        <v>2456</v>
      </c>
      <c r="B825" s="17" t="s">
        <v>1037</v>
      </c>
      <c r="C825" s="18" t="s">
        <v>1833</v>
      </c>
      <c r="D825" s="4" t="s">
        <v>1136</v>
      </c>
      <c r="E825" s="4" t="s">
        <v>1137</v>
      </c>
      <c r="G825" s="21"/>
    </row>
    <row r="826" ht="14.25" customHeight="1">
      <c r="A826" s="22" t="s">
        <v>2457</v>
      </c>
      <c r="B826" s="17" t="s">
        <v>1037</v>
      </c>
      <c r="C826" s="18" t="s">
        <v>2458</v>
      </c>
      <c r="D826" s="4" t="s">
        <v>1136</v>
      </c>
      <c r="E826" s="4" t="s">
        <v>1137</v>
      </c>
      <c r="G826" s="21"/>
    </row>
    <row r="827" ht="14.25" customHeight="1">
      <c r="A827" s="22" t="s">
        <v>2459</v>
      </c>
      <c r="B827" s="17" t="s">
        <v>1037</v>
      </c>
      <c r="C827" s="18" t="s">
        <v>1486</v>
      </c>
      <c r="D827" s="4" t="s">
        <v>1136</v>
      </c>
      <c r="E827" s="4" t="s">
        <v>1137</v>
      </c>
      <c r="G827" s="21"/>
    </row>
    <row r="828" ht="14.25" customHeight="1">
      <c r="A828" s="22" t="s">
        <v>2460</v>
      </c>
      <c r="B828" s="17" t="s">
        <v>1037</v>
      </c>
      <c r="C828" s="18" t="s">
        <v>2461</v>
      </c>
      <c r="D828" s="4" t="s">
        <v>1136</v>
      </c>
      <c r="E828" s="4" t="s">
        <v>1137</v>
      </c>
      <c r="G828" s="21"/>
    </row>
    <row r="829" ht="14.25" customHeight="1">
      <c r="A829" s="22" t="s">
        <v>2462</v>
      </c>
      <c r="B829" s="17" t="s">
        <v>1037</v>
      </c>
      <c r="C829" s="18" t="s">
        <v>1143</v>
      </c>
      <c r="D829" s="4" t="s">
        <v>1136</v>
      </c>
      <c r="E829" s="4" t="s">
        <v>1137</v>
      </c>
      <c r="G829" s="21"/>
    </row>
    <row r="830" ht="14.25" customHeight="1">
      <c r="A830" s="22" t="s">
        <v>2463</v>
      </c>
      <c r="B830" s="25" t="s">
        <v>1037</v>
      </c>
      <c r="C830" s="26" t="s">
        <v>2464</v>
      </c>
      <c r="D830" s="4" t="s">
        <v>1136</v>
      </c>
      <c r="E830" s="4" t="s">
        <v>1169</v>
      </c>
      <c r="G830" s="21"/>
    </row>
    <row r="831" ht="14.25" customHeight="1">
      <c r="A831" s="22" t="s">
        <v>2465</v>
      </c>
      <c r="B831" s="25" t="s">
        <v>1037</v>
      </c>
      <c r="C831" s="26" t="s">
        <v>2466</v>
      </c>
      <c r="D831" s="4" t="s">
        <v>1136</v>
      </c>
      <c r="E831" s="4" t="s">
        <v>1169</v>
      </c>
      <c r="G831" s="21"/>
    </row>
    <row r="832" ht="14.25" customHeight="1">
      <c r="A832" s="22" t="s">
        <v>2467</v>
      </c>
      <c r="B832" s="25" t="s">
        <v>1037</v>
      </c>
      <c r="C832" s="26" t="s">
        <v>2466</v>
      </c>
      <c r="D832" s="4" t="s">
        <v>1136</v>
      </c>
      <c r="E832" s="4" t="s">
        <v>1169</v>
      </c>
      <c r="G832" s="21"/>
    </row>
    <row r="833" ht="14.25" customHeight="1">
      <c r="A833" s="22" t="s">
        <v>2468</v>
      </c>
      <c r="B833" s="25" t="s">
        <v>1037</v>
      </c>
      <c r="C833" s="26" t="s">
        <v>2469</v>
      </c>
      <c r="D833" s="4" t="s">
        <v>1136</v>
      </c>
      <c r="E833" s="4" t="s">
        <v>1169</v>
      </c>
      <c r="G833" s="21"/>
    </row>
    <row r="834" ht="14.25" customHeight="1">
      <c r="A834" s="22" t="s">
        <v>2470</v>
      </c>
      <c r="B834" s="25" t="s">
        <v>1037</v>
      </c>
      <c r="C834" s="26" t="s">
        <v>2471</v>
      </c>
      <c r="D834" s="4" t="s">
        <v>1136</v>
      </c>
      <c r="E834" s="4" t="s">
        <v>1169</v>
      </c>
      <c r="G834" s="21"/>
    </row>
    <row r="835" ht="14.25" customHeight="1">
      <c r="A835" s="22" t="s">
        <v>2472</v>
      </c>
      <c r="B835" s="25" t="s">
        <v>1037</v>
      </c>
      <c r="C835" s="26" t="s">
        <v>2473</v>
      </c>
      <c r="D835" s="4" t="s">
        <v>1136</v>
      </c>
      <c r="E835" s="4" t="s">
        <v>1169</v>
      </c>
      <c r="G835" s="21"/>
    </row>
    <row r="836" ht="14.25" customHeight="1">
      <c r="A836" s="22" t="s">
        <v>2474</v>
      </c>
      <c r="B836" s="25" t="s">
        <v>1037</v>
      </c>
      <c r="C836" s="26" t="s">
        <v>2475</v>
      </c>
      <c r="D836" s="4" t="s">
        <v>1136</v>
      </c>
      <c r="E836" s="4" t="s">
        <v>1169</v>
      </c>
      <c r="G836" s="21"/>
    </row>
    <row r="837" ht="14.25" customHeight="1">
      <c r="A837" s="22" t="s">
        <v>2476</v>
      </c>
      <c r="B837" s="25" t="s">
        <v>1037</v>
      </c>
      <c r="C837" s="26" t="s">
        <v>1211</v>
      </c>
      <c r="D837" s="4" t="s">
        <v>1136</v>
      </c>
      <c r="E837" s="4" t="s">
        <v>1169</v>
      </c>
      <c r="G837" s="21"/>
    </row>
    <row r="838" ht="14.25" customHeight="1">
      <c r="A838" s="22" t="s">
        <v>2477</v>
      </c>
      <c r="B838" s="25" t="s">
        <v>1037</v>
      </c>
      <c r="C838" s="26" t="s">
        <v>2478</v>
      </c>
      <c r="D838" s="4" t="s">
        <v>1136</v>
      </c>
      <c r="E838" s="4" t="s">
        <v>1169</v>
      </c>
      <c r="G838" s="21"/>
    </row>
    <row r="839" ht="14.25" customHeight="1">
      <c r="A839" s="22" t="s">
        <v>2479</v>
      </c>
      <c r="B839" s="25" t="s">
        <v>1037</v>
      </c>
      <c r="C839" s="26" t="s">
        <v>1271</v>
      </c>
      <c r="D839" s="4" t="s">
        <v>1136</v>
      </c>
      <c r="E839" s="4" t="s">
        <v>1169</v>
      </c>
      <c r="G839" s="21"/>
    </row>
    <row r="840" ht="14.25" customHeight="1">
      <c r="A840" s="22" t="s">
        <v>2480</v>
      </c>
      <c r="B840" s="25" t="s">
        <v>1028</v>
      </c>
      <c r="C840" s="26" t="s">
        <v>1062</v>
      </c>
      <c r="D840" s="4" t="s">
        <v>1136</v>
      </c>
      <c r="E840" s="4" t="s">
        <v>1169</v>
      </c>
      <c r="G840" s="21"/>
    </row>
    <row r="841" ht="14.25" customHeight="1">
      <c r="A841" s="22" t="s">
        <v>2481</v>
      </c>
      <c r="B841" s="25" t="s">
        <v>1037</v>
      </c>
      <c r="C841" s="26" t="s">
        <v>2482</v>
      </c>
      <c r="D841" s="4" t="s">
        <v>1136</v>
      </c>
      <c r="E841" s="4" t="s">
        <v>1169</v>
      </c>
      <c r="G841" s="21"/>
    </row>
    <row r="842" ht="14.25" customHeight="1">
      <c r="A842" s="22" t="s">
        <v>2483</v>
      </c>
      <c r="B842" s="50" t="s">
        <v>1037</v>
      </c>
      <c r="C842" s="6" t="s">
        <v>1637</v>
      </c>
      <c r="D842" s="4" t="s">
        <v>1136</v>
      </c>
      <c r="E842" s="4" t="s">
        <v>1169</v>
      </c>
      <c r="G842" s="21"/>
    </row>
    <row r="843" ht="14.25" customHeight="1">
      <c r="A843" s="22" t="s">
        <v>2484</v>
      </c>
      <c r="B843" s="29" t="s">
        <v>1037</v>
      </c>
      <c r="C843" s="34" t="s">
        <v>1525</v>
      </c>
      <c r="D843" s="4" t="s">
        <v>1136</v>
      </c>
      <c r="E843" s="4" t="s">
        <v>1157</v>
      </c>
      <c r="G843" s="21"/>
    </row>
    <row r="844" ht="14.25" customHeight="1">
      <c r="A844" s="22" t="s">
        <v>2485</v>
      </c>
      <c r="B844" s="32" t="s">
        <v>1037</v>
      </c>
      <c r="C844" s="8" t="s">
        <v>1217</v>
      </c>
      <c r="D844" s="4" t="s">
        <v>1136</v>
      </c>
      <c r="E844" s="4" t="s">
        <v>1157</v>
      </c>
      <c r="G844" s="21"/>
    </row>
    <row r="845" ht="14.25" customHeight="1">
      <c r="A845" s="22" t="s">
        <v>2486</v>
      </c>
      <c r="B845" s="17" t="s">
        <v>1037</v>
      </c>
      <c r="C845" s="11" t="s">
        <v>1960</v>
      </c>
      <c r="D845" s="4" t="s">
        <v>1136</v>
      </c>
      <c r="E845" s="4" t="s">
        <v>1157</v>
      </c>
      <c r="G845" s="21"/>
    </row>
    <row r="846" ht="14.25" customHeight="1">
      <c r="A846" s="22" t="s">
        <v>2487</v>
      </c>
      <c r="B846" s="29" t="s">
        <v>1037</v>
      </c>
      <c r="C846" s="34" t="s">
        <v>2060</v>
      </c>
      <c r="D846" s="4" t="s">
        <v>1136</v>
      </c>
      <c r="E846" s="4" t="s">
        <v>1157</v>
      </c>
      <c r="G846" s="21"/>
    </row>
    <row r="847" ht="14.25" customHeight="1">
      <c r="A847" s="22" t="s">
        <v>2488</v>
      </c>
      <c r="B847" s="29" t="s">
        <v>1037</v>
      </c>
      <c r="C847" s="34" t="s">
        <v>2096</v>
      </c>
      <c r="D847" s="4" t="s">
        <v>1136</v>
      </c>
      <c r="E847" s="4" t="s">
        <v>1157</v>
      </c>
      <c r="G847" s="21"/>
    </row>
    <row r="848" ht="14.25" customHeight="1">
      <c r="A848" s="22" t="s">
        <v>2489</v>
      </c>
      <c r="B848" s="25" t="s">
        <v>1037</v>
      </c>
      <c r="C848" s="7" t="s">
        <v>2028</v>
      </c>
      <c r="D848" s="4" t="s">
        <v>1136</v>
      </c>
      <c r="E848" s="4" t="s">
        <v>1157</v>
      </c>
      <c r="G848" s="21"/>
    </row>
    <row r="849" ht="14.25" customHeight="1">
      <c r="A849" s="22" t="s">
        <v>2490</v>
      </c>
      <c r="B849" s="25" t="s">
        <v>1037</v>
      </c>
      <c r="C849" s="7" t="s">
        <v>2028</v>
      </c>
      <c r="D849" s="4" t="s">
        <v>1136</v>
      </c>
      <c r="E849" s="4" t="s">
        <v>1157</v>
      </c>
      <c r="G849" s="21"/>
    </row>
    <row r="850" ht="14.25" customHeight="1">
      <c r="A850" s="22" t="s">
        <v>2491</v>
      </c>
      <c r="B850" s="29" t="s">
        <v>1037</v>
      </c>
      <c r="C850" s="34" t="s">
        <v>1928</v>
      </c>
      <c r="D850" s="4" t="s">
        <v>1136</v>
      </c>
      <c r="E850" s="4" t="s">
        <v>1157</v>
      </c>
      <c r="G850" s="21"/>
    </row>
    <row r="851" ht="14.25" customHeight="1">
      <c r="A851" s="22" t="s">
        <v>2492</v>
      </c>
      <c r="B851" s="29" t="s">
        <v>1037</v>
      </c>
      <c r="C851" s="34" t="s">
        <v>1108</v>
      </c>
      <c r="D851" s="4" t="s">
        <v>1136</v>
      </c>
      <c r="E851" s="4" t="s">
        <v>1157</v>
      </c>
      <c r="G851" s="21"/>
    </row>
    <row r="852" ht="14.25" customHeight="1">
      <c r="A852" s="22" t="s">
        <v>2493</v>
      </c>
      <c r="B852" s="17" t="s">
        <v>1037</v>
      </c>
      <c r="C852" s="11" t="s">
        <v>2190</v>
      </c>
      <c r="D852" s="4" t="s">
        <v>1136</v>
      </c>
      <c r="E852" s="4" t="s">
        <v>1157</v>
      </c>
      <c r="G852" s="21"/>
    </row>
    <row r="853" ht="14.25" customHeight="1">
      <c r="A853" s="22" t="s">
        <v>2494</v>
      </c>
      <c r="B853" s="25" t="s">
        <v>1037</v>
      </c>
      <c r="C853" s="7" t="s">
        <v>1677</v>
      </c>
      <c r="D853" s="4" t="s">
        <v>1136</v>
      </c>
      <c r="E853" s="4" t="s">
        <v>1157</v>
      </c>
      <c r="G853" s="21"/>
    </row>
    <row r="854" ht="14.25" customHeight="1">
      <c r="A854" s="22" t="s">
        <v>2495</v>
      </c>
      <c r="B854" s="29" t="s">
        <v>1028</v>
      </c>
      <c r="C854" s="34" t="s">
        <v>1279</v>
      </c>
      <c r="D854" s="4" t="s">
        <v>1136</v>
      </c>
      <c r="E854" s="4" t="s">
        <v>1157</v>
      </c>
      <c r="G854" s="21"/>
    </row>
    <row r="855" ht="14.25" customHeight="1">
      <c r="A855" s="22" t="s">
        <v>2496</v>
      </c>
      <c r="B855" s="29" t="s">
        <v>1037</v>
      </c>
      <c r="C855" s="34" t="s">
        <v>2423</v>
      </c>
      <c r="D855" s="4" t="s">
        <v>1136</v>
      </c>
      <c r="E855" s="4" t="s">
        <v>1157</v>
      </c>
      <c r="G855" s="21"/>
    </row>
    <row r="856" ht="14.25" customHeight="1">
      <c r="A856" s="22" t="s">
        <v>2497</v>
      </c>
      <c r="B856" s="25" t="s">
        <v>1037</v>
      </c>
      <c r="C856" s="7" t="s">
        <v>2498</v>
      </c>
      <c r="D856" s="4" t="s">
        <v>1136</v>
      </c>
      <c r="E856" s="4" t="s">
        <v>1169</v>
      </c>
      <c r="G856" s="21"/>
    </row>
    <row r="857" ht="14.25" customHeight="1">
      <c r="A857" s="22" t="s">
        <v>2499</v>
      </c>
      <c r="B857" s="25" t="s">
        <v>1037</v>
      </c>
      <c r="C857" s="7" t="s">
        <v>2500</v>
      </c>
      <c r="D857" s="4" t="s">
        <v>1136</v>
      </c>
      <c r="E857" s="4" t="s">
        <v>1169</v>
      </c>
      <c r="G857" s="21"/>
    </row>
    <row r="858" ht="14.25" customHeight="1">
      <c r="A858" s="22" t="s">
        <v>2501</v>
      </c>
      <c r="B858" s="25" t="s">
        <v>1037</v>
      </c>
      <c r="C858" s="7" t="s">
        <v>1209</v>
      </c>
      <c r="D858" s="4" t="s">
        <v>1136</v>
      </c>
      <c r="E858" s="4" t="s">
        <v>1169</v>
      </c>
      <c r="G858" s="21"/>
    </row>
    <row r="859" ht="14.25" customHeight="1">
      <c r="A859" s="22" t="s">
        <v>2502</v>
      </c>
      <c r="B859" s="17" t="s">
        <v>1028</v>
      </c>
      <c r="C859" s="11" t="s">
        <v>2503</v>
      </c>
      <c r="D859" s="4" t="s">
        <v>1136</v>
      </c>
      <c r="E859" s="4" t="s">
        <v>1137</v>
      </c>
      <c r="G859" s="21"/>
    </row>
    <row r="860" ht="14.25" customHeight="1">
      <c r="A860" s="22" t="s">
        <v>2504</v>
      </c>
      <c r="B860" s="25" t="s">
        <v>1037</v>
      </c>
      <c r="C860" s="7" t="s">
        <v>2505</v>
      </c>
      <c r="D860" s="4" t="s">
        <v>1136</v>
      </c>
      <c r="E860" s="4" t="s">
        <v>1169</v>
      </c>
      <c r="G860" s="21"/>
    </row>
    <row r="861" ht="14.25" customHeight="1">
      <c r="A861" s="22" t="s">
        <v>2506</v>
      </c>
      <c r="B861" s="17" t="s">
        <v>1037</v>
      </c>
      <c r="C861" s="11" t="s">
        <v>1407</v>
      </c>
      <c r="D861" s="4" t="s">
        <v>1136</v>
      </c>
      <c r="E861" s="4" t="s">
        <v>1137</v>
      </c>
      <c r="G861" s="21"/>
    </row>
    <row r="862" ht="14.25" customHeight="1">
      <c r="A862" s="22" t="s">
        <v>2507</v>
      </c>
      <c r="B862" s="25" t="s">
        <v>1037</v>
      </c>
      <c r="C862" s="7" t="s">
        <v>2508</v>
      </c>
      <c r="D862" s="4" t="s">
        <v>1136</v>
      </c>
      <c r="E862" s="4" t="s">
        <v>1157</v>
      </c>
      <c r="G862" s="21"/>
    </row>
    <row r="863" ht="14.25" customHeight="1">
      <c r="A863" s="22" t="s">
        <v>2509</v>
      </c>
      <c r="B863" s="29" t="s">
        <v>1037</v>
      </c>
      <c r="C863" s="34" t="s">
        <v>1529</v>
      </c>
      <c r="D863" s="4" t="s">
        <v>1136</v>
      </c>
      <c r="E863" s="4" t="s">
        <v>1157</v>
      </c>
      <c r="G863" s="21"/>
    </row>
    <row r="864" ht="14.25" customHeight="1">
      <c r="A864" s="22" t="s">
        <v>2510</v>
      </c>
      <c r="B864" s="17" t="s">
        <v>1037</v>
      </c>
      <c r="C864" s="11" t="s">
        <v>2511</v>
      </c>
      <c r="D864" s="4" t="s">
        <v>1136</v>
      </c>
      <c r="E864" s="4" t="s">
        <v>1169</v>
      </c>
      <c r="G864" s="21"/>
    </row>
    <row r="865" ht="14.25" customHeight="1">
      <c r="A865" s="22" t="s">
        <v>2512</v>
      </c>
      <c r="B865" s="17" t="s">
        <v>1037</v>
      </c>
      <c r="C865" s="11" t="s">
        <v>1584</v>
      </c>
      <c r="D865" s="4" t="s">
        <v>1136</v>
      </c>
      <c r="E865" s="4" t="s">
        <v>1137</v>
      </c>
      <c r="G865" s="21"/>
    </row>
    <row r="866" ht="14.25" customHeight="1">
      <c r="A866" s="22" t="s">
        <v>2513</v>
      </c>
      <c r="B866" s="17" t="s">
        <v>1037</v>
      </c>
      <c r="C866" s="11" t="s">
        <v>2514</v>
      </c>
      <c r="D866" s="4" t="s">
        <v>1136</v>
      </c>
      <c r="E866" s="4" t="s">
        <v>1137</v>
      </c>
      <c r="G866" s="21"/>
    </row>
    <row r="867" ht="14.25" customHeight="1">
      <c r="A867" s="22" t="s">
        <v>2515</v>
      </c>
      <c r="B867" s="10" t="s">
        <v>1037</v>
      </c>
      <c r="C867" s="54" t="s">
        <v>1727</v>
      </c>
      <c r="D867" s="4" t="s">
        <v>1136</v>
      </c>
      <c r="E867" s="4" t="s">
        <v>1137</v>
      </c>
      <c r="G867" s="21"/>
    </row>
    <row r="868" ht="14.25" customHeight="1">
      <c r="A868" s="22" t="s">
        <v>2516</v>
      </c>
      <c r="B868" s="17" t="s">
        <v>1037</v>
      </c>
      <c r="C868" s="11" t="s">
        <v>1297</v>
      </c>
      <c r="D868" s="4" t="s">
        <v>1136</v>
      </c>
      <c r="E868" s="4" t="s">
        <v>1137</v>
      </c>
      <c r="G868" s="21"/>
    </row>
    <row r="869" ht="14.25" customHeight="1">
      <c r="A869" s="22" t="s">
        <v>2517</v>
      </c>
      <c r="B869" s="51" t="s">
        <v>1037</v>
      </c>
      <c r="C869" s="52" t="s">
        <v>1145</v>
      </c>
      <c r="D869" s="4" t="s">
        <v>1136</v>
      </c>
      <c r="E869" s="4" t="s">
        <v>1137</v>
      </c>
      <c r="G869" s="21"/>
    </row>
    <row r="870" ht="14.25" customHeight="1">
      <c r="A870" s="22" t="s">
        <v>2518</v>
      </c>
      <c r="B870" s="17" t="s">
        <v>1037</v>
      </c>
      <c r="C870" s="11" t="s">
        <v>1108</v>
      </c>
      <c r="D870" s="4" t="s">
        <v>1136</v>
      </c>
      <c r="E870" s="4" t="s">
        <v>1137</v>
      </c>
      <c r="G870" s="21"/>
    </row>
    <row r="871" ht="14.25" customHeight="1">
      <c r="A871" s="22" t="s">
        <v>2519</v>
      </c>
      <c r="B871" s="17" t="s">
        <v>1037</v>
      </c>
      <c r="C871" s="11" t="s">
        <v>2068</v>
      </c>
      <c r="D871" s="4" t="s">
        <v>1136</v>
      </c>
      <c r="E871" s="4" t="s">
        <v>1137</v>
      </c>
      <c r="G871" s="21"/>
    </row>
    <row r="872" ht="14.25" customHeight="1">
      <c r="A872" s="22" t="s">
        <v>2520</v>
      </c>
      <c r="B872" s="17" t="s">
        <v>1037</v>
      </c>
      <c r="C872" s="11" t="s">
        <v>1354</v>
      </c>
      <c r="D872" s="4" t="s">
        <v>1136</v>
      </c>
      <c r="E872" s="4" t="s">
        <v>1137</v>
      </c>
      <c r="G872" s="21"/>
    </row>
    <row r="873" ht="14.25" customHeight="1">
      <c r="A873" s="22" t="s">
        <v>2521</v>
      </c>
      <c r="B873" s="17" t="s">
        <v>1037</v>
      </c>
      <c r="C873" s="11" t="s">
        <v>2522</v>
      </c>
      <c r="D873" s="4" t="s">
        <v>1136</v>
      </c>
      <c r="E873" s="4" t="s">
        <v>1137</v>
      </c>
      <c r="G873" s="21"/>
    </row>
    <row r="874" ht="14.25" customHeight="1">
      <c r="A874" s="22" t="s">
        <v>2523</v>
      </c>
      <c r="B874" s="17" t="s">
        <v>1037</v>
      </c>
      <c r="C874" s="11" t="s">
        <v>1155</v>
      </c>
      <c r="D874" s="4" t="s">
        <v>1136</v>
      </c>
      <c r="E874" s="4" t="s">
        <v>1137</v>
      </c>
      <c r="G874" s="21"/>
    </row>
    <row r="875" ht="14.25" customHeight="1">
      <c r="A875" s="22" t="s">
        <v>2524</v>
      </c>
      <c r="B875" s="17" t="s">
        <v>1037</v>
      </c>
      <c r="C875" s="11" t="s">
        <v>1928</v>
      </c>
      <c r="D875" s="4" t="s">
        <v>1136</v>
      </c>
      <c r="E875" s="4" t="s">
        <v>1137</v>
      </c>
      <c r="G875" s="21"/>
    </row>
    <row r="876" ht="14.25" customHeight="1">
      <c r="A876" s="22" t="s">
        <v>2525</v>
      </c>
      <c r="B876" s="17" t="s">
        <v>1037</v>
      </c>
      <c r="C876" s="11" t="s">
        <v>2526</v>
      </c>
      <c r="D876" s="4" t="s">
        <v>1136</v>
      </c>
      <c r="E876" s="4" t="s">
        <v>1137</v>
      </c>
      <c r="G876" s="21"/>
    </row>
    <row r="877" ht="14.25" customHeight="1">
      <c r="A877" s="22" t="s">
        <v>2527</v>
      </c>
      <c r="B877" s="17" t="s">
        <v>1037</v>
      </c>
      <c r="C877" s="11" t="s">
        <v>1102</v>
      </c>
      <c r="D877" s="4" t="s">
        <v>1136</v>
      </c>
      <c r="E877" s="4" t="s">
        <v>1137</v>
      </c>
      <c r="G877" s="21"/>
    </row>
    <row r="878" ht="14.25" customHeight="1">
      <c r="A878" s="22" t="s">
        <v>2528</v>
      </c>
      <c r="B878" s="17" t="s">
        <v>1037</v>
      </c>
      <c r="C878" s="11" t="s">
        <v>1492</v>
      </c>
      <c r="D878" s="4" t="s">
        <v>1136</v>
      </c>
      <c r="E878" s="4" t="s">
        <v>1137</v>
      </c>
      <c r="G878" s="21"/>
    </row>
    <row r="879" ht="14.25" customHeight="1">
      <c r="A879" s="22" t="s">
        <v>2529</v>
      </c>
      <c r="B879" s="25" t="s">
        <v>1037</v>
      </c>
      <c r="C879" s="7" t="s">
        <v>2530</v>
      </c>
      <c r="D879" s="4" t="s">
        <v>1136</v>
      </c>
      <c r="E879" s="4" t="s">
        <v>1169</v>
      </c>
      <c r="G879" s="21"/>
    </row>
    <row r="880" ht="14.25" customHeight="1">
      <c r="A880" s="22" t="s">
        <v>2531</v>
      </c>
      <c r="B880" s="17" t="s">
        <v>1037</v>
      </c>
      <c r="C880" s="11" t="s">
        <v>2532</v>
      </c>
      <c r="D880" s="4" t="s">
        <v>1136</v>
      </c>
      <c r="E880" s="4" t="s">
        <v>1169</v>
      </c>
      <c r="G880" s="21"/>
    </row>
    <row r="881" ht="14.25" customHeight="1">
      <c r="A881" s="22" t="s">
        <v>2533</v>
      </c>
      <c r="B881" s="29" t="s">
        <v>1037</v>
      </c>
      <c r="C881" s="7" t="s">
        <v>1220</v>
      </c>
      <c r="D881" s="4" t="s">
        <v>1136</v>
      </c>
      <c r="E881" s="4" t="s">
        <v>1157</v>
      </c>
      <c r="G881" s="21"/>
    </row>
    <row r="882" ht="14.25" customHeight="1">
      <c r="A882" s="22" t="s">
        <v>2534</v>
      </c>
      <c r="B882" s="55" t="s">
        <v>1037</v>
      </c>
      <c r="C882" s="56" t="s">
        <v>2535</v>
      </c>
      <c r="D882" s="4" t="s">
        <v>1136</v>
      </c>
      <c r="E882" s="4" t="s">
        <v>1169</v>
      </c>
      <c r="G882" s="21"/>
    </row>
    <row r="883" ht="14.25" customHeight="1">
      <c r="A883" s="22" t="s">
        <v>2536</v>
      </c>
      <c r="B883" s="17" t="s">
        <v>1037</v>
      </c>
      <c r="C883" s="11" t="s">
        <v>1434</v>
      </c>
      <c r="D883" s="4" t="s">
        <v>1136</v>
      </c>
      <c r="E883" s="4" t="s">
        <v>1137</v>
      </c>
      <c r="G883" s="21"/>
    </row>
    <row r="884" ht="14.25" customHeight="1">
      <c r="A884" s="22" t="s">
        <v>2537</v>
      </c>
      <c r="B884" s="29" t="s">
        <v>1037</v>
      </c>
      <c r="C884" s="34" t="s">
        <v>2538</v>
      </c>
      <c r="D884" s="4" t="s">
        <v>1136</v>
      </c>
      <c r="E884" s="4" t="s">
        <v>1157</v>
      </c>
      <c r="G884" s="21"/>
    </row>
    <row r="885" ht="14.25" customHeight="1">
      <c r="A885" s="22" t="s">
        <v>2539</v>
      </c>
      <c r="B885" s="17" t="s">
        <v>1037</v>
      </c>
      <c r="C885" s="11" t="s">
        <v>1717</v>
      </c>
      <c r="D885" s="4" t="s">
        <v>1136</v>
      </c>
      <c r="E885" s="4" t="s">
        <v>1169</v>
      </c>
      <c r="G885" s="21"/>
    </row>
    <row r="886" ht="14.25" customHeight="1">
      <c r="A886" s="22" t="s">
        <v>2540</v>
      </c>
      <c r="B886" s="17" t="s">
        <v>1037</v>
      </c>
      <c r="C886" s="11" t="s">
        <v>2541</v>
      </c>
      <c r="D886" s="4" t="s">
        <v>1136</v>
      </c>
      <c r="E886" s="4" t="s">
        <v>1169</v>
      </c>
      <c r="G886" s="21"/>
    </row>
    <row r="887" ht="14.25" customHeight="1">
      <c r="A887" s="22" t="s">
        <v>2542</v>
      </c>
      <c r="B887" s="17" t="s">
        <v>1037</v>
      </c>
      <c r="C887" s="11" t="s">
        <v>2543</v>
      </c>
      <c r="D887" s="4" t="s">
        <v>1136</v>
      </c>
      <c r="E887" s="4" t="s">
        <v>1137</v>
      </c>
      <c r="G887" s="21"/>
    </row>
    <row r="888" ht="14.25" customHeight="1">
      <c r="A888" s="22" t="s">
        <v>2544</v>
      </c>
      <c r="B888" s="17" t="s">
        <v>1037</v>
      </c>
      <c r="C888" s="11" t="s">
        <v>1403</v>
      </c>
      <c r="D888" s="4" t="s">
        <v>1136</v>
      </c>
      <c r="E888" s="4" t="s">
        <v>1137</v>
      </c>
      <c r="G888" s="21"/>
    </row>
    <row r="889" ht="14.25" customHeight="1">
      <c r="A889" s="22" t="s">
        <v>2545</v>
      </c>
      <c r="B889" s="17" t="s">
        <v>1037</v>
      </c>
      <c r="C889" s="11" t="s">
        <v>1222</v>
      </c>
      <c r="D889" s="4" t="s">
        <v>1136</v>
      </c>
      <c r="E889" s="4" t="s">
        <v>1137</v>
      </c>
      <c r="G889" s="21"/>
    </row>
    <row r="890" ht="14.25" customHeight="1">
      <c r="A890" s="22" t="s">
        <v>2546</v>
      </c>
      <c r="B890" s="17" t="s">
        <v>1028</v>
      </c>
      <c r="C890" s="11" t="s">
        <v>2321</v>
      </c>
      <c r="D890" s="4" t="s">
        <v>1136</v>
      </c>
      <c r="E890" s="4" t="s">
        <v>1169</v>
      </c>
      <c r="G890" s="21"/>
    </row>
    <row r="891" ht="14.25" customHeight="1">
      <c r="A891" s="22" t="s">
        <v>2547</v>
      </c>
      <c r="B891" s="29" t="s">
        <v>1037</v>
      </c>
      <c r="C891" s="7" t="s">
        <v>2548</v>
      </c>
      <c r="D891" s="4" t="s">
        <v>1136</v>
      </c>
      <c r="E891" s="4" t="s">
        <v>1157</v>
      </c>
      <c r="G891" s="21"/>
    </row>
    <row r="892" ht="14.25" customHeight="1">
      <c r="A892" s="22" t="s">
        <v>2549</v>
      </c>
      <c r="B892" s="17" t="s">
        <v>1037</v>
      </c>
      <c r="C892" s="11" t="s">
        <v>2550</v>
      </c>
      <c r="D892" s="4" t="s">
        <v>1136</v>
      </c>
      <c r="E892" s="4" t="s">
        <v>1137</v>
      </c>
      <c r="G892" s="21"/>
    </row>
    <row r="893" ht="14.25" customHeight="1">
      <c r="A893" s="22" t="s">
        <v>2551</v>
      </c>
      <c r="B893" s="17" t="s">
        <v>1037</v>
      </c>
      <c r="C893" s="11" t="s">
        <v>2552</v>
      </c>
      <c r="D893" s="4" t="s">
        <v>1136</v>
      </c>
      <c r="E893" s="4" t="s">
        <v>1157</v>
      </c>
      <c r="G893" s="21"/>
    </row>
    <row r="894" ht="14.25" customHeight="1">
      <c r="A894" s="22" t="s">
        <v>2553</v>
      </c>
      <c r="B894" s="17" t="s">
        <v>1037</v>
      </c>
      <c r="C894" s="11" t="s">
        <v>2554</v>
      </c>
      <c r="D894" s="4" t="s">
        <v>1136</v>
      </c>
      <c r="E894" s="4" t="s">
        <v>1157</v>
      </c>
      <c r="G894" s="21"/>
    </row>
    <row r="895" ht="14.25" customHeight="1">
      <c r="A895" s="22" t="s">
        <v>2555</v>
      </c>
      <c r="B895" s="25" t="s">
        <v>1037</v>
      </c>
      <c r="C895" s="7" t="s">
        <v>1217</v>
      </c>
      <c r="D895" s="4" t="s">
        <v>1136</v>
      </c>
      <c r="E895" s="4" t="s">
        <v>1157</v>
      </c>
      <c r="G895" s="21"/>
    </row>
    <row r="896" ht="14.25" customHeight="1">
      <c r="A896" s="22" t="s">
        <v>2556</v>
      </c>
      <c r="B896" s="17" t="s">
        <v>1037</v>
      </c>
      <c r="C896" s="11" t="s">
        <v>2557</v>
      </c>
      <c r="D896" s="4" t="s">
        <v>1136</v>
      </c>
      <c r="E896" s="4" t="s">
        <v>1157</v>
      </c>
      <c r="G896" s="21"/>
    </row>
    <row r="897" ht="14.25" customHeight="1">
      <c r="A897" s="22" t="s">
        <v>2558</v>
      </c>
      <c r="B897" s="17" t="s">
        <v>1037</v>
      </c>
      <c r="C897" s="11" t="s">
        <v>2559</v>
      </c>
      <c r="D897" s="4" t="s">
        <v>1136</v>
      </c>
      <c r="E897" s="4" t="s">
        <v>1157</v>
      </c>
      <c r="G897" s="21"/>
    </row>
    <row r="898" ht="14.25" customHeight="1">
      <c r="A898" s="22" t="s">
        <v>2560</v>
      </c>
      <c r="B898" s="17" t="s">
        <v>1037</v>
      </c>
      <c r="C898" s="11" t="s">
        <v>1509</v>
      </c>
      <c r="D898" s="4" t="s">
        <v>1136</v>
      </c>
      <c r="E898" s="4" t="s">
        <v>1157</v>
      </c>
      <c r="G898" s="21"/>
    </row>
    <row r="899" ht="14.25" customHeight="1">
      <c r="A899" s="22" t="s">
        <v>2561</v>
      </c>
      <c r="B899" s="17" t="s">
        <v>1037</v>
      </c>
      <c r="C899" s="11" t="s">
        <v>2562</v>
      </c>
      <c r="D899" s="4" t="s">
        <v>1136</v>
      </c>
      <c r="E899" s="4" t="s">
        <v>1157</v>
      </c>
      <c r="G899" s="21"/>
    </row>
    <row r="900" ht="14.25" customHeight="1">
      <c r="A900" s="22" t="s">
        <v>2563</v>
      </c>
      <c r="B900" s="17" t="s">
        <v>1037</v>
      </c>
      <c r="C900" s="11" t="s">
        <v>2564</v>
      </c>
      <c r="D900" s="4" t="s">
        <v>1136</v>
      </c>
      <c r="E900" s="4" t="s">
        <v>1157</v>
      </c>
      <c r="G900" s="21"/>
    </row>
    <row r="901" ht="14.25" customHeight="1">
      <c r="A901" s="22" t="s">
        <v>2565</v>
      </c>
      <c r="B901" s="17" t="s">
        <v>1037</v>
      </c>
      <c r="C901" s="11" t="s">
        <v>1066</v>
      </c>
      <c r="D901" s="4" t="s">
        <v>1136</v>
      </c>
      <c r="E901" s="4" t="s">
        <v>1157</v>
      </c>
      <c r="G901" s="21"/>
    </row>
    <row r="902" ht="14.25" customHeight="1">
      <c r="A902" s="22" t="s">
        <v>2566</v>
      </c>
      <c r="B902" s="17" t="s">
        <v>1037</v>
      </c>
      <c r="C902" s="11" t="s">
        <v>1852</v>
      </c>
      <c r="D902" s="4" t="s">
        <v>1136</v>
      </c>
      <c r="E902" s="4" t="s">
        <v>1157</v>
      </c>
      <c r="G902" s="21"/>
    </row>
    <row r="903" ht="14.25" customHeight="1">
      <c r="A903" s="22" t="s">
        <v>2567</v>
      </c>
      <c r="B903" s="17" t="s">
        <v>1037</v>
      </c>
      <c r="C903" s="11" t="s">
        <v>2411</v>
      </c>
      <c r="D903" s="4" t="s">
        <v>1136</v>
      </c>
      <c r="E903" s="4" t="s">
        <v>1157</v>
      </c>
      <c r="G903" s="21"/>
    </row>
    <row r="904" ht="14.25" customHeight="1">
      <c r="A904" s="22" t="s">
        <v>2568</v>
      </c>
      <c r="B904" s="17" t="s">
        <v>1037</v>
      </c>
      <c r="C904" s="11" t="s">
        <v>2569</v>
      </c>
      <c r="D904" s="4" t="s">
        <v>1136</v>
      </c>
      <c r="E904" s="4" t="s">
        <v>1157</v>
      </c>
      <c r="G904" s="21"/>
    </row>
    <row r="905" ht="14.25" customHeight="1">
      <c r="A905" s="22" t="s">
        <v>2570</v>
      </c>
      <c r="B905" s="17" t="s">
        <v>1037</v>
      </c>
      <c r="C905" s="11" t="s">
        <v>2571</v>
      </c>
      <c r="D905" s="4" t="s">
        <v>1136</v>
      </c>
      <c r="E905" s="4" t="s">
        <v>1157</v>
      </c>
      <c r="G905" s="21"/>
    </row>
    <row r="906" ht="14.25" customHeight="1">
      <c r="A906" s="22" t="s">
        <v>2572</v>
      </c>
      <c r="B906" s="17" t="s">
        <v>1037</v>
      </c>
      <c r="C906" s="11" t="s">
        <v>1868</v>
      </c>
      <c r="D906" s="4" t="s">
        <v>1136</v>
      </c>
      <c r="E906" s="4" t="s">
        <v>1157</v>
      </c>
      <c r="G906" s="21"/>
    </row>
    <row r="907" ht="14.25" customHeight="1">
      <c r="A907" s="22" t="s">
        <v>2573</v>
      </c>
      <c r="B907" s="17" t="s">
        <v>1037</v>
      </c>
      <c r="C907" s="11" t="s">
        <v>2574</v>
      </c>
      <c r="D907" s="4" t="s">
        <v>1136</v>
      </c>
      <c r="E907" s="4" t="s">
        <v>1157</v>
      </c>
      <c r="G907" s="21"/>
    </row>
    <row r="908" ht="14.25" customHeight="1">
      <c r="A908" s="22" t="s">
        <v>2575</v>
      </c>
      <c r="B908" s="17" t="s">
        <v>1037</v>
      </c>
      <c r="C908" s="11" t="s">
        <v>2576</v>
      </c>
      <c r="D908" s="4" t="s">
        <v>1136</v>
      </c>
      <c r="E908" s="4" t="s">
        <v>1157</v>
      </c>
      <c r="G908" s="21"/>
    </row>
    <row r="909" ht="14.25" customHeight="1">
      <c r="A909" s="22" t="s">
        <v>2577</v>
      </c>
      <c r="B909" s="17" t="s">
        <v>1037</v>
      </c>
      <c r="C909" s="11" t="s">
        <v>2114</v>
      </c>
      <c r="D909" s="4" t="s">
        <v>1136</v>
      </c>
      <c r="E909" s="4" t="s">
        <v>1137</v>
      </c>
      <c r="G909" s="21"/>
    </row>
    <row r="910" ht="14.25" customHeight="1">
      <c r="A910" s="22" t="s">
        <v>2578</v>
      </c>
      <c r="B910" s="17" t="s">
        <v>1037</v>
      </c>
      <c r="C910" s="11" t="s">
        <v>2579</v>
      </c>
      <c r="D910" s="4" t="s">
        <v>1136</v>
      </c>
      <c r="E910" s="4" t="s">
        <v>1157</v>
      </c>
      <c r="G910" s="21"/>
    </row>
    <row r="911" ht="14.25" customHeight="1">
      <c r="A911" s="22" t="s">
        <v>2580</v>
      </c>
      <c r="B911" s="25" t="s">
        <v>1037</v>
      </c>
      <c r="C911" s="7" t="s">
        <v>2581</v>
      </c>
      <c r="D911" s="4" t="s">
        <v>1136</v>
      </c>
      <c r="E911" s="4" t="s">
        <v>1137</v>
      </c>
      <c r="G911" s="21"/>
    </row>
    <row r="912" ht="14.25" customHeight="1">
      <c r="A912" s="22" t="s">
        <v>2582</v>
      </c>
      <c r="B912" s="17" t="s">
        <v>1037</v>
      </c>
      <c r="C912" s="11" t="s">
        <v>1394</v>
      </c>
      <c r="D912" s="4" t="s">
        <v>1136</v>
      </c>
      <c r="E912" s="4" t="s">
        <v>1137</v>
      </c>
      <c r="G912" s="21"/>
    </row>
    <row r="913" ht="14.25" customHeight="1">
      <c r="A913" s="22" t="s">
        <v>2583</v>
      </c>
      <c r="B913" s="25" t="s">
        <v>1037</v>
      </c>
      <c r="C913" s="7" t="s">
        <v>1617</v>
      </c>
      <c r="D913" s="4" t="s">
        <v>1136</v>
      </c>
      <c r="E913" s="4" t="s">
        <v>1169</v>
      </c>
      <c r="G913" s="21"/>
    </row>
    <row r="914" ht="14.25" customHeight="1">
      <c r="A914" s="22" t="s">
        <v>2584</v>
      </c>
      <c r="B914" s="32" t="s">
        <v>1037</v>
      </c>
      <c r="C914" s="8" t="s">
        <v>2331</v>
      </c>
      <c r="D914" s="4" t="s">
        <v>1136</v>
      </c>
      <c r="E914" s="4" t="s">
        <v>1169</v>
      </c>
      <c r="G914" s="21"/>
    </row>
    <row r="915" ht="14.25" customHeight="1">
      <c r="A915" s="22" t="s">
        <v>2585</v>
      </c>
      <c r="B915" s="17" t="s">
        <v>1028</v>
      </c>
      <c r="C915" s="11" t="s">
        <v>2586</v>
      </c>
      <c r="D915" s="4" t="s">
        <v>1136</v>
      </c>
      <c r="E915" s="4" t="s">
        <v>1169</v>
      </c>
      <c r="G915" s="21"/>
    </row>
    <row r="916" ht="14.25" customHeight="1">
      <c r="A916" s="22" t="s">
        <v>2587</v>
      </c>
      <c r="B916" s="25" t="s">
        <v>1037</v>
      </c>
      <c r="C916" s="7" t="s">
        <v>2588</v>
      </c>
      <c r="D916" s="4" t="s">
        <v>1136</v>
      </c>
      <c r="E916" s="4" t="s">
        <v>1172</v>
      </c>
      <c r="G916" s="21"/>
    </row>
    <row r="917" ht="14.25" customHeight="1">
      <c r="A917" s="22" t="s">
        <v>2589</v>
      </c>
      <c r="B917" s="25" t="s">
        <v>1037</v>
      </c>
      <c r="C917" s="7" t="s">
        <v>1401</v>
      </c>
      <c r="D917" s="4" t="s">
        <v>1136</v>
      </c>
      <c r="E917" s="4" t="s">
        <v>1172</v>
      </c>
      <c r="G917" s="21"/>
    </row>
    <row r="918" ht="14.25" customHeight="1">
      <c r="A918" s="22" t="s">
        <v>2590</v>
      </c>
      <c r="B918" s="25" t="s">
        <v>1037</v>
      </c>
      <c r="C918" s="7" t="s">
        <v>2591</v>
      </c>
      <c r="D918" s="4" t="s">
        <v>1136</v>
      </c>
      <c r="E918" s="4" t="s">
        <v>1172</v>
      </c>
      <c r="G918" s="21"/>
    </row>
    <row r="919" ht="14.25" customHeight="1">
      <c r="A919" s="22" t="s">
        <v>2592</v>
      </c>
      <c r="B919" s="25" t="s">
        <v>1037</v>
      </c>
      <c r="C919" s="7" t="s">
        <v>2318</v>
      </c>
      <c r="D919" s="4" t="s">
        <v>1136</v>
      </c>
      <c r="E919" s="4" t="s">
        <v>1172</v>
      </c>
      <c r="G919" s="21"/>
    </row>
    <row r="920" ht="14.25" customHeight="1">
      <c r="A920" s="22" t="s">
        <v>2593</v>
      </c>
      <c r="B920" s="25" t="s">
        <v>1037</v>
      </c>
      <c r="C920" s="7" t="s">
        <v>2552</v>
      </c>
      <c r="D920" s="4" t="s">
        <v>1136</v>
      </c>
      <c r="E920" s="4" t="s">
        <v>1172</v>
      </c>
      <c r="G920" s="21"/>
    </row>
    <row r="921" ht="14.25" customHeight="1">
      <c r="A921" s="22" t="s">
        <v>2594</v>
      </c>
      <c r="B921" s="25" t="s">
        <v>1037</v>
      </c>
      <c r="C921" s="7" t="s">
        <v>2595</v>
      </c>
      <c r="D921" s="4" t="s">
        <v>1136</v>
      </c>
      <c r="E921" s="4" t="s">
        <v>1172</v>
      </c>
      <c r="G921" s="21"/>
    </row>
    <row r="922" ht="14.25" customHeight="1">
      <c r="A922" s="22" t="s">
        <v>2596</v>
      </c>
      <c r="B922" s="25" t="s">
        <v>1037</v>
      </c>
      <c r="C922" s="7" t="s">
        <v>2597</v>
      </c>
      <c r="D922" s="4" t="s">
        <v>1136</v>
      </c>
      <c r="E922" s="4" t="s">
        <v>1172</v>
      </c>
      <c r="G922" s="21"/>
    </row>
    <row r="923" ht="14.25" customHeight="1">
      <c r="A923" s="22" t="s">
        <v>2598</v>
      </c>
      <c r="B923" s="25" t="s">
        <v>1037</v>
      </c>
      <c r="C923" s="7" t="s">
        <v>2599</v>
      </c>
      <c r="D923" s="4" t="s">
        <v>1136</v>
      </c>
      <c r="E923" s="4" t="s">
        <v>1172</v>
      </c>
      <c r="G923" s="21"/>
    </row>
    <row r="924" ht="14.25" customHeight="1">
      <c r="A924" s="22" t="s">
        <v>2600</v>
      </c>
      <c r="B924" s="25" t="s">
        <v>1037</v>
      </c>
      <c r="C924" s="7" t="s">
        <v>2601</v>
      </c>
      <c r="D924" s="4" t="s">
        <v>1136</v>
      </c>
      <c r="E924" s="4" t="s">
        <v>1172</v>
      </c>
      <c r="G924" s="21"/>
    </row>
    <row r="925" ht="14.25" customHeight="1">
      <c r="A925" s="22" t="s">
        <v>2602</v>
      </c>
      <c r="B925" s="25" t="s">
        <v>1037</v>
      </c>
      <c r="C925" s="7" t="s">
        <v>1977</v>
      </c>
      <c r="D925" s="4" t="s">
        <v>1136</v>
      </c>
      <c r="E925" s="4" t="s">
        <v>1172</v>
      </c>
      <c r="G925" s="21"/>
    </row>
    <row r="926" ht="14.25" customHeight="1">
      <c r="A926" s="22" t="s">
        <v>2603</v>
      </c>
      <c r="B926" s="25" t="s">
        <v>1037</v>
      </c>
      <c r="C926" s="7" t="s">
        <v>2604</v>
      </c>
      <c r="D926" s="4" t="s">
        <v>1136</v>
      </c>
      <c r="E926" s="4" t="s">
        <v>1172</v>
      </c>
      <c r="G926" s="21"/>
    </row>
    <row r="927" ht="14.25" customHeight="1">
      <c r="A927" s="22" t="s">
        <v>2605</v>
      </c>
      <c r="B927" s="25" t="s">
        <v>1037</v>
      </c>
      <c r="C927" s="7" t="s">
        <v>1392</v>
      </c>
      <c r="D927" s="4" t="s">
        <v>1136</v>
      </c>
      <c r="E927" s="4" t="s">
        <v>1172</v>
      </c>
      <c r="G927" s="21"/>
    </row>
    <row r="928" ht="14.25" customHeight="1">
      <c r="A928" s="22" t="s">
        <v>2606</v>
      </c>
      <c r="B928" s="25" t="s">
        <v>1037</v>
      </c>
      <c r="C928" s="7" t="s">
        <v>2607</v>
      </c>
      <c r="D928" s="4" t="s">
        <v>1136</v>
      </c>
      <c r="E928" s="4" t="s">
        <v>1172</v>
      </c>
      <c r="G928" s="21"/>
    </row>
    <row r="929" ht="14.25" customHeight="1">
      <c r="A929" s="22" t="s">
        <v>2608</v>
      </c>
      <c r="B929" s="25" t="s">
        <v>1037</v>
      </c>
      <c r="C929" s="7" t="s">
        <v>2609</v>
      </c>
      <c r="D929" s="4" t="s">
        <v>1136</v>
      </c>
      <c r="E929" s="4" t="s">
        <v>1172</v>
      </c>
      <c r="G929" s="21"/>
    </row>
    <row r="930" ht="14.25" customHeight="1">
      <c r="A930" s="22" t="s">
        <v>2610</v>
      </c>
      <c r="B930" s="25" t="s">
        <v>1037</v>
      </c>
      <c r="C930" s="7" t="s">
        <v>2611</v>
      </c>
      <c r="D930" s="4" t="s">
        <v>1136</v>
      </c>
      <c r="E930" s="4" t="s">
        <v>1172</v>
      </c>
      <c r="G930" s="21"/>
    </row>
    <row r="931" ht="14.25" customHeight="1">
      <c r="A931" s="22" t="s">
        <v>2612</v>
      </c>
      <c r="B931" s="25" t="s">
        <v>1037</v>
      </c>
      <c r="C931" s="7" t="s">
        <v>2613</v>
      </c>
      <c r="D931" s="4" t="s">
        <v>1136</v>
      </c>
      <c r="E931" s="4" t="s">
        <v>1172</v>
      </c>
      <c r="G931" s="21"/>
    </row>
    <row r="932" ht="14.25" customHeight="1">
      <c r="A932" s="22" t="s">
        <v>2614</v>
      </c>
      <c r="B932" s="50" t="s">
        <v>1037</v>
      </c>
      <c r="C932" s="6" t="s">
        <v>1207</v>
      </c>
      <c r="D932" s="4" t="s">
        <v>1136</v>
      </c>
      <c r="E932" s="4" t="s">
        <v>1172</v>
      </c>
      <c r="G932" s="21"/>
    </row>
    <row r="933" ht="14.25" customHeight="1">
      <c r="A933" s="22" t="s">
        <v>2615</v>
      </c>
      <c r="B933" s="25" t="s">
        <v>1037</v>
      </c>
      <c r="C933" s="9" t="s">
        <v>2616</v>
      </c>
      <c r="D933" s="4" t="s">
        <v>1136</v>
      </c>
      <c r="E933" s="4" t="s">
        <v>1172</v>
      </c>
      <c r="G933" s="21"/>
    </row>
    <row r="934" ht="14.25" customHeight="1">
      <c r="A934" s="22" t="s">
        <v>2617</v>
      </c>
      <c r="B934" s="32" t="s">
        <v>1037</v>
      </c>
      <c r="C934" s="8" t="s">
        <v>1066</v>
      </c>
      <c r="D934" s="4" t="s">
        <v>1136</v>
      </c>
      <c r="E934" s="4" t="s">
        <v>1172</v>
      </c>
      <c r="G934" s="21"/>
    </row>
    <row r="935" ht="14.25" customHeight="1">
      <c r="A935" s="22" t="s">
        <v>2618</v>
      </c>
      <c r="B935" s="25" t="s">
        <v>1037</v>
      </c>
      <c r="C935" s="7" t="s">
        <v>1401</v>
      </c>
      <c r="D935" s="4" t="s">
        <v>1136</v>
      </c>
      <c r="E935" s="4" t="s">
        <v>1172</v>
      </c>
      <c r="G935" s="21"/>
    </row>
    <row r="936" ht="14.25" customHeight="1">
      <c r="A936" s="22" t="s">
        <v>2619</v>
      </c>
      <c r="B936" s="25" t="s">
        <v>1037</v>
      </c>
      <c r="C936" s="7" t="s">
        <v>2043</v>
      </c>
      <c r="D936" s="4" t="s">
        <v>1136</v>
      </c>
      <c r="E936" s="4" t="s">
        <v>1172</v>
      </c>
      <c r="G936" s="21"/>
    </row>
    <row r="937" ht="14.25" customHeight="1">
      <c r="A937" s="22" t="s">
        <v>2620</v>
      </c>
      <c r="B937" s="25" t="s">
        <v>1037</v>
      </c>
      <c r="C937" s="7" t="s">
        <v>2621</v>
      </c>
      <c r="D937" s="4" t="s">
        <v>1136</v>
      </c>
      <c r="E937" s="4" t="s">
        <v>1172</v>
      </c>
      <c r="G937" s="21"/>
    </row>
    <row r="938" ht="14.25" customHeight="1">
      <c r="A938" s="22" t="s">
        <v>2622</v>
      </c>
      <c r="B938" s="25" t="s">
        <v>1037</v>
      </c>
      <c r="C938" s="7" t="s">
        <v>2623</v>
      </c>
      <c r="D938" s="4" t="s">
        <v>1136</v>
      </c>
      <c r="E938" s="4" t="s">
        <v>1172</v>
      </c>
      <c r="G938" s="21"/>
    </row>
    <row r="939" ht="14.25" customHeight="1">
      <c r="A939" s="22" t="s">
        <v>2624</v>
      </c>
      <c r="B939" s="25" t="s">
        <v>1037</v>
      </c>
      <c r="C939" s="7" t="s">
        <v>2625</v>
      </c>
      <c r="D939" s="4" t="s">
        <v>1136</v>
      </c>
      <c r="E939" s="4" t="s">
        <v>1172</v>
      </c>
      <c r="G939" s="21"/>
    </row>
    <row r="940" ht="14.25" customHeight="1">
      <c r="A940" s="22" t="s">
        <v>2626</v>
      </c>
      <c r="B940" s="25" t="s">
        <v>1037</v>
      </c>
      <c r="C940" s="7" t="s">
        <v>2627</v>
      </c>
      <c r="D940" s="4" t="s">
        <v>1136</v>
      </c>
      <c r="E940" s="4" t="s">
        <v>1172</v>
      </c>
      <c r="G940" s="21"/>
    </row>
    <row r="941" ht="14.25" customHeight="1">
      <c r="A941" s="22" t="s">
        <v>2628</v>
      </c>
      <c r="B941" s="25" t="s">
        <v>1037</v>
      </c>
      <c r="C941" s="7" t="s">
        <v>2629</v>
      </c>
      <c r="D941" s="4" t="s">
        <v>1136</v>
      </c>
      <c r="E941" s="4" t="s">
        <v>1172</v>
      </c>
      <c r="G941" s="21"/>
    </row>
    <row r="942" ht="14.25" customHeight="1">
      <c r="A942" s="22" t="s">
        <v>2630</v>
      </c>
      <c r="B942" s="25" t="s">
        <v>1037</v>
      </c>
      <c r="C942" s="7" t="s">
        <v>2631</v>
      </c>
      <c r="D942" s="4" t="s">
        <v>1136</v>
      </c>
      <c r="E942" s="4" t="s">
        <v>1172</v>
      </c>
      <c r="G942" s="21"/>
    </row>
    <row r="943" ht="14.25" customHeight="1">
      <c r="A943" s="22" t="s">
        <v>2632</v>
      </c>
      <c r="B943" s="25" t="s">
        <v>1037</v>
      </c>
      <c r="C943" s="7" t="s">
        <v>1066</v>
      </c>
      <c r="D943" s="4" t="s">
        <v>1136</v>
      </c>
      <c r="E943" s="4" t="s">
        <v>1172</v>
      </c>
      <c r="G943" s="21"/>
    </row>
    <row r="944" ht="14.25" customHeight="1">
      <c r="A944" s="22" t="s">
        <v>2633</v>
      </c>
      <c r="B944" s="25" t="s">
        <v>1037</v>
      </c>
      <c r="C944" s="7" t="s">
        <v>1674</v>
      </c>
      <c r="D944" s="4" t="s">
        <v>1136</v>
      </c>
      <c r="E944" s="4" t="s">
        <v>1172</v>
      </c>
      <c r="G944" s="21"/>
    </row>
    <row r="945" ht="14.25" customHeight="1">
      <c r="A945" s="22" t="s">
        <v>2634</v>
      </c>
      <c r="B945" s="25" t="s">
        <v>1037</v>
      </c>
      <c r="C945" s="7" t="s">
        <v>2635</v>
      </c>
      <c r="D945" s="4" t="s">
        <v>1136</v>
      </c>
      <c r="E945" s="4" t="s">
        <v>1172</v>
      </c>
      <c r="G945" s="21"/>
    </row>
    <row r="946" ht="14.25" customHeight="1">
      <c r="A946" s="22" t="s">
        <v>2636</v>
      </c>
      <c r="B946" s="43" t="s">
        <v>1037</v>
      </c>
      <c r="C946" s="15" t="s">
        <v>2637</v>
      </c>
      <c r="D946" s="4" t="s">
        <v>1136</v>
      </c>
      <c r="E946" s="4" t="s">
        <v>1172</v>
      </c>
      <c r="G946" s="21"/>
    </row>
    <row r="947" ht="14.25" customHeight="1">
      <c r="A947" s="22" t="s">
        <v>2638</v>
      </c>
      <c r="B947" s="25" t="s">
        <v>1037</v>
      </c>
      <c r="C947" s="7" t="s">
        <v>2254</v>
      </c>
      <c r="D947" s="4" t="s">
        <v>1136</v>
      </c>
      <c r="E947" s="4" t="s">
        <v>1172</v>
      </c>
      <c r="G947" s="21"/>
    </row>
    <row r="948" ht="14.25" customHeight="1">
      <c r="A948" s="22" t="s">
        <v>2639</v>
      </c>
      <c r="B948" s="25" t="s">
        <v>1037</v>
      </c>
      <c r="C948" s="7" t="s">
        <v>2043</v>
      </c>
      <c r="D948" s="4" t="s">
        <v>1136</v>
      </c>
      <c r="E948" s="4" t="s">
        <v>1172</v>
      </c>
      <c r="G948" s="21"/>
    </row>
    <row r="949" ht="14.25" customHeight="1">
      <c r="A949" s="22" t="s">
        <v>2640</v>
      </c>
      <c r="B949" s="25" t="s">
        <v>1037</v>
      </c>
      <c r="C949" s="7" t="s">
        <v>1102</v>
      </c>
      <c r="D949" s="4" t="s">
        <v>1136</v>
      </c>
      <c r="E949" s="4" t="s">
        <v>1172</v>
      </c>
      <c r="G949" s="21"/>
    </row>
    <row r="950" ht="14.25" customHeight="1">
      <c r="A950" s="22" t="s">
        <v>2641</v>
      </c>
      <c r="B950" s="25" t="s">
        <v>1037</v>
      </c>
      <c r="C950" s="57">
        <v>45903.0</v>
      </c>
      <c r="D950" s="4" t="s">
        <v>1136</v>
      </c>
      <c r="E950" s="4" t="s">
        <v>1172</v>
      </c>
      <c r="G950" s="21"/>
    </row>
    <row r="951" ht="14.25" customHeight="1">
      <c r="A951" s="22" t="s">
        <v>2642</v>
      </c>
      <c r="B951" s="25" t="s">
        <v>1037</v>
      </c>
      <c r="C951" s="9" t="s">
        <v>2643</v>
      </c>
      <c r="D951" s="4" t="s">
        <v>1136</v>
      </c>
      <c r="E951" s="4" t="s">
        <v>1172</v>
      </c>
      <c r="G951" s="21"/>
    </row>
    <row r="952" ht="14.25" customHeight="1">
      <c r="A952" s="22" t="s">
        <v>2644</v>
      </c>
      <c r="B952" s="25" t="s">
        <v>1037</v>
      </c>
      <c r="C952" s="7" t="s">
        <v>2464</v>
      </c>
      <c r="D952" s="4" t="s">
        <v>1136</v>
      </c>
      <c r="E952" s="4" t="s">
        <v>1172</v>
      </c>
      <c r="G952" s="21"/>
    </row>
    <row r="953" ht="14.25" customHeight="1">
      <c r="A953" s="22" t="s">
        <v>2645</v>
      </c>
      <c r="B953" s="25" t="s">
        <v>1037</v>
      </c>
      <c r="C953" s="57">
        <v>45672.0</v>
      </c>
      <c r="D953" s="4" t="s">
        <v>1136</v>
      </c>
      <c r="E953" s="4" t="s">
        <v>1172</v>
      </c>
      <c r="G953" s="21"/>
    </row>
    <row r="954" ht="14.25" customHeight="1">
      <c r="A954" s="22" t="s">
        <v>2646</v>
      </c>
      <c r="B954" s="17" t="s">
        <v>1037</v>
      </c>
      <c r="C954" s="40" t="s">
        <v>1093</v>
      </c>
      <c r="D954" s="4" t="s">
        <v>1136</v>
      </c>
      <c r="E954" s="4" t="s">
        <v>1137</v>
      </c>
      <c r="G954" s="21"/>
    </row>
    <row r="955" ht="14.25" customHeight="1">
      <c r="A955" s="22" t="s">
        <v>2647</v>
      </c>
      <c r="B955" s="29" t="s">
        <v>1203</v>
      </c>
      <c r="C955" s="34" t="s">
        <v>1070</v>
      </c>
      <c r="D955" s="4" t="s">
        <v>1136</v>
      </c>
      <c r="E955" s="4" t="s">
        <v>1157</v>
      </c>
      <c r="G955" s="21"/>
    </row>
    <row r="956" ht="14.25" customHeight="1">
      <c r="A956" s="22" t="s">
        <v>2648</v>
      </c>
      <c r="B956" s="29" t="s">
        <v>1037</v>
      </c>
      <c r="C956" s="34" t="s">
        <v>1207</v>
      </c>
      <c r="D956" s="4" t="s">
        <v>1136</v>
      </c>
      <c r="E956" s="4" t="s">
        <v>1157</v>
      </c>
      <c r="G956" s="21"/>
    </row>
    <row r="957" ht="14.25" customHeight="1">
      <c r="A957" s="22" t="s">
        <v>2649</v>
      </c>
      <c r="B957" s="17" t="s">
        <v>1037</v>
      </c>
      <c r="C957" s="11" t="s">
        <v>1284</v>
      </c>
      <c r="D957" s="4" t="s">
        <v>1136</v>
      </c>
      <c r="E957" s="4" t="s">
        <v>1137</v>
      </c>
      <c r="G957" s="21"/>
    </row>
    <row r="958" ht="14.25" customHeight="1">
      <c r="A958" s="22" t="s">
        <v>2650</v>
      </c>
      <c r="B958" s="17" t="s">
        <v>1037</v>
      </c>
      <c r="C958" s="11" t="s">
        <v>2043</v>
      </c>
      <c r="D958" s="4" t="s">
        <v>1136</v>
      </c>
      <c r="E958" s="4" t="s">
        <v>1137</v>
      </c>
      <c r="G958" s="21"/>
    </row>
    <row r="959" ht="14.25" customHeight="1">
      <c r="A959" s="22" t="s">
        <v>2651</v>
      </c>
      <c r="B959" s="25" t="s">
        <v>1037</v>
      </c>
      <c r="C959" s="7" t="s">
        <v>2652</v>
      </c>
      <c r="D959" s="4" t="s">
        <v>1136</v>
      </c>
      <c r="E959" s="4" t="s">
        <v>1137</v>
      </c>
      <c r="G959" s="21"/>
    </row>
    <row r="960" ht="14.25" customHeight="1">
      <c r="A960" s="22" t="s">
        <v>2653</v>
      </c>
      <c r="B960" s="17" t="s">
        <v>1037</v>
      </c>
      <c r="C960" s="11" t="s">
        <v>2654</v>
      </c>
      <c r="D960" s="4" t="s">
        <v>1136</v>
      </c>
      <c r="E960" s="4" t="s">
        <v>1137</v>
      </c>
      <c r="G960" s="21"/>
    </row>
    <row r="961" ht="14.25" customHeight="1">
      <c r="A961" s="22" t="s">
        <v>2655</v>
      </c>
      <c r="B961" s="25" t="s">
        <v>1037</v>
      </c>
      <c r="C961" s="7" t="s">
        <v>2656</v>
      </c>
      <c r="D961" s="4" t="s">
        <v>1136</v>
      </c>
      <c r="E961" s="4" t="s">
        <v>1169</v>
      </c>
      <c r="G961" s="21"/>
    </row>
    <row r="962" ht="14.25" customHeight="1">
      <c r="A962" s="22" t="s">
        <v>2657</v>
      </c>
      <c r="B962" s="25" t="s">
        <v>1037</v>
      </c>
      <c r="C962" s="7" t="s">
        <v>1317</v>
      </c>
      <c r="D962" s="4" t="s">
        <v>1136</v>
      </c>
      <c r="E962" s="4" t="s">
        <v>1169</v>
      </c>
      <c r="G962" s="21"/>
    </row>
    <row r="963" ht="14.25" customHeight="1">
      <c r="A963" s="22" t="s">
        <v>2658</v>
      </c>
      <c r="B963" s="25" t="s">
        <v>1037</v>
      </c>
      <c r="C963" s="7" t="s">
        <v>2659</v>
      </c>
      <c r="D963" s="4" t="s">
        <v>1136</v>
      </c>
      <c r="E963" s="4" t="s">
        <v>1169</v>
      </c>
      <c r="G963" s="21"/>
    </row>
    <row r="964" ht="14.25" customHeight="1">
      <c r="A964" s="22" t="s">
        <v>2660</v>
      </c>
      <c r="B964" s="29" t="s">
        <v>1028</v>
      </c>
      <c r="C964" s="34" t="s">
        <v>1070</v>
      </c>
      <c r="D964" s="4" t="s">
        <v>1136</v>
      </c>
      <c r="E964" s="4" t="s">
        <v>1157</v>
      </c>
      <c r="G964" s="21"/>
    </row>
    <row r="965" ht="14.25" customHeight="1">
      <c r="A965" s="22" t="s">
        <v>2661</v>
      </c>
      <c r="B965" s="25" t="s">
        <v>1037</v>
      </c>
      <c r="C965" s="7" t="s">
        <v>2662</v>
      </c>
      <c r="D965" s="4" t="s">
        <v>1136</v>
      </c>
      <c r="E965" s="4" t="s">
        <v>1137</v>
      </c>
      <c r="G965" s="21"/>
    </row>
    <row r="966" ht="14.25" customHeight="1">
      <c r="A966" s="22" t="s">
        <v>2663</v>
      </c>
      <c r="B966" s="25" t="s">
        <v>1037</v>
      </c>
      <c r="C966" s="7" t="s">
        <v>1529</v>
      </c>
      <c r="D966" s="4" t="s">
        <v>1136</v>
      </c>
      <c r="E966" s="4" t="s">
        <v>1157</v>
      </c>
      <c r="G966" s="21"/>
    </row>
    <row r="967" ht="14.25" customHeight="1">
      <c r="A967" s="22" t="s">
        <v>2664</v>
      </c>
      <c r="B967" s="17" t="s">
        <v>1028</v>
      </c>
      <c r="C967" s="11" t="s">
        <v>2665</v>
      </c>
      <c r="D967" s="4" t="s">
        <v>1136</v>
      </c>
      <c r="E967" s="4" t="s">
        <v>1169</v>
      </c>
      <c r="G967" s="21"/>
    </row>
    <row r="968" ht="14.25" customHeight="1">
      <c r="A968" s="22" t="s">
        <v>2666</v>
      </c>
      <c r="B968" s="17" t="s">
        <v>1037</v>
      </c>
      <c r="C968" s="11" t="s">
        <v>1545</v>
      </c>
      <c r="D968" s="4" t="s">
        <v>1136</v>
      </c>
      <c r="E968" s="4" t="s">
        <v>1169</v>
      </c>
      <c r="G968" s="21"/>
    </row>
    <row r="969" ht="14.25" customHeight="1">
      <c r="A969" s="22" t="s">
        <v>2667</v>
      </c>
      <c r="B969" s="25" t="s">
        <v>1037</v>
      </c>
      <c r="C969" s="7" t="s">
        <v>2668</v>
      </c>
      <c r="D969" s="4" t="s">
        <v>1136</v>
      </c>
      <c r="E969" s="4" t="s">
        <v>1172</v>
      </c>
      <c r="G969" s="21"/>
    </row>
    <row r="970" ht="14.25" customHeight="1">
      <c r="A970" s="22" t="s">
        <v>2669</v>
      </c>
      <c r="B970" s="17" t="s">
        <v>1037</v>
      </c>
      <c r="C970" s="11" t="s">
        <v>2538</v>
      </c>
      <c r="D970" s="4" t="s">
        <v>1136</v>
      </c>
      <c r="E970" s="4" t="s">
        <v>1137</v>
      </c>
      <c r="G970" s="21"/>
    </row>
    <row r="971" ht="14.25" customHeight="1">
      <c r="A971" s="22" t="s">
        <v>2670</v>
      </c>
      <c r="B971" s="17" t="s">
        <v>1037</v>
      </c>
      <c r="C971" s="11" t="s">
        <v>1517</v>
      </c>
      <c r="D971" s="4" t="s">
        <v>1136</v>
      </c>
      <c r="E971" s="4" t="s">
        <v>1137</v>
      </c>
      <c r="G971" s="21"/>
    </row>
    <row r="972" ht="14.25" customHeight="1">
      <c r="A972" s="22" t="s">
        <v>2671</v>
      </c>
      <c r="B972" s="25" t="s">
        <v>1037</v>
      </c>
      <c r="C972" s="7" t="s">
        <v>1512</v>
      </c>
      <c r="D972" s="4" t="s">
        <v>1136</v>
      </c>
      <c r="E972" s="4" t="s">
        <v>1137</v>
      </c>
      <c r="G972" s="21"/>
    </row>
    <row r="973" ht="14.25" customHeight="1">
      <c r="A973" s="22" t="s">
        <v>2672</v>
      </c>
      <c r="B973" s="25" t="s">
        <v>1203</v>
      </c>
      <c r="C973" s="7" t="s">
        <v>1207</v>
      </c>
      <c r="D973" s="4" t="s">
        <v>1136</v>
      </c>
      <c r="E973" s="4" t="s">
        <v>1157</v>
      </c>
      <c r="G973" s="21"/>
    </row>
    <row r="974" ht="14.25" customHeight="1">
      <c r="A974" s="22" t="s">
        <v>2673</v>
      </c>
      <c r="B974" s="29" t="s">
        <v>1203</v>
      </c>
      <c r="C974" s="34" t="s">
        <v>1207</v>
      </c>
      <c r="D974" s="4" t="s">
        <v>1136</v>
      </c>
      <c r="E974" s="4" t="s">
        <v>1157</v>
      </c>
      <c r="G974" s="21"/>
    </row>
    <row r="975" ht="14.25" customHeight="1">
      <c r="A975" s="22" t="s">
        <v>2674</v>
      </c>
      <c r="B975" s="25" t="s">
        <v>1037</v>
      </c>
      <c r="C975" s="7" t="s">
        <v>1572</v>
      </c>
      <c r="D975" s="4" t="s">
        <v>1136</v>
      </c>
      <c r="E975" s="4" t="s">
        <v>1157</v>
      </c>
      <c r="G975" s="21"/>
    </row>
    <row r="976" ht="14.25" customHeight="1">
      <c r="A976" s="22" t="s">
        <v>2675</v>
      </c>
      <c r="B976" s="25" t="s">
        <v>1028</v>
      </c>
      <c r="C976" s="7"/>
      <c r="D976" s="4" t="s">
        <v>1136</v>
      </c>
      <c r="E976" s="4" t="s">
        <v>1169</v>
      </c>
      <c r="G976" s="21"/>
    </row>
    <row r="977" ht="14.25" customHeight="1">
      <c r="A977" s="22" t="s">
        <v>2676</v>
      </c>
      <c r="B977" s="28" t="s">
        <v>1182</v>
      </c>
      <c r="C977" s="40" t="s">
        <v>2677</v>
      </c>
      <c r="D977" s="4" t="s">
        <v>1136</v>
      </c>
      <c r="E977" s="4" t="s">
        <v>1176</v>
      </c>
      <c r="G977" s="21"/>
    </row>
    <row r="978" ht="14.25" customHeight="1">
      <c r="A978" s="22" t="s">
        <v>2678</v>
      </c>
      <c r="B978" s="25" t="s">
        <v>1037</v>
      </c>
      <c r="C978" s="7" t="s">
        <v>2679</v>
      </c>
      <c r="D978" s="4" t="s">
        <v>1136</v>
      </c>
      <c r="E978" s="4" t="s">
        <v>1169</v>
      </c>
      <c r="G978" s="21"/>
    </row>
    <row r="979" ht="14.25" customHeight="1">
      <c r="A979" s="22" t="s">
        <v>2680</v>
      </c>
      <c r="B979" s="25" t="s">
        <v>1037</v>
      </c>
      <c r="C979" s="7" t="s">
        <v>2681</v>
      </c>
      <c r="D979" s="4" t="s">
        <v>1136</v>
      </c>
      <c r="E979" s="4" t="s">
        <v>1169</v>
      </c>
      <c r="G979" s="21"/>
    </row>
    <row r="980" ht="14.25" customHeight="1">
      <c r="A980" s="22" t="s">
        <v>2682</v>
      </c>
      <c r="B980" s="25" t="s">
        <v>1037</v>
      </c>
      <c r="C980" s="7" t="s">
        <v>2683</v>
      </c>
      <c r="D980" s="4" t="s">
        <v>1136</v>
      </c>
      <c r="E980" s="4" t="s">
        <v>1169</v>
      </c>
      <c r="G980" s="21"/>
    </row>
    <row r="981" ht="14.25" customHeight="1">
      <c r="A981" s="22" t="s">
        <v>2684</v>
      </c>
      <c r="B981" s="25" t="s">
        <v>1037</v>
      </c>
      <c r="C981" s="7" t="s">
        <v>1126</v>
      </c>
      <c r="D981" s="4" t="s">
        <v>1136</v>
      </c>
      <c r="E981" s="4" t="s">
        <v>1169</v>
      </c>
      <c r="G981" s="21"/>
    </row>
    <row r="982" ht="14.25" customHeight="1">
      <c r="A982" s="22" t="s">
        <v>2685</v>
      </c>
      <c r="B982" s="25" t="s">
        <v>1037</v>
      </c>
      <c r="C982" s="7" t="s">
        <v>2686</v>
      </c>
      <c r="D982" s="4" t="s">
        <v>1136</v>
      </c>
      <c r="E982" s="4" t="s">
        <v>1169</v>
      </c>
      <c r="G982" s="21"/>
    </row>
    <row r="983" ht="14.25" customHeight="1">
      <c r="A983" s="22" t="s">
        <v>2687</v>
      </c>
      <c r="B983" s="25" t="s">
        <v>1037</v>
      </c>
      <c r="C983" s="7" t="s">
        <v>2688</v>
      </c>
      <c r="D983" s="4" t="s">
        <v>1136</v>
      </c>
      <c r="E983" s="4" t="s">
        <v>1169</v>
      </c>
      <c r="G983" s="21"/>
    </row>
    <row r="984" ht="14.25" customHeight="1">
      <c r="A984" s="22" t="s">
        <v>2689</v>
      </c>
      <c r="B984" s="25" t="s">
        <v>1028</v>
      </c>
      <c r="C984" s="7" t="s">
        <v>1082</v>
      </c>
      <c r="D984" s="4" t="s">
        <v>1136</v>
      </c>
      <c r="E984" s="4" t="s">
        <v>1169</v>
      </c>
      <c r="G984" s="21"/>
    </row>
    <row r="985" ht="14.25" customHeight="1">
      <c r="A985" s="22" t="s">
        <v>2690</v>
      </c>
      <c r="B985" s="27" t="s">
        <v>1037</v>
      </c>
      <c r="C985" s="11" t="s">
        <v>2206</v>
      </c>
      <c r="D985" s="4" t="s">
        <v>1136</v>
      </c>
      <c r="E985" s="4" t="s">
        <v>1137</v>
      </c>
      <c r="G985" s="21"/>
    </row>
    <row r="986" ht="14.25" customHeight="1">
      <c r="A986" s="22" t="s">
        <v>2691</v>
      </c>
      <c r="B986" s="27" t="s">
        <v>1037</v>
      </c>
      <c r="C986" s="11" t="s">
        <v>2692</v>
      </c>
      <c r="D986" s="4" t="s">
        <v>1136</v>
      </c>
      <c r="E986" s="4" t="s">
        <v>1137</v>
      </c>
      <c r="G986" s="21"/>
    </row>
    <row r="987" ht="14.25" customHeight="1">
      <c r="A987" s="22" t="s">
        <v>2693</v>
      </c>
      <c r="B987" s="17" t="s">
        <v>1037</v>
      </c>
      <c r="C987" s="11" t="s">
        <v>2056</v>
      </c>
      <c r="D987" s="4" t="s">
        <v>1136</v>
      </c>
      <c r="E987" s="4" t="s">
        <v>1137</v>
      </c>
      <c r="G987" s="21"/>
    </row>
    <row r="988" ht="14.25" customHeight="1">
      <c r="A988" s="22" t="s">
        <v>2694</v>
      </c>
      <c r="B988" s="17" t="s">
        <v>1037</v>
      </c>
      <c r="C988" s="11" t="s">
        <v>2692</v>
      </c>
      <c r="D988" s="4" t="s">
        <v>1136</v>
      </c>
      <c r="E988" s="4" t="s">
        <v>1137</v>
      </c>
      <c r="G988" s="21"/>
    </row>
    <row r="989" ht="14.25" customHeight="1">
      <c r="A989" s="22" t="s">
        <v>2695</v>
      </c>
      <c r="B989" s="27" t="s">
        <v>1037</v>
      </c>
      <c r="C989" s="11" t="s">
        <v>2696</v>
      </c>
      <c r="D989" s="4" t="s">
        <v>1136</v>
      </c>
      <c r="E989" s="4" t="s">
        <v>1137</v>
      </c>
      <c r="G989" s="21"/>
    </row>
    <row r="990" ht="14.25" customHeight="1">
      <c r="A990" s="22" t="s">
        <v>2697</v>
      </c>
      <c r="B990" s="17" t="s">
        <v>1037</v>
      </c>
      <c r="C990" s="11" t="s">
        <v>1630</v>
      </c>
      <c r="D990" s="4" t="s">
        <v>1136</v>
      </c>
      <c r="E990" s="4" t="s">
        <v>1137</v>
      </c>
      <c r="G990" s="21"/>
    </row>
    <row r="991" ht="14.25" customHeight="1">
      <c r="A991" s="22" t="s">
        <v>2698</v>
      </c>
      <c r="B991" s="17" t="s">
        <v>1037</v>
      </c>
      <c r="C991" s="11" t="s">
        <v>2699</v>
      </c>
      <c r="D991" s="4" t="s">
        <v>1136</v>
      </c>
      <c r="E991" s="4" t="s">
        <v>1137</v>
      </c>
      <c r="G991" s="21"/>
    </row>
    <row r="992" ht="14.25" customHeight="1">
      <c r="A992" s="22" t="s">
        <v>2700</v>
      </c>
      <c r="B992" s="17" t="s">
        <v>1037</v>
      </c>
      <c r="C992" s="11" t="s">
        <v>2701</v>
      </c>
      <c r="D992" s="4" t="s">
        <v>1136</v>
      </c>
      <c r="E992" s="4" t="s">
        <v>1137</v>
      </c>
      <c r="G992" s="21"/>
    </row>
    <row r="993" ht="14.25" customHeight="1">
      <c r="A993" s="22" t="s">
        <v>2702</v>
      </c>
      <c r="B993" s="17" t="s">
        <v>1037</v>
      </c>
      <c r="C993" s="11" t="s">
        <v>2703</v>
      </c>
      <c r="D993" s="4" t="s">
        <v>1136</v>
      </c>
      <c r="E993" s="4" t="s">
        <v>1137</v>
      </c>
      <c r="G993" s="21"/>
    </row>
    <row r="994" ht="14.25" customHeight="1">
      <c r="A994" s="22" t="s">
        <v>2704</v>
      </c>
      <c r="B994" s="17" t="s">
        <v>1037</v>
      </c>
      <c r="C994" s="11" t="s">
        <v>1403</v>
      </c>
      <c r="D994" s="4" t="s">
        <v>1136</v>
      </c>
      <c r="E994" s="4" t="s">
        <v>1137</v>
      </c>
      <c r="G994" s="21"/>
    </row>
    <row r="995" ht="14.25" customHeight="1">
      <c r="A995" s="22" t="s">
        <v>2705</v>
      </c>
      <c r="B995" s="17" t="s">
        <v>1037</v>
      </c>
      <c r="C995" s="11" t="s">
        <v>1488</v>
      </c>
      <c r="D995" s="4" t="s">
        <v>1136</v>
      </c>
      <c r="E995" s="4" t="s">
        <v>1137</v>
      </c>
      <c r="G995" s="21"/>
    </row>
    <row r="996" ht="14.25" customHeight="1">
      <c r="A996" s="22" t="s">
        <v>2706</v>
      </c>
      <c r="B996" s="25" t="s">
        <v>1037</v>
      </c>
      <c r="C996" s="7" t="s">
        <v>2707</v>
      </c>
      <c r="D996" s="4" t="s">
        <v>1136</v>
      </c>
      <c r="E996" s="4" t="s">
        <v>1137</v>
      </c>
      <c r="G996" s="21"/>
    </row>
    <row r="997" ht="14.25" customHeight="1">
      <c r="A997" s="22" t="s">
        <v>2708</v>
      </c>
      <c r="B997" s="17" t="s">
        <v>1037</v>
      </c>
      <c r="C997" s="11" t="s">
        <v>2538</v>
      </c>
      <c r="D997" s="4" t="s">
        <v>1136</v>
      </c>
      <c r="E997" s="4" t="s">
        <v>1137</v>
      </c>
      <c r="G997" s="21"/>
    </row>
    <row r="998" ht="14.25" customHeight="1">
      <c r="A998" s="22" t="s">
        <v>2709</v>
      </c>
      <c r="B998" s="25" t="s">
        <v>1037</v>
      </c>
      <c r="C998" s="7" t="s">
        <v>2710</v>
      </c>
      <c r="D998" s="4" t="s">
        <v>1136</v>
      </c>
      <c r="E998" s="4" t="s">
        <v>1137</v>
      </c>
      <c r="G998" s="21"/>
    </row>
    <row r="999" ht="14.25" customHeight="1">
      <c r="A999" s="22" t="s">
        <v>2711</v>
      </c>
      <c r="B999" s="25" t="s">
        <v>1037</v>
      </c>
      <c r="C999" s="7" t="s">
        <v>1421</v>
      </c>
      <c r="D999" s="4" t="s">
        <v>1136</v>
      </c>
      <c r="E999" s="4" t="s">
        <v>1169</v>
      </c>
      <c r="G999" s="21"/>
    </row>
    <row r="1000" ht="14.25" customHeight="1">
      <c r="A1000" s="22" t="s">
        <v>2712</v>
      </c>
      <c r="B1000" s="25" t="s">
        <v>1037</v>
      </c>
      <c r="C1000" s="7" t="s">
        <v>2713</v>
      </c>
      <c r="D1000" s="4" t="s">
        <v>1136</v>
      </c>
      <c r="E1000" s="4" t="s">
        <v>1169</v>
      </c>
      <c r="G1000" s="21"/>
    </row>
    <row r="1001" ht="14.25" customHeight="1">
      <c r="A1001" s="22" t="s">
        <v>2714</v>
      </c>
      <c r="B1001" s="25" t="s">
        <v>1028</v>
      </c>
      <c r="C1001" s="7" t="s">
        <v>1261</v>
      </c>
      <c r="D1001" s="4" t="s">
        <v>1136</v>
      </c>
      <c r="E1001" s="4" t="s">
        <v>1169</v>
      </c>
      <c r="G1001" s="21"/>
    </row>
    <row r="1002" ht="14.25" customHeight="1">
      <c r="A1002" s="22" t="s">
        <v>2715</v>
      </c>
      <c r="B1002" s="25" t="s">
        <v>1111</v>
      </c>
      <c r="C1002" s="7" t="s">
        <v>2716</v>
      </c>
      <c r="D1002" s="4" t="s">
        <v>1136</v>
      </c>
      <c r="E1002" s="4" t="s">
        <v>1169</v>
      </c>
      <c r="G1002" s="21"/>
    </row>
    <row r="1003" ht="14.25" customHeight="1">
      <c r="A1003" s="22" t="s">
        <v>2717</v>
      </c>
      <c r="B1003" s="25" t="s">
        <v>1037</v>
      </c>
      <c r="C1003" s="7" t="s">
        <v>1148</v>
      </c>
      <c r="D1003" s="4" t="s">
        <v>1136</v>
      </c>
      <c r="E1003" s="4" t="s">
        <v>1169</v>
      </c>
      <c r="G1003" s="21"/>
    </row>
    <row r="1004" ht="14.25" customHeight="1">
      <c r="A1004" s="22" t="s">
        <v>2718</v>
      </c>
      <c r="B1004" s="25" t="s">
        <v>1037</v>
      </c>
      <c r="C1004" s="7" t="s">
        <v>2719</v>
      </c>
      <c r="D1004" s="4" t="s">
        <v>1136</v>
      </c>
      <c r="E1004" s="4" t="s">
        <v>1169</v>
      </c>
      <c r="G1004" s="21"/>
    </row>
    <row r="1005" ht="14.25" customHeight="1">
      <c r="A1005" s="22" t="s">
        <v>2720</v>
      </c>
      <c r="B1005" s="25" t="s">
        <v>1203</v>
      </c>
      <c r="C1005" s="7" t="s">
        <v>1068</v>
      </c>
      <c r="D1005" s="4" t="s">
        <v>1136</v>
      </c>
      <c r="E1005" s="4" t="s">
        <v>1169</v>
      </c>
      <c r="G1005" s="21"/>
    </row>
    <row r="1006" ht="14.25" customHeight="1">
      <c r="A1006" s="22" t="s">
        <v>2721</v>
      </c>
      <c r="B1006" s="17" t="s">
        <v>1037</v>
      </c>
      <c r="C1006" s="11" t="s">
        <v>1488</v>
      </c>
      <c r="D1006" s="4" t="s">
        <v>1136</v>
      </c>
      <c r="E1006" s="4" t="s">
        <v>1137</v>
      </c>
      <c r="G1006" s="21"/>
    </row>
    <row r="1007" ht="14.25" customHeight="1">
      <c r="A1007" s="22" t="s">
        <v>2722</v>
      </c>
      <c r="B1007" s="25" t="s">
        <v>1037</v>
      </c>
      <c r="C1007" s="7" t="s">
        <v>2723</v>
      </c>
      <c r="D1007" s="4" t="s">
        <v>1136</v>
      </c>
      <c r="E1007" s="4" t="s">
        <v>1137</v>
      </c>
      <c r="G1007" s="21"/>
    </row>
    <row r="1008" ht="14.25" customHeight="1">
      <c r="A1008" s="22" t="s">
        <v>2724</v>
      </c>
      <c r="B1008" s="29" t="s">
        <v>1037</v>
      </c>
      <c r="C1008" s="34" t="s">
        <v>1379</v>
      </c>
      <c r="D1008" s="4" t="s">
        <v>1136</v>
      </c>
      <c r="E1008" s="4" t="s">
        <v>1157</v>
      </c>
      <c r="G1008" s="21"/>
    </row>
    <row r="1009" ht="14.25" customHeight="1">
      <c r="A1009" s="22" t="s">
        <v>2725</v>
      </c>
      <c r="B1009" s="17" t="s">
        <v>1037</v>
      </c>
      <c r="C1009" s="11" t="s">
        <v>1056</v>
      </c>
      <c r="D1009" s="4" t="s">
        <v>1136</v>
      </c>
      <c r="E1009" s="4" t="s">
        <v>1137</v>
      </c>
      <c r="G1009" s="21"/>
    </row>
    <row r="1010" ht="14.25" customHeight="1">
      <c r="A1010" s="22" t="s">
        <v>2726</v>
      </c>
      <c r="B1010" s="25" t="s">
        <v>1037</v>
      </c>
      <c r="C1010" s="7" t="s">
        <v>1419</v>
      </c>
      <c r="D1010" s="4" t="s">
        <v>1136</v>
      </c>
      <c r="E1010" s="4" t="s">
        <v>1137</v>
      </c>
      <c r="G1010" s="21"/>
    </row>
    <row r="1011" ht="14.25" customHeight="1">
      <c r="A1011" s="22" t="s">
        <v>2727</v>
      </c>
      <c r="B1011" s="25" t="s">
        <v>1037</v>
      </c>
      <c r="C1011" s="7" t="s">
        <v>2728</v>
      </c>
      <c r="D1011" s="4" t="s">
        <v>1136</v>
      </c>
      <c r="E1011" s="4" t="s">
        <v>1137</v>
      </c>
      <c r="G1011" s="21"/>
    </row>
    <row r="1012" ht="14.25" customHeight="1">
      <c r="A1012" s="22" t="s">
        <v>2729</v>
      </c>
      <c r="B1012" s="25" t="s">
        <v>1037</v>
      </c>
      <c r="C1012" s="7" t="s">
        <v>2098</v>
      </c>
      <c r="D1012" s="4" t="s">
        <v>1136</v>
      </c>
      <c r="E1012" s="4" t="s">
        <v>1137</v>
      </c>
      <c r="G1012" s="21"/>
    </row>
    <row r="1013" ht="14.25" customHeight="1">
      <c r="A1013" s="22" t="s">
        <v>2730</v>
      </c>
      <c r="B1013" s="25" t="s">
        <v>1037</v>
      </c>
      <c r="C1013" s="7" t="s">
        <v>2731</v>
      </c>
      <c r="D1013" s="4" t="s">
        <v>1136</v>
      </c>
      <c r="E1013" s="4" t="s">
        <v>1137</v>
      </c>
      <c r="G1013" s="21"/>
    </row>
    <row r="1014" ht="14.25" customHeight="1">
      <c r="A1014" s="22" t="s">
        <v>2732</v>
      </c>
      <c r="B1014" s="17" t="s">
        <v>1037</v>
      </c>
      <c r="C1014" s="11" t="s">
        <v>2733</v>
      </c>
      <c r="D1014" s="4" t="s">
        <v>1136</v>
      </c>
      <c r="E1014" s="4" t="s">
        <v>1137</v>
      </c>
      <c r="G1014" s="21"/>
    </row>
    <row r="1015" ht="14.25" customHeight="1">
      <c r="A1015" s="22" t="s">
        <v>2734</v>
      </c>
      <c r="B1015" s="25" t="s">
        <v>1037</v>
      </c>
      <c r="C1015" s="7" t="s">
        <v>2370</v>
      </c>
      <c r="D1015" s="4" t="s">
        <v>1136</v>
      </c>
      <c r="E1015" s="4" t="s">
        <v>1169</v>
      </c>
      <c r="G1015" s="21"/>
    </row>
    <row r="1016" ht="14.25" customHeight="1">
      <c r="A1016" s="22" t="s">
        <v>2735</v>
      </c>
      <c r="B1016" s="25" t="s">
        <v>1037</v>
      </c>
      <c r="C1016" s="7" t="s">
        <v>2736</v>
      </c>
      <c r="D1016" s="4" t="s">
        <v>1136</v>
      </c>
      <c r="E1016" s="4" t="s">
        <v>1169</v>
      </c>
      <c r="G1016" s="21"/>
    </row>
    <row r="1017" ht="14.25" customHeight="1">
      <c r="A1017" s="22" t="s">
        <v>2737</v>
      </c>
      <c r="B1017" s="25" t="s">
        <v>1037</v>
      </c>
      <c r="C1017" s="7" t="s">
        <v>2738</v>
      </c>
      <c r="D1017" s="4" t="s">
        <v>1136</v>
      </c>
      <c r="E1017" s="4" t="s">
        <v>1137</v>
      </c>
      <c r="G1017" s="21"/>
    </row>
    <row r="1018" ht="14.25" customHeight="1">
      <c r="A1018" s="22" t="s">
        <v>2739</v>
      </c>
      <c r="B1018" s="17" t="s">
        <v>1037</v>
      </c>
      <c r="C1018" s="11" t="s">
        <v>2740</v>
      </c>
      <c r="D1018" s="4" t="s">
        <v>1136</v>
      </c>
      <c r="E1018" s="4" t="s">
        <v>1169</v>
      </c>
      <c r="G1018" s="21"/>
    </row>
    <row r="1019" ht="14.25" customHeight="1">
      <c r="A1019" s="22" t="s">
        <v>2741</v>
      </c>
      <c r="B1019" s="25" t="s">
        <v>1037</v>
      </c>
      <c r="C1019" s="7" t="s">
        <v>2046</v>
      </c>
      <c r="D1019" s="4" t="s">
        <v>1136</v>
      </c>
      <c r="E1019" s="4" t="s">
        <v>1169</v>
      </c>
      <c r="G1019" s="21"/>
    </row>
    <row r="1020" ht="14.25" customHeight="1">
      <c r="A1020" s="22" t="s">
        <v>2742</v>
      </c>
      <c r="B1020" s="17" t="s">
        <v>1037</v>
      </c>
      <c r="C1020" s="11" t="s">
        <v>2743</v>
      </c>
      <c r="D1020" s="4" t="s">
        <v>1136</v>
      </c>
      <c r="E1020" s="4" t="s">
        <v>1137</v>
      </c>
      <c r="G1020" s="21"/>
    </row>
    <row r="1021" ht="14.25" customHeight="1">
      <c r="A1021" s="22" t="s">
        <v>2744</v>
      </c>
      <c r="B1021" s="17" t="s">
        <v>1037</v>
      </c>
      <c r="C1021" s="11" t="s">
        <v>1116</v>
      </c>
      <c r="D1021" s="4" t="s">
        <v>1136</v>
      </c>
      <c r="E1021" s="4" t="s">
        <v>1137</v>
      </c>
      <c r="G1021" s="21"/>
    </row>
    <row r="1022" ht="14.25" customHeight="1">
      <c r="A1022" s="22" t="s">
        <v>2745</v>
      </c>
      <c r="B1022" s="25" t="s">
        <v>1028</v>
      </c>
      <c r="C1022" s="7" t="s">
        <v>1265</v>
      </c>
      <c r="D1022" s="4" t="s">
        <v>1136</v>
      </c>
      <c r="E1022" s="4" t="s">
        <v>1530</v>
      </c>
      <c r="G1022" s="21"/>
    </row>
    <row r="1023" ht="14.25" customHeight="1">
      <c r="A1023" s="22" t="s">
        <v>2746</v>
      </c>
      <c r="B1023" s="29" t="s">
        <v>1037</v>
      </c>
      <c r="C1023" s="34" t="s">
        <v>2747</v>
      </c>
      <c r="D1023" s="4" t="s">
        <v>1136</v>
      </c>
      <c r="E1023" s="4" t="s">
        <v>1157</v>
      </c>
      <c r="G1023" s="21"/>
    </row>
    <row r="1024" ht="14.25" customHeight="1">
      <c r="A1024" s="22" t="s">
        <v>2748</v>
      </c>
      <c r="B1024" s="17" t="s">
        <v>1028</v>
      </c>
      <c r="C1024" s="11" t="s">
        <v>1215</v>
      </c>
      <c r="D1024" s="4" t="s">
        <v>1136</v>
      </c>
      <c r="E1024" s="4" t="s">
        <v>1169</v>
      </c>
      <c r="G1024" s="21"/>
    </row>
    <row r="1025" ht="14.25" customHeight="1">
      <c r="A1025" s="22" t="s">
        <v>2749</v>
      </c>
      <c r="B1025" s="25" t="s">
        <v>1037</v>
      </c>
      <c r="C1025" s="7" t="s">
        <v>2750</v>
      </c>
      <c r="D1025" s="4" t="s">
        <v>1136</v>
      </c>
      <c r="E1025" s="4" t="s">
        <v>1169</v>
      </c>
      <c r="G1025" s="21"/>
    </row>
    <row r="1026" ht="14.25" customHeight="1">
      <c r="A1026" s="22" t="s">
        <v>2751</v>
      </c>
      <c r="B1026" s="17" t="s">
        <v>1037</v>
      </c>
      <c r="C1026" s="11" t="s">
        <v>1211</v>
      </c>
      <c r="D1026" s="4" t="s">
        <v>1136</v>
      </c>
      <c r="E1026" s="4" t="s">
        <v>1137</v>
      </c>
      <c r="G1026" s="21"/>
    </row>
    <row r="1027" ht="14.25" customHeight="1">
      <c r="A1027" s="22" t="s">
        <v>2752</v>
      </c>
      <c r="B1027" s="17" t="s">
        <v>1037</v>
      </c>
      <c r="C1027" s="11" t="s">
        <v>2753</v>
      </c>
      <c r="D1027" s="4" t="s">
        <v>1136</v>
      </c>
      <c r="E1027" s="4" t="s">
        <v>1137</v>
      </c>
      <c r="G1027" s="21"/>
    </row>
    <row r="1028" ht="14.25" customHeight="1">
      <c r="A1028" s="22" t="s">
        <v>2754</v>
      </c>
      <c r="B1028" s="17" t="s">
        <v>1037</v>
      </c>
      <c r="C1028" s="11" t="s">
        <v>2755</v>
      </c>
      <c r="D1028" s="4" t="s">
        <v>1136</v>
      </c>
      <c r="E1028" s="4" t="s">
        <v>1137</v>
      </c>
      <c r="G1028" s="21"/>
    </row>
    <row r="1029" ht="14.25" customHeight="1">
      <c r="A1029" s="22" t="s">
        <v>2756</v>
      </c>
      <c r="B1029" s="17" t="s">
        <v>1037</v>
      </c>
      <c r="C1029" s="11" t="s">
        <v>2050</v>
      </c>
      <c r="D1029" s="4" t="s">
        <v>1136</v>
      </c>
      <c r="E1029" s="4" t="s">
        <v>1137</v>
      </c>
      <c r="G1029" s="21"/>
    </row>
    <row r="1030" ht="14.25" customHeight="1">
      <c r="A1030" s="22" t="s">
        <v>2757</v>
      </c>
      <c r="B1030" s="10" t="s">
        <v>1037</v>
      </c>
      <c r="C1030" s="54" t="s">
        <v>1543</v>
      </c>
      <c r="D1030" s="4" t="s">
        <v>1136</v>
      </c>
      <c r="E1030" s="4" t="s">
        <v>1137</v>
      </c>
      <c r="G1030" s="21"/>
    </row>
    <row r="1031" ht="14.25" customHeight="1">
      <c r="A1031" s="22" t="s">
        <v>2758</v>
      </c>
      <c r="B1031" s="10" t="s">
        <v>1037</v>
      </c>
      <c r="C1031" s="11" t="s">
        <v>1733</v>
      </c>
      <c r="D1031" s="4" t="s">
        <v>1136</v>
      </c>
      <c r="E1031" s="4" t="s">
        <v>1137</v>
      </c>
      <c r="G1031" s="21"/>
    </row>
    <row r="1032" ht="14.25" customHeight="1">
      <c r="A1032" s="22" t="s">
        <v>2759</v>
      </c>
      <c r="B1032" s="10" t="s">
        <v>1037</v>
      </c>
      <c r="C1032" s="58" t="s">
        <v>1556</v>
      </c>
      <c r="D1032" s="4" t="s">
        <v>1136</v>
      </c>
      <c r="E1032" s="4" t="s">
        <v>1137</v>
      </c>
      <c r="G1032" s="21"/>
    </row>
    <row r="1033" ht="14.25" customHeight="1">
      <c r="A1033" s="22" t="s">
        <v>2760</v>
      </c>
      <c r="B1033" s="10" t="s">
        <v>1037</v>
      </c>
      <c r="C1033" s="11" t="s">
        <v>2761</v>
      </c>
      <c r="D1033" s="4" t="s">
        <v>1136</v>
      </c>
      <c r="E1033" s="4" t="s">
        <v>1137</v>
      </c>
      <c r="G1033" s="21"/>
    </row>
    <row r="1034" ht="14.25" customHeight="1">
      <c r="A1034" s="22" t="s">
        <v>2762</v>
      </c>
      <c r="B1034" s="10" t="s">
        <v>1037</v>
      </c>
      <c r="C1034" s="11" t="s">
        <v>2755</v>
      </c>
      <c r="D1034" s="4" t="s">
        <v>1136</v>
      </c>
      <c r="E1034" s="4" t="s">
        <v>1137</v>
      </c>
      <c r="G1034" s="21"/>
    </row>
    <row r="1035" ht="14.25" customHeight="1">
      <c r="A1035" s="22" t="s">
        <v>2763</v>
      </c>
      <c r="B1035" s="10" t="s">
        <v>1851</v>
      </c>
      <c r="C1035" s="11" t="s">
        <v>1558</v>
      </c>
      <c r="D1035" s="4" t="s">
        <v>1136</v>
      </c>
      <c r="E1035" s="4" t="s">
        <v>1169</v>
      </c>
      <c r="G1035" s="21"/>
    </row>
    <row r="1036" ht="14.25" customHeight="1">
      <c r="A1036" s="22" t="s">
        <v>2764</v>
      </c>
      <c r="B1036" s="10" t="s">
        <v>1037</v>
      </c>
      <c r="C1036" s="11" t="s">
        <v>2765</v>
      </c>
      <c r="D1036" s="4" t="s">
        <v>1136</v>
      </c>
      <c r="E1036" s="4" t="s">
        <v>1169</v>
      </c>
      <c r="G1036" s="21"/>
    </row>
    <row r="1037" ht="14.25" customHeight="1">
      <c r="A1037" s="22" t="s">
        <v>2766</v>
      </c>
      <c r="B1037" s="10" t="s">
        <v>1037</v>
      </c>
      <c r="C1037" s="11" t="s">
        <v>2767</v>
      </c>
      <c r="D1037" s="4" t="s">
        <v>1136</v>
      </c>
      <c r="E1037" s="4" t="s">
        <v>1169</v>
      </c>
      <c r="G1037" s="21"/>
    </row>
    <row r="1038" ht="14.25" customHeight="1">
      <c r="A1038" s="22" t="s">
        <v>2768</v>
      </c>
      <c r="B1038" s="10" t="s">
        <v>1037</v>
      </c>
      <c r="C1038" s="11" t="s">
        <v>2769</v>
      </c>
      <c r="D1038" s="4" t="s">
        <v>1136</v>
      </c>
      <c r="E1038" s="4" t="s">
        <v>1169</v>
      </c>
      <c r="G1038" s="21"/>
    </row>
    <row r="1039" ht="14.25" customHeight="1">
      <c r="A1039" s="22" t="s">
        <v>2770</v>
      </c>
      <c r="B1039" s="50" t="s">
        <v>1037</v>
      </c>
      <c r="C1039" s="7" t="s">
        <v>2771</v>
      </c>
      <c r="D1039" s="4" t="s">
        <v>1136</v>
      </c>
      <c r="E1039" s="4" t="s">
        <v>1169</v>
      </c>
      <c r="G1039" s="21"/>
    </row>
    <row r="1040" ht="14.25" customHeight="1">
      <c r="A1040" s="22" t="s">
        <v>2772</v>
      </c>
      <c r="B1040" s="50" t="s">
        <v>1037</v>
      </c>
      <c r="C1040" s="7" t="s">
        <v>2771</v>
      </c>
      <c r="D1040" s="4" t="s">
        <v>1136</v>
      </c>
      <c r="E1040" s="4" t="s">
        <v>1169</v>
      </c>
      <c r="G1040" s="21"/>
    </row>
    <row r="1041" ht="14.25" customHeight="1">
      <c r="A1041" s="22" t="s">
        <v>2773</v>
      </c>
      <c r="B1041" s="50" t="s">
        <v>1037</v>
      </c>
      <c r="C1041" s="7" t="s">
        <v>1066</v>
      </c>
      <c r="D1041" s="4" t="s">
        <v>1136</v>
      </c>
      <c r="E1041" s="4" t="s">
        <v>1169</v>
      </c>
      <c r="G1041" s="21"/>
    </row>
    <row r="1042" ht="14.25" customHeight="1">
      <c r="A1042" s="22" t="s">
        <v>2774</v>
      </c>
      <c r="B1042" s="50" t="s">
        <v>1037</v>
      </c>
      <c r="C1042" s="7" t="s">
        <v>2775</v>
      </c>
      <c r="D1042" s="4" t="s">
        <v>1136</v>
      </c>
      <c r="E1042" s="4" t="s">
        <v>1137</v>
      </c>
      <c r="G1042" s="21"/>
    </row>
    <row r="1043" ht="14.25" customHeight="1">
      <c r="A1043" s="22" t="s">
        <v>2776</v>
      </c>
      <c r="B1043" s="10" t="s">
        <v>1037</v>
      </c>
      <c r="C1043" s="11" t="s">
        <v>2026</v>
      </c>
      <c r="D1043" s="4" t="s">
        <v>1136</v>
      </c>
      <c r="E1043" s="4" t="s">
        <v>1137</v>
      </c>
      <c r="G1043" s="21"/>
    </row>
    <row r="1044" ht="14.25" customHeight="1">
      <c r="A1044" s="22" t="s">
        <v>2777</v>
      </c>
      <c r="B1044" s="10" t="s">
        <v>1037</v>
      </c>
      <c r="C1044" s="11" t="s">
        <v>1155</v>
      </c>
      <c r="D1044" s="4" t="s">
        <v>1136</v>
      </c>
      <c r="E1044" s="4" t="s">
        <v>1137</v>
      </c>
      <c r="G1044" s="21"/>
    </row>
    <row r="1045" ht="14.25" customHeight="1">
      <c r="A1045" s="22" t="s">
        <v>2778</v>
      </c>
      <c r="B1045" s="50" t="s">
        <v>1037</v>
      </c>
      <c r="C1045" s="7" t="s">
        <v>1324</v>
      </c>
      <c r="D1045" s="4" t="s">
        <v>1136</v>
      </c>
      <c r="E1045" s="4" t="s">
        <v>1169</v>
      </c>
      <c r="G1045" s="21"/>
    </row>
    <row r="1046" ht="14.25" customHeight="1">
      <c r="A1046" s="22" t="s">
        <v>2779</v>
      </c>
      <c r="B1046" s="50" t="s">
        <v>1037</v>
      </c>
      <c r="C1046" s="7" t="s">
        <v>1845</v>
      </c>
      <c r="D1046" s="4" t="s">
        <v>1136</v>
      </c>
      <c r="E1046" s="4" t="s">
        <v>1169</v>
      </c>
      <c r="G1046" s="21"/>
    </row>
    <row r="1047" ht="14.25" customHeight="1">
      <c r="A1047" s="22" t="s">
        <v>2780</v>
      </c>
      <c r="B1047" s="50" t="s">
        <v>1037</v>
      </c>
      <c r="C1047" s="7" t="s">
        <v>2781</v>
      </c>
      <c r="D1047" s="4" t="s">
        <v>1136</v>
      </c>
      <c r="E1047" s="4" t="s">
        <v>1169</v>
      </c>
      <c r="G1047" s="21"/>
    </row>
    <row r="1048" ht="14.25" customHeight="1">
      <c r="A1048" s="22" t="s">
        <v>2782</v>
      </c>
      <c r="B1048" s="10" t="s">
        <v>1028</v>
      </c>
      <c r="C1048" s="11" t="s">
        <v>2783</v>
      </c>
      <c r="D1048" s="4" t="s">
        <v>1136</v>
      </c>
      <c r="E1048" s="4" t="s">
        <v>1530</v>
      </c>
      <c r="G1048" s="21"/>
    </row>
    <row r="1049" ht="14.25" customHeight="1">
      <c r="A1049" s="22" t="s">
        <v>2784</v>
      </c>
      <c r="B1049" s="10" t="s">
        <v>1037</v>
      </c>
      <c r="C1049" s="11" t="s">
        <v>1733</v>
      </c>
      <c r="D1049" s="4" t="s">
        <v>1136</v>
      </c>
      <c r="E1049" s="4" t="s">
        <v>1169</v>
      </c>
      <c r="G1049" s="21"/>
    </row>
    <row r="1050" ht="14.25" customHeight="1">
      <c r="A1050" s="22" t="s">
        <v>2785</v>
      </c>
      <c r="B1050" s="10" t="s">
        <v>1037</v>
      </c>
      <c r="C1050" s="11" t="s">
        <v>2786</v>
      </c>
      <c r="D1050" s="4" t="s">
        <v>1136</v>
      </c>
      <c r="E1050" s="4" t="s">
        <v>1169</v>
      </c>
      <c r="G1050" s="21"/>
    </row>
    <row r="1051" ht="14.25" customHeight="1">
      <c r="A1051" s="22" t="s">
        <v>2787</v>
      </c>
      <c r="B1051" s="10" t="s">
        <v>1028</v>
      </c>
      <c r="C1051" s="11" t="s">
        <v>1608</v>
      </c>
      <c r="D1051" s="4" t="s">
        <v>1136</v>
      </c>
      <c r="E1051" s="4" t="s">
        <v>1169</v>
      </c>
      <c r="G1051" s="21"/>
    </row>
    <row r="1052" ht="14.25" customHeight="1">
      <c r="A1052" s="22" t="s">
        <v>2788</v>
      </c>
      <c r="B1052" s="10" t="s">
        <v>1028</v>
      </c>
      <c r="C1052" s="11" t="s">
        <v>1608</v>
      </c>
      <c r="D1052" s="4" t="s">
        <v>1136</v>
      </c>
      <c r="E1052" s="4" t="s">
        <v>1169</v>
      </c>
      <c r="G1052" s="21"/>
    </row>
    <row r="1053" ht="14.25" customHeight="1">
      <c r="A1053" s="22" t="s">
        <v>2789</v>
      </c>
      <c r="B1053" s="10" t="s">
        <v>1028</v>
      </c>
      <c r="C1053" s="11" t="s">
        <v>1789</v>
      </c>
      <c r="D1053" s="4" t="s">
        <v>1136</v>
      </c>
      <c r="E1053" s="4" t="s">
        <v>1169</v>
      </c>
      <c r="G1053" s="21"/>
    </row>
    <row r="1054" ht="14.25" customHeight="1">
      <c r="A1054" s="22" t="s">
        <v>2790</v>
      </c>
      <c r="B1054" s="10" t="s">
        <v>1028</v>
      </c>
      <c r="C1054" s="11" t="s">
        <v>1188</v>
      </c>
      <c r="D1054" s="4" t="s">
        <v>1136</v>
      </c>
      <c r="E1054" s="4" t="s">
        <v>1169</v>
      </c>
      <c r="G1054" s="21"/>
    </row>
    <row r="1055" ht="14.25" customHeight="1">
      <c r="A1055" s="22" t="s">
        <v>2791</v>
      </c>
      <c r="B1055" s="50" t="s">
        <v>1327</v>
      </c>
      <c r="C1055" s="7" t="s">
        <v>1608</v>
      </c>
      <c r="D1055" s="4" t="s">
        <v>1136</v>
      </c>
      <c r="E1055" s="4" t="s">
        <v>1169</v>
      </c>
      <c r="G1055" s="21"/>
    </row>
    <row r="1056" ht="14.25" customHeight="1">
      <c r="A1056" s="22" t="s">
        <v>2792</v>
      </c>
      <c r="B1056" s="50" t="s">
        <v>1037</v>
      </c>
      <c r="C1056" s="7" t="s">
        <v>1058</v>
      </c>
      <c r="D1056" s="4" t="s">
        <v>1136</v>
      </c>
      <c r="E1056" s="4" t="s">
        <v>1169</v>
      </c>
      <c r="G1056" s="21"/>
    </row>
    <row r="1057" ht="14.25" customHeight="1">
      <c r="A1057" s="22" t="s">
        <v>2793</v>
      </c>
      <c r="B1057" s="25" t="s">
        <v>1327</v>
      </c>
      <c r="C1057" s="7" t="s">
        <v>1058</v>
      </c>
      <c r="D1057" s="4" t="s">
        <v>1136</v>
      </c>
      <c r="E1057" s="4" t="s">
        <v>1169</v>
      </c>
      <c r="G1057" s="21"/>
    </row>
    <row r="1058" ht="14.25" customHeight="1">
      <c r="A1058" s="22" t="s">
        <v>2794</v>
      </c>
      <c r="B1058" s="25" t="s">
        <v>1037</v>
      </c>
      <c r="C1058" s="7" t="s">
        <v>2795</v>
      </c>
      <c r="D1058" s="4" t="s">
        <v>1136</v>
      </c>
      <c r="E1058" s="4" t="s">
        <v>1169</v>
      </c>
      <c r="G1058" s="21"/>
    </row>
    <row r="1059" ht="14.25" customHeight="1">
      <c r="A1059" s="22" t="s">
        <v>2796</v>
      </c>
      <c r="B1059" s="17" t="s">
        <v>1037</v>
      </c>
      <c r="C1059" s="11" t="s">
        <v>1876</v>
      </c>
      <c r="D1059" s="4" t="s">
        <v>1136</v>
      </c>
      <c r="E1059" s="4" t="s">
        <v>1137</v>
      </c>
      <c r="G1059" s="21"/>
    </row>
    <row r="1060" ht="14.25" customHeight="1">
      <c r="A1060" s="22" t="s">
        <v>2797</v>
      </c>
      <c r="B1060" s="25" t="s">
        <v>1037</v>
      </c>
      <c r="C1060" s="7" t="s">
        <v>1058</v>
      </c>
      <c r="D1060" s="4" t="s">
        <v>1136</v>
      </c>
      <c r="E1060" s="4" t="s">
        <v>1169</v>
      </c>
      <c r="G1060" s="21"/>
    </row>
    <row r="1061" ht="14.25" customHeight="1">
      <c r="A1061" s="22" t="s">
        <v>2798</v>
      </c>
      <c r="B1061" s="25" t="s">
        <v>1028</v>
      </c>
      <c r="C1061" s="7" t="s">
        <v>2799</v>
      </c>
      <c r="D1061" s="4" t="s">
        <v>1136</v>
      </c>
      <c r="E1061" s="4" t="s">
        <v>1169</v>
      </c>
      <c r="G1061" s="21"/>
    </row>
    <row r="1062" ht="14.25" customHeight="1">
      <c r="A1062" s="22" t="s">
        <v>2800</v>
      </c>
      <c r="B1062" s="17" t="s">
        <v>1037</v>
      </c>
      <c r="C1062" s="11" t="s">
        <v>2801</v>
      </c>
      <c r="D1062" s="4" t="s">
        <v>1136</v>
      </c>
      <c r="E1062" s="4" t="s">
        <v>1137</v>
      </c>
      <c r="G1062" s="21"/>
    </row>
    <row r="1063" ht="14.25" customHeight="1">
      <c r="A1063" s="22" t="s">
        <v>2802</v>
      </c>
      <c r="B1063" s="17" t="s">
        <v>1037</v>
      </c>
      <c r="C1063" s="11" t="s">
        <v>1562</v>
      </c>
      <c r="D1063" s="4" t="s">
        <v>1136</v>
      </c>
      <c r="E1063" s="4" t="s">
        <v>1137</v>
      </c>
      <c r="G1063" s="21"/>
    </row>
    <row r="1064" ht="14.25" customHeight="1">
      <c r="A1064" s="22" t="s">
        <v>2803</v>
      </c>
      <c r="B1064" s="25" t="s">
        <v>1037</v>
      </c>
      <c r="C1064" s="7" t="s">
        <v>2092</v>
      </c>
      <c r="D1064" s="4" t="s">
        <v>1136</v>
      </c>
      <c r="E1064" s="4" t="s">
        <v>1169</v>
      </c>
      <c r="G1064" s="21"/>
    </row>
    <row r="1065" ht="14.25" customHeight="1">
      <c r="A1065" s="22" t="s">
        <v>2804</v>
      </c>
      <c r="B1065" s="25" t="s">
        <v>1037</v>
      </c>
      <c r="C1065" s="7" t="s">
        <v>2805</v>
      </c>
      <c r="D1065" s="4" t="s">
        <v>1136</v>
      </c>
      <c r="E1065" s="4" t="s">
        <v>1137</v>
      </c>
      <c r="G1065" s="21"/>
    </row>
    <row r="1066" ht="14.25" customHeight="1">
      <c r="A1066" s="22" t="s">
        <v>2806</v>
      </c>
      <c r="B1066" s="29" t="s">
        <v>1037</v>
      </c>
      <c r="C1066" s="34" t="s">
        <v>2654</v>
      </c>
      <c r="D1066" s="4" t="s">
        <v>1136</v>
      </c>
      <c r="E1066" s="4" t="s">
        <v>1157</v>
      </c>
      <c r="G1066" s="21"/>
    </row>
    <row r="1067" ht="14.25" customHeight="1">
      <c r="A1067" s="22" t="s">
        <v>2807</v>
      </c>
      <c r="B1067" s="29" t="s">
        <v>1037</v>
      </c>
      <c r="C1067" s="34" t="s">
        <v>1259</v>
      </c>
      <c r="D1067" s="4" t="s">
        <v>1136</v>
      </c>
      <c r="E1067" s="4" t="s">
        <v>1157</v>
      </c>
      <c r="G1067" s="21"/>
    </row>
    <row r="1068" ht="14.25" customHeight="1">
      <c r="A1068" s="22" t="s">
        <v>2808</v>
      </c>
      <c r="B1068" s="25" t="s">
        <v>1037</v>
      </c>
      <c r="C1068" s="7" t="s">
        <v>2809</v>
      </c>
      <c r="D1068" s="4" t="s">
        <v>1136</v>
      </c>
      <c r="E1068" s="4" t="s">
        <v>1157</v>
      </c>
      <c r="G1068" s="21"/>
    </row>
    <row r="1069" ht="14.25" customHeight="1">
      <c r="A1069" s="22" t="s">
        <v>2810</v>
      </c>
      <c r="B1069" s="25" t="s">
        <v>1037</v>
      </c>
      <c r="C1069" s="7" t="s">
        <v>2809</v>
      </c>
      <c r="D1069" s="4" t="s">
        <v>1136</v>
      </c>
      <c r="E1069" s="4" t="s">
        <v>1169</v>
      </c>
      <c r="G1069" s="21"/>
    </row>
    <row r="1070" ht="14.25" customHeight="1">
      <c r="A1070" s="22" t="s">
        <v>2811</v>
      </c>
      <c r="B1070" s="29" t="s">
        <v>1037</v>
      </c>
      <c r="C1070" s="34" t="s">
        <v>1781</v>
      </c>
      <c r="D1070" s="4" t="s">
        <v>1136</v>
      </c>
      <c r="E1070" s="4" t="s">
        <v>1157</v>
      </c>
      <c r="G1070" s="21"/>
    </row>
    <row r="1071" ht="14.25" customHeight="1">
      <c r="A1071" s="22" t="s">
        <v>2812</v>
      </c>
      <c r="B1071" s="29" t="s">
        <v>1037</v>
      </c>
      <c r="C1071" s="34" t="s">
        <v>1923</v>
      </c>
      <c r="D1071" s="4" t="s">
        <v>1136</v>
      </c>
      <c r="E1071" s="4" t="s">
        <v>1157</v>
      </c>
      <c r="G1071" s="21"/>
    </row>
    <row r="1072" ht="14.25" customHeight="1">
      <c r="A1072" s="22" t="s">
        <v>2813</v>
      </c>
      <c r="B1072" s="29" t="s">
        <v>1037</v>
      </c>
      <c r="C1072" s="34" t="s">
        <v>1279</v>
      </c>
      <c r="D1072" s="4" t="s">
        <v>1136</v>
      </c>
      <c r="E1072" s="4" t="s">
        <v>1169</v>
      </c>
      <c r="G1072" s="21"/>
    </row>
    <row r="1073" ht="14.25" customHeight="1">
      <c r="A1073" s="22" t="s">
        <v>2814</v>
      </c>
      <c r="B1073" s="25" t="s">
        <v>1037</v>
      </c>
      <c r="C1073" s="7" t="s">
        <v>2604</v>
      </c>
      <c r="D1073" s="4" t="s">
        <v>1136</v>
      </c>
      <c r="E1073" s="4" t="s">
        <v>1169</v>
      </c>
      <c r="G1073" s="21"/>
    </row>
    <row r="1074" ht="14.25" customHeight="1">
      <c r="A1074" s="22" t="s">
        <v>2815</v>
      </c>
      <c r="B1074" s="59" t="s">
        <v>1203</v>
      </c>
      <c r="C1074" s="60" t="s">
        <v>1207</v>
      </c>
      <c r="D1074" s="4" t="s">
        <v>1136</v>
      </c>
      <c r="E1074" s="4" t="s">
        <v>1157</v>
      </c>
      <c r="G1074" s="21"/>
    </row>
    <row r="1075" ht="14.25" customHeight="1">
      <c r="A1075" s="22" t="s">
        <v>2815</v>
      </c>
      <c r="B1075" s="50" t="s">
        <v>1037</v>
      </c>
      <c r="C1075" s="7" t="s">
        <v>2613</v>
      </c>
      <c r="D1075" s="4" t="s">
        <v>1136</v>
      </c>
      <c r="E1075" s="4" t="s">
        <v>1157</v>
      </c>
      <c r="G1075" s="21"/>
    </row>
    <row r="1076" ht="14.25" customHeight="1">
      <c r="A1076" s="22" t="s">
        <v>2816</v>
      </c>
      <c r="B1076" s="50" t="s">
        <v>1037</v>
      </c>
      <c r="C1076" s="8" t="s">
        <v>2817</v>
      </c>
      <c r="D1076" s="4" t="s">
        <v>1136</v>
      </c>
      <c r="E1076" s="4" t="s">
        <v>1169</v>
      </c>
      <c r="G1076" s="21"/>
    </row>
    <row r="1077" ht="14.25" customHeight="1">
      <c r="A1077" s="22" t="s">
        <v>2818</v>
      </c>
      <c r="B1077" s="59" t="s">
        <v>1203</v>
      </c>
      <c r="C1077" s="34" t="s">
        <v>1986</v>
      </c>
      <c r="D1077" s="4" t="s">
        <v>1136</v>
      </c>
      <c r="E1077" s="4" t="s">
        <v>1157</v>
      </c>
      <c r="G1077" s="21"/>
    </row>
    <row r="1078" ht="14.25" customHeight="1">
      <c r="A1078" s="22" t="s">
        <v>2819</v>
      </c>
      <c r="B1078" s="50" t="s">
        <v>1037</v>
      </c>
      <c r="C1078" s="7" t="s">
        <v>2820</v>
      </c>
      <c r="D1078" s="4" t="s">
        <v>1136</v>
      </c>
      <c r="E1078" s="4" t="s">
        <v>1169</v>
      </c>
      <c r="G1078" s="21"/>
    </row>
    <row r="1079" ht="14.25" customHeight="1">
      <c r="A1079" s="22" t="s">
        <v>2821</v>
      </c>
      <c r="B1079" s="50" t="s">
        <v>1037</v>
      </c>
      <c r="C1079" s="7" t="s">
        <v>2822</v>
      </c>
      <c r="D1079" s="4" t="s">
        <v>1136</v>
      </c>
      <c r="E1079" s="4" t="s">
        <v>1169</v>
      </c>
      <c r="G1079" s="21"/>
    </row>
    <row r="1080" ht="14.25" customHeight="1">
      <c r="A1080" s="22" t="s">
        <v>2823</v>
      </c>
      <c r="B1080" s="50" t="s">
        <v>1037</v>
      </c>
      <c r="C1080" s="7" t="s">
        <v>1857</v>
      </c>
      <c r="D1080" s="4" t="s">
        <v>1136</v>
      </c>
      <c r="E1080" s="4" t="s">
        <v>1169</v>
      </c>
      <c r="G1080" s="21"/>
    </row>
    <row r="1081" ht="14.25" customHeight="1">
      <c r="A1081" s="22" t="s">
        <v>2824</v>
      </c>
      <c r="B1081" s="50" t="s">
        <v>1037</v>
      </c>
      <c r="C1081" s="7" t="s">
        <v>2825</v>
      </c>
      <c r="D1081" s="4" t="s">
        <v>1136</v>
      </c>
      <c r="E1081" s="4" t="s">
        <v>1169</v>
      </c>
      <c r="G1081" s="21"/>
    </row>
    <row r="1082" ht="14.25" customHeight="1">
      <c r="A1082" s="22" t="s">
        <v>2826</v>
      </c>
      <c r="B1082" s="50" t="s">
        <v>1037</v>
      </c>
      <c r="C1082" s="7" t="s">
        <v>2827</v>
      </c>
      <c r="D1082" s="4" t="s">
        <v>1136</v>
      </c>
      <c r="E1082" s="4" t="s">
        <v>1137</v>
      </c>
      <c r="G1082" s="21"/>
    </row>
    <row r="1083" ht="14.25" customHeight="1">
      <c r="A1083" s="22" t="s">
        <v>2828</v>
      </c>
      <c r="B1083" s="50" t="s">
        <v>1037</v>
      </c>
      <c r="C1083" s="7" t="s">
        <v>2829</v>
      </c>
      <c r="D1083" s="4" t="s">
        <v>1136</v>
      </c>
      <c r="E1083" s="4" t="s">
        <v>1157</v>
      </c>
      <c r="G1083" s="21"/>
    </row>
    <row r="1084" ht="14.25" customHeight="1">
      <c r="A1084" s="22" t="s">
        <v>2830</v>
      </c>
      <c r="B1084" s="50" t="s">
        <v>1037</v>
      </c>
      <c r="C1084" s="7" t="s">
        <v>1965</v>
      </c>
      <c r="D1084" s="4" t="s">
        <v>1136</v>
      </c>
      <c r="E1084" s="4" t="s">
        <v>1137</v>
      </c>
      <c r="G1084" s="21"/>
    </row>
    <row r="1085" ht="14.25" customHeight="1">
      <c r="A1085" s="22" t="s">
        <v>2831</v>
      </c>
      <c r="B1085" s="50" t="s">
        <v>1037</v>
      </c>
      <c r="C1085" s="7" t="s">
        <v>1191</v>
      </c>
      <c r="D1085" s="4" t="s">
        <v>1136</v>
      </c>
      <c r="E1085" s="4" t="s">
        <v>1137</v>
      </c>
      <c r="G1085" s="21"/>
    </row>
    <row r="1086" ht="14.25" customHeight="1">
      <c r="A1086" s="22" t="s">
        <v>2832</v>
      </c>
      <c r="B1086" s="50" t="s">
        <v>1037</v>
      </c>
      <c r="C1086" s="7" t="s">
        <v>2833</v>
      </c>
      <c r="D1086" s="4" t="s">
        <v>1136</v>
      </c>
      <c r="E1086" s="4" t="s">
        <v>1157</v>
      </c>
      <c r="G1086" s="21"/>
    </row>
    <row r="1087" ht="14.25" customHeight="1">
      <c r="A1087" s="22" t="s">
        <v>2834</v>
      </c>
      <c r="B1087" s="50" t="s">
        <v>1037</v>
      </c>
      <c r="C1087" s="7" t="s">
        <v>1228</v>
      </c>
      <c r="D1087" s="4" t="s">
        <v>1136</v>
      </c>
      <c r="E1087" s="4" t="s">
        <v>1137</v>
      </c>
      <c r="G1087" s="21"/>
    </row>
    <row r="1088" ht="14.25" customHeight="1">
      <c r="A1088" s="22" t="s">
        <v>2835</v>
      </c>
      <c r="B1088" s="10" t="s">
        <v>1037</v>
      </c>
      <c r="C1088" s="11" t="s">
        <v>2836</v>
      </c>
      <c r="D1088" s="4" t="s">
        <v>1136</v>
      </c>
      <c r="E1088" s="4" t="s">
        <v>1169</v>
      </c>
      <c r="G1088" s="21"/>
    </row>
    <row r="1089" ht="14.25" customHeight="1">
      <c r="A1089" s="22" t="s">
        <v>2837</v>
      </c>
      <c r="B1089" s="10" t="s">
        <v>1028</v>
      </c>
      <c r="C1089" s="11" t="s">
        <v>1155</v>
      </c>
      <c r="D1089" s="4" t="s">
        <v>1136</v>
      </c>
      <c r="E1089" s="4" t="s">
        <v>1169</v>
      </c>
      <c r="G1089" s="21"/>
    </row>
    <row r="1090" ht="14.25" customHeight="1">
      <c r="A1090" s="22" t="s">
        <v>2838</v>
      </c>
      <c r="B1090" s="10" t="s">
        <v>1037</v>
      </c>
      <c r="C1090" s="11" t="s">
        <v>2839</v>
      </c>
      <c r="D1090" s="4" t="s">
        <v>1136</v>
      </c>
      <c r="E1090" s="4" t="s">
        <v>1169</v>
      </c>
      <c r="G1090" s="21"/>
    </row>
    <row r="1091" ht="14.25" customHeight="1">
      <c r="A1091" s="22" t="s">
        <v>2840</v>
      </c>
      <c r="B1091" s="10" t="s">
        <v>1037</v>
      </c>
      <c r="C1091" s="11" t="s">
        <v>2841</v>
      </c>
      <c r="D1091" s="4" t="s">
        <v>1136</v>
      </c>
      <c r="E1091" s="4" t="s">
        <v>1169</v>
      </c>
      <c r="G1091" s="21"/>
    </row>
    <row r="1092" ht="14.25" customHeight="1">
      <c r="A1092" s="22" t="s">
        <v>2842</v>
      </c>
      <c r="B1092" s="59" t="s">
        <v>1037</v>
      </c>
      <c r="C1092" s="34" t="s">
        <v>1923</v>
      </c>
      <c r="D1092" s="4" t="s">
        <v>1136</v>
      </c>
      <c r="E1092" s="4" t="s">
        <v>1157</v>
      </c>
      <c r="G1092" s="21"/>
    </row>
    <row r="1093" ht="14.25" customHeight="1">
      <c r="A1093" s="22" t="s">
        <v>2843</v>
      </c>
      <c r="B1093" s="59" t="s">
        <v>1037</v>
      </c>
      <c r="C1093" s="34" t="s">
        <v>1439</v>
      </c>
      <c r="D1093" s="4" t="s">
        <v>1136</v>
      </c>
      <c r="E1093" s="4" t="s">
        <v>1157</v>
      </c>
      <c r="G1093" s="21"/>
    </row>
    <row r="1094" ht="14.25" customHeight="1">
      <c r="A1094" s="22" t="s">
        <v>2844</v>
      </c>
      <c r="B1094" s="10" t="s">
        <v>1037</v>
      </c>
      <c r="C1094" s="11" t="s">
        <v>2845</v>
      </c>
      <c r="D1094" s="4" t="s">
        <v>1136</v>
      </c>
      <c r="E1094" s="4" t="s">
        <v>1169</v>
      </c>
      <c r="G1094" s="21"/>
    </row>
    <row r="1095" ht="14.25" customHeight="1">
      <c r="A1095" s="22" t="s">
        <v>2846</v>
      </c>
      <c r="B1095" s="50" t="s">
        <v>1037</v>
      </c>
      <c r="C1095" s="7" t="s">
        <v>2847</v>
      </c>
      <c r="D1095" s="4" t="s">
        <v>1136</v>
      </c>
      <c r="E1095" s="4" t="s">
        <v>1137</v>
      </c>
      <c r="G1095" s="21"/>
    </row>
    <row r="1096" ht="14.25" customHeight="1">
      <c r="A1096" s="22" t="s">
        <v>2848</v>
      </c>
      <c r="B1096" s="50" t="s">
        <v>1037</v>
      </c>
      <c r="C1096" s="7" t="s">
        <v>2849</v>
      </c>
      <c r="D1096" s="4" t="s">
        <v>1136</v>
      </c>
      <c r="E1096" s="4" t="s">
        <v>1137</v>
      </c>
      <c r="G1096" s="21"/>
    </row>
    <row r="1097" ht="14.25" customHeight="1">
      <c r="A1097" s="22" t="s">
        <v>2850</v>
      </c>
      <c r="B1097" s="50" t="s">
        <v>1037</v>
      </c>
      <c r="C1097" s="7" t="s">
        <v>1588</v>
      </c>
      <c r="D1097" s="4" t="s">
        <v>1136</v>
      </c>
      <c r="E1097" s="4" t="s">
        <v>1137</v>
      </c>
      <c r="G1097" s="21"/>
    </row>
    <row r="1098" ht="14.25" customHeight="1">
      <c r="A1098" s="22" t="s">
        <v>2851</v>
      </c>
      <c r="B1098" s="50" t="s">
        <v>1037</v>
      </c>
      <c r="C1098" s="7" t="s">
        <v>1319</v>
      </c>
      <c r="D1098" s="4" t="s">
        <v>1136</v>
      </c>
      <c r="E1098" s="4" t="s">
        <v>1137</v>
      </c>
      <c r="G1098" s="21"/>
    </row>
    <row r="1099" ht="14.25" customHeight="1">
      <c r="A1099" s="22" t="s">
        <v>2852</v>
      </c>
      <c r="B1099" s="50" t="s">
        <v>1037</v>
      </c>
      <c r="C1099" s="7" t="s">
        <v>2853</v>
      </c>
      <c r="D1099" s="4" t="s">
        <v>1136</v>
      </c>
      <c r="E1099" s="4" t="s">
        <v>1137</v>
      </c>
      <c r="G1099" s="21"/>
    </row>
    <row r="1100" ht="14.25" customHeight="1">
      <c r="A1100" s="22" t="s">
        <v>2854</v>
      </c>
      <c r="B1100" s="50" t="s">
        <v>1037</v>
      </c>
      <c r="C1100" s="7" t="s">
        <v>1354</v>
      </c>
      <c r="D1100" s="4" t="s">
        <v>1136</v>
      </c>
      <c r="E1100" s="4" t="s">
        <v>1137</v>
      </c>
      <c r="G1100" s="21"/>
    </row>
    <row r="1101" ht="14.25" customHeight="1">
      <c r="A1101" s="22" t="s">
        <v>2855</v>
      </c>
      <c r="B1101" s="50" t="s">
        <v>1037</v>
      </c>
      <c r="C1101" s="7" t="s">
        <v>2856</v>
      </c>
      <c r="D1101" s="4" t="s">
        <v>1136</v>
      </c>
      <c r="E1101" s="4" t="s">
        <v>1169</v>
      </c>
      <c r="G1101" s="21"/>
    </row>
    <row r="1102" ht="14.25" customHeight="1">
      <c r="A1102" s="22" t="s">
        <v>2857</v>
      </c>
      <c r="B1102" s="50" t="s">
        <v>1037</v>
      </c>
      <c r="C1102" s="61"/>
      <c r="D1102" s="4" t="s">
        <v>1136</v>
      </c>
      <c r="E1102" s="4" t="s">
        <v>1169</v>
      </c>
      <c r="G1102" s="21"/>
    </row>
    <row r="1103" ht="14.25" customHeight="1">
      <c r="A1103" s="22" t="s">
        <v>2858</v>
      </c>
      <c r="B1103" s="50" t="s">
        <v>1037</v>
      </c>
      <c r="C1103" s="62" t="s">
        <v>2859</v>
      </c>
      <c r="D1103" s="4" t="s">
        <v>1136</v>
      </c>
      <c r="E1103" s="4" t="s">
        <v>1169</v>
      </c>
      <c r="G1103" s="21"/>
    </row>
    <row r="1104" ht="14.25" customHeight="1">
      <c r="A1104" s="22" t="s">
        <v>2860</v>
      </c>
      <c r="B1104" s="50" t="s">
        <v>1037</v>
      </c>
      <c r="C1104" s="62" t="s">
        <v>2861</v>
      </c>
      <c r="D1104" s="4" t="s">
        <v>1136</v>
      </c>
      <c r="E1104" s="4" t="s">
        <v>1169</v>
      </c>
      <c r="G1104" s="21"/>
    </row>
    <row r="1105" ht="14.25" customHeight="1">
      <c r="A1105" s="22" t="s">
        <v>2862</v>
      </c>
      <c r="B1105" s="50" t="s">
        <v>1037</v>
      </c>
      <c r="C1105" s="62" t="s">
        <v>2215</v>
      </c>
      <c r="D1105" s="4" t="s">
        <v>1136</v>
      </c>
      <c r="E1105" s="4" t="s">
        <v>1169</v>
      </c>
      <c r="G1105" s="21"/>
    </row>
    <row r="1106" ht="14.25" customHeight="1">
      <c r="A1106" s="22" t="s">
        <v>2863</v>
      </c>
      <c r="B1106" s="50" t="s">
        <v>1037</v>
      </c>
      <c r="C1106" s="62" t="s">
        <v>1250</v>
      </c>
      <c r="D1106" s="4" t="s">
        <v>1136</v>
      </c>
      <c r="E1106" s="4" t="s">
        <v>1169</v>
      </c>
      <c r="G1106" s="21"/>
    </row>
    <row r="1107" ht="14.25" customHeight="1">
      <c r="A1107" s="22" t="s">
        <v>2864</v>
      </c>
      <c r="B1107" s="50" t="s">
        <v>1037</v>
      </c>
      <c r="C1107" s="62" t="s">
        <v>1553</v>
      </c>
      <c r="D1107" s="4" t="s">
        <v>1136</v>
      </c>
      <c r="E1107" s="4" t="s">
        <v>1169</v>
      </c>
      <c r="G1107" s="21"/>
    </row>
    <row r="1108" ht="14.25" customHeight="1">
      <c r="A1108" s="22" t="s">
        <v>2865</v>
      </c>
      <c r="B1108" s="50" t="s">
        <v>1037</v>
      </c>
      <c r="C1108" s="62" t="s">
        <v>2866</v>
      </c>
      <c r="D1108" s="4" t="s">
        <v>1136</v>
      </c>
      <c r="E1108" s="4" t="s">
        <v>1169</v>
      </c>
      <c r="G1108" s="21"/>
    </row>
    <row r="1109" ht="14.25" customHeight="1">
      <c r="A1109" s="22" t="s">
        <v>2867</v>
      </c>
      <c r="B1109" s="50" t="s">
        <v>1037</v>
      </c>
      <c r="C1109" s="62" t="s">
        <v>2452</v>
      </c>
      <c r="D1109" s="4" t="s">
        <v>1136</v>
      </c>
      <c r="E1109" s="4" t="s">
        <v>1169</v>
      </c>
      <c r="G1109" s="21"/>
    </row>
    <row r="1110" ht="14.25" customHeight="1">
      <c r="A1110" s="22" t="s">
        <v>2868</v>
      </c>
      <c r="B1110" s="50" t="s">
        <v>1037</v>
      </c>
      <c r="C1110" s="62" t="s">
        <v>2869</v>
      </c>
      <c r="D1110" s="4" t="s">
        <v>1136</v>
      </c>
      <c r="E1110" s="4" t="s">
        <v>1169</v>
      </c>
      <c r="G1110" s="21"/>
    </row>
    <row r="1111" ht="14.25" customHeight="1">
      <c r="A1111" s="22" t="s">
        <v>2870</v>
      </c>
      <c r="B1111" s="50" t="s">
        <v>1028</v>
      </c>
      <c r="C1111" s="62" t="s">
        <v>2799</v>
      </c>
      <c r="D1111" s="4" t="s">
        <v>1136</v>
      </c>
      <c r="E1111" s="4" t="s">
        <v>1169</v>
      </c>
      <c r="G1111" s="21"/>
    </row>
    <row r="1112" ht="14.25" customHeight="1">
      <c r="A1112" s="22" t="s">
        <v>2871</v>
      </c>
      <c r="B1112" s="50" t="s">
        <v>1167</v>
      </c>
      <c r="C1112" s="62" t="s">
        <v>2872</v>
      </c>
      <c r="D1112" s="4" t="s">
        <v>1136</v>
      </c>
      <c r="E1112" s="4" t="s">
        <v>1169</v>
      </c>
      <c r="G1112" s="21"/>
    </row>
    <row r="1113" ht="14.25" customHeight="1">
      <c r="A1113" s="22" t="s">
        <v>2873</v>
      </c>
      <c r="B1113" s="10" t="s">
        <v>1037</v>
      </c>
      <c r="C1113" s="63" t="s">
        <v>2874</v>
      </c>
      <c r="D1113" s="4" t="s">
        <v>1136</v>
      </c>
      <c r="E1113" s="4" t="s">
        <v>1169</v>
      </c>
      <c r="G1113" s="21"/>
    </row>
    <row r="1114" ht="14.25" customHeight="1">
      <c r="A1114" s="22" t="s">
        <v>2875</v>
      </c>
      <c r="B1114" s="50" t="s">
        <v>1037</v>
      </c>
      <c r="C1114" s="62" t="s">
        <v>2876</v>
      </c>
      <c r="D1114" s="4" t="s">
        <v>1136</v>
      </c>
      <c r="E1114" s="4" t="s">
        <v>1169</v>
      </c>
      <c r="G1114" s="21"/>
    </row>
    <row r="1115" ht="14.25" customHeight="1">
      <c r="A1115" s="22" t="s">
        <v>2877</v>
      </c>
      <c r="B1115" s="10" t="s">
        <v>1037</v>
      </c>
      <c r="C1115" s="63" t="s">
        <v>2878</v>
      </c>
      <c r="D1115" s="4" t="s">
        <v>1136</v>
      </c>
      <c r="E1115" s="4" t="s">
        <v>1169</v>
      </c>
      <c r="G1115" s="21"/>
    </row>
    <row r="1116" ht="14.25" customHeight="1">
      <c r="A1116" s="22" t="s">
        <v>2879</v>
      </c>
      <c r="B1116" s="10" t="s">
        <v>1028</v>
      </c>
      <c r="C1116" s="63" t="s">
        <v>1122</v>
      </c>
      <c r="D1116" s="4" t="s">
        <v>1136</v>
      </c>
      <c r="E1116" s="4" t="s">
        <v>1169</v>
      </c>
      <c r="G1116" s="21"/>
    </row>
    <row r="1117" ht="14.25" customHeight="1">
      <c r="A1117" s="22" t="s">
        <v>2880</v>
      </c>
      <c r="B1117" s="17" t="s">
        <v>1028</v>
      </c>
      <c r="C1117" s="63" t="s">
        <v>1126</v>
      </c>
      <c r="D1117" s="4" t="s">
        <v>1136</v>
      </c>
      <c r="E1117" s="4" t="s">
        <v>1169</v>
      </c>
      <c r="G1117" s="21"/>
    </row>
    <row r="1118" ht="14.25" customHeight="1">
      <c r="A1118" s="22" t="s">
        <v>2881</v>
      </c>
      <c r="B1118" s="10" t="s">
        <v>1028</v>
      </c>
      <c r="C1118" s="64" t="s">
        <v>2597</v>
      </c>
      <c r="D1118" s="4" t="s">
        <v>1136</v>
      </c>
      <c r="E1118" s="4" t="s">
        <v>1169</v>
      </c>
      <c r="G1118" s="21"/>
    </row>
    <row r="1119" ht="14.25" customHeight="1">
      <c r="A1119" s="22" t="s">
        <v>2882</v>
      </c>
      <c r="B1119" s="50" t="s">
        <v>2883</v>
      </c>
      <c r="C1119" s="62" t="s">
        <v>1209</v>
      </c>
      <c r="D1119" s="4" t="s">
        <v>1136</v>
      </c>
      <c r="E1119" s="4" t="s">
        <v>1169</v>
      </c>
      <c r="G1119" s="21"/>
    </row>
    <row r="1120" ht="14.25" customHeight="1">
      <c r="A1120" s="22" t="s">
        <v>2884</v>
      </c>
      <c r="B1120" s="50" t="s">
        <v>1037</v>
      </c>
      <c r="C1120" s="65" t="s">
        <v>1965</v>
      </c>
      <c r="D1120" s="4" t="s">
        <v>1136</v>
      </c>
      <c r="E1120" s="4" t="s">
        <v>1137</v>
      </c>
      <c r="G1120" s="21"/>
    </row>
    <row r="1121" ht="14.25" customHeight="1">
      <c r="A1121" s="22" t="s">
        <v>2885</v>
      </c>
      <c r="B1121" s="50" t="s">
        <v>1028</v>
      </c>
      <c r="C1121" s="62" t="s">
        <v>1096</v>
      </c>
      <c r="D1121" s="4" t="s">
        <v>1136</v>
      </c>
      <c r="E1121" s="4" t="s">
        <v>1172</v>
      </c>
      <c r="G1121" s="21"/>
    </row>
    <row r="1122" ht="14.25" customHeight="1">
      <c r="A1122" s="22" t="s">
        <v>2886</v>
      </c>
      <c r="B1122" s="50" t="s">
        <v>1028</v>
      </c>
      <c r="C1122" s="66" t="s">
        <v>1642</v>
      </c>
      <c r="D1122" s="4" t="s">
        <v>1136</v>
      </c>
      <c r="E1122" s="4" t="s">
        <v>1172</v>
      </c>
      <c r="G1122" s="21"/>
    </row>
    <row r="1123" ht="14.25" customHeight="1">
      <c r="A1123" s="22" t="s">
        <v>2887</v>
      </c>
      <c r="B1123" s="50" t="s">
        <v>1028</v>
      </c>
      <c r="C1123" s="62" t="s">
        <v>1124</v>
      </c>
      <c r="D1123" s="4" t="s">
        <v>1136</v>
      </c>
      <c r="E1123" s="4" t="s">
        <v>1172</v>
      </c>
      <c r="G1123" s="21"/>
    </row>
    <row r="1124" ht="14.25" customHeight="1">
      <c r="A1124" s="22" t="s">
        <v>2888</v>
      </c>
      <c r="B1124" s="50" t="s">
        <v>1028</v>
      </c>
      <c r="C1124" s="62" t="s">
        <v>2889</v>
      </c>
      <c r="D1124" s="4" t="s">
        <v>1136</v>
      </c>
      <c r="E1124" s="4" t="s">
        <v>1172</v>
      </c>
      <c r="G1124" s="21"/>
    </row>
    <row r="1125" ht="14.25" customHeight="1">
      <c r="A1125" s="22" t="s">
        <v>2890</v>
      </c>
      <c r="B1125" s="50" t="s">
        <v>1028</v>
      </c>
      <c r="C1125" s="66" t="s">
        <v>1265</v>
      </c>
      <c r="D1125" s="4" t="s">
        <v>1136</v>
      </c>
      <c r="E1125" s="4" t="s">
        <v>1172</v>
      </c>
      <c r="G1125" s="21"/>
    </row>
    <row r="1126" ht="14.25" customHeight="1">
      <c r="A1126" s="22" t="s">
        <v>2891</v>
      </c>
      <c r="B1126" s="50" t="s">
        <v>1028</v>
      </c>
      <c r="C1126" s="62" t="s">
        <v>2892</v>
      </c>
      <c r="D1126" s="4" t="s">
        <v>1136</v>
      </c>
      <c r="E1126" s="4" t="s">
        <v>1172</v>
      </c>
      <c r="G1126" s="21"/>
    </row>
    <row r="1127" ht="14.25" customHeight="1">
      <c r="A1127" s="22" t="s">
        <v>2893</v>
      </c>
      <c r="B1127" s="50" t="s">
        <v>1028</v>
      </c>
      <c r="C1127" s="66" t="s">
        <v>1653</v>
      </c>
      <c r="D1127" s="4" t="s">
        <v>1136</v>
      </c>
      <c r="E1127" s="4" t="s">
        <v>1172</v>
      </c>
      <c r="G1127" s="21"/>
    </row>
    <row r="1128" ht="14.25" customHeight="1">
      <c r="A1128" s="22" t="s">
        <v>2894</v>
      </c>
      <c r="B1128" s="50" t="s">
        <v>1028</v>
      </c>
      <c r="C1128" s="66" t="s">
        <v>1831</v>
      </c>
      <c r="D1128" s="4" t="s">
        <v>1136</v>
      </c>
      <c r="E1128" s="4" t="s">
        <v>1172</v>
      </c>
      <c r="G1128" s="21"/>
    </row>
    <row r="1129" ht="14.25" customHeight="1">
      <c r="A1129" s="22" t="s">
        <v>2895</v>
      </c>
      <c r="B1129" s="50" t="s">
        <v>1028</v>
      </c>
      <c r="C1129" s="62" t="s">
        <v>2316</v>
      </c>
      <c r="D1129" s="4" t="s">
        <v>1136</v>
      </c>
      <c r="E1129" s="4" t="s">
        <v>1172</v>
      </c>
      <c r="G1129" s="21"/>
    </row>
    <row r="1130" ht="14.25" customHeight="1">
      <c r="A1130" s="22" t="s">
        <v>2896</v>
      </c>
      <c r="B1130" s="10" t="s">
        <v>1037</v>
      </c>
      <c r="C1130" s="63" t="s">
        <v>1831</v>
      </c>
      <c r="D1130" s="4" t="s">
        <v>1136</v>
      </c>
      <c r="E1130" s="4" t="s">
        <v>1172</v>
      </c>
    </row>
    <row r="1131" ht="14.25" customHeight="1">
      <c r="A1131" s="22" t="s">
        <v>2897</v>
      </c>
      <c r="B1131" s="59" t="s">
        <v>1037</v>
      </c>
      <c r="C1131" s="67" t="s">
        <v>1209</v>
      </c>
      <c r="D1131" s="4" t="s">
        <v>1136</v>
      </c>
      <c r="E1131" s="4" t="s">
        <v>1157</v>
      </c>
    </row>
    <row r="1132" ht="14.25" customHeight="1">
      <c r="A1132" s="22" t="s">
        <v>2898</v>
      </c>
      <c r="B1132" s="59" t="s">
        <v>1037</v>
      </c>
      <c r="C1132" s="67" t="s">
        <v>2809</v>
      </c>
      <c r="D1132" s="4" t="s">
        <v>1136</v>
      </c>
      <c r="E1132" s="4" t="s">
        <v>1157</v>
      </c>
    </row>
    <row r="1133" ht="14.25" customHeight="1">
      <c r="A1133" s="22" t="s">
        <v>2899</v>
      </c>
      <c r="B1133" s="10" t="s">
        <v>1037</v>
      </c>
      <c r="C1133" s="63" t="s">
        <v>1179</v>
      </c>
      <c r="D1133" s="4" t="s">
        <v>1136</v>
      </c>
      <c r="E1133" s="4" t="s">
        <v>1157</v>
      </c>
    </row>
    <row r="1134" ht="14.25" customHeight="1">
      <c r="A1134" s="22" t="s">
        <v>2900</v>
      </c>
      <c r="B1134" s="10" t="s">
        <v>1037</v>
      </c>
      <c r="C1134" s="63" t="s">
        <v>2901</v>
      </c>
      <c r="D1134" s="4" t="s">
        <v>1136</v>
      </c>
      <c r="E1134" s="4" t="s">
        <v>1157</v>
      </c>
    </row>
    <row r="1135" ht="14.25" customHeight="1">
      <c r="A1135" s="22" t="s">
        <v>2902</v>
      </c>
      <c r="B1135" s="50" t="s">
        <v>1037</v>
      </c>
      <c r="C1135" s="62" t="s">
        <v>1331</v>
      </c>
      <c r="D1135" s="4" t="s">
        <v>1136</v>
      </c>
      <c r="E1135" s="4" t="s">
        <v>1157</v>
      </c>
    </row>
    <row r="1136" ht="14.25" customHeight="1">
      <c r="A1136" s="22" t="s">
        <v>2903</v>
      </c>
      <c r="B1136" s="68" t="s">
        <v>1037</v>
      </c>
      <c r="C1136" s="69" t="s">
        <v>2391</v>
      </c>
      <c r="D1136" s="4" t="s">
        <v>1136</v>
      </c>
      <c r="E1136" s="4" t="s">
        <v>1157</v>
      </c>
    </row>
    <row r="1137" ht="14.25" customHeight="1">
      <c r="A1137" s="22" t="s">
        <v>2904</v>
      </c>
      <c r="B1137" s="68" t="s">
        <v>1167</v>
      </c>
      <c r="C1137" s="69" t="s">
        <v>1354</v>
      </c>
      <c r="D1137" s="4" t="s">
        <v>1136</v>
      </c>
      <c r="E1137" s="4" t="s">
        <v>1137</v>
      </c>
    </row>
    <row r="1138" ht="14.25" customHeight="1">
      <c r="A1138" s="22" t="s">
        <v>2905</v>
      </c>
      <c r="B1138" s="68" t="s">
        <v>1167</v>
      </c>
      <c r="C1138" s="69" t="s">
        <v>2906</v>
      </c>
      <c r="D1138" s="4" t="s">
        <v>1136</v>
      </c>
      <c r="E1138" s="4" t="s">
        <v>1176</v>
      </c>
    </row>
    <row r="1139" ht="14.25" customHeight="1">
      <c r="A1139" s="22" t="s">
        <v>2907</v>
      </c>
      <c r="B1139" s="68" t="s">
        <v>1167</v>
      </c>
      <c r="C1139" s="69" t="s">
        <v>2906</v>
      </c>
      <c r="D1139" s="4" t="s">
        <v>1136</v>
      </c>
      <c r="E1139" s="4" t="s">
        <v>1176</v>
      </c>
    </row>
    <row r="1140" ht="14.25" customHeight="1">
      <c r="A1140" s="4"/>
      <c r="B1140" s="68"/>
      <c r="C1140" s="70"/>
      <c r="D1140" s="4" t="s">
        <v>1136</v>
      </c>
      <c r="E1140" s="4"/>
    </row>
    <row r="1141" ht="14.25" customHeight="1">
      <c r="A1141" s="4"/>
      <c r="B1141" s="68"/>
      <c r="C1141" s="70"/>
      <c r="D1141" s="4" t="s">
        <v>1136</v>
      </c>
      <c r="E1141" s="4"/>
    </row>
    <row r="1142" ht="14.25" customHeight="1">
      <c r="A1142" s="4"/>
      <c r="B1142" s="68"/>
      <c r="C1142" s="70"/>
      <c r="D1142" s="4" t="s">
        <v>1136</v>
      </c>
      <c r="E1142" s="4"/>
    </row>
    <row r="1143" ht="14.25" customHeight="1">
      <c r="A1143" s="4"/>
      <c r="B1143" s="68"/>
      <c r="C1143" s="70"/>
      <c r="D1143" s="4" t="s">
        <v>1136</v>
      </c>
      <c r="E1143" s="4"/>
    </row>
    <row r="1144" ht="14.25" customHeight="1">
      <c r="A1144" s="4"/>
      <c r="B1144" s="68"/>
      <c r="C1144" s="70"/>
      <c r="D1144" s="4" t="s">
        <v>1136</v>
      </c>
      <c r="E1144" s="4"/>
    </row>
    <row r="1145" ht="14.25" customHeight="1">
      <c r="A1145" s="4"/>
      <c r="B1145" s="68"/>
      <c r="C1145" s="70"/>
      <c r="D1145" s="4" t="s">
        <v>1136</v>
      </c>
      <c r="E1145" s="4"/>
    </row>
    <row r="1146" ht="14.25" customHeight="1">
      <c r="A1146" s="4"/>
      <c r="B1146" s="68"/>
      <c r="C1146" s="70"/>
      <c r="D1146" s="4" t="s">
        <v>1136</v>
      </c>
      <c r="E1146" s="4"/>
    </row>
    <row r="1147" ht="14.25" customHeight="1">
      <c r="A1147" s="4"/>
      <c r="B1147" s="68"/>
      <c r="C1147" s="70"/>
      <c r="D1147" s="4" t="s">
        <v>1136</v>
      </c>
      <c r="E1147" s="4"/>
    </row>
    <row r="1148" ht="14.25" customHeight="1">
      <c r="A1148" s="4"/>
      <c r="B1148" s="68"/>
      <c r="C1148" s="70"/>
      <c r="D1148" s="4" t="s">
        <v>1136</v>
      </c>
      <c r="E1148" s="4"/>
    </row>
    <row r="1149" ht="14.25" customHeight="1">
      <c r="A1149" s="4"/>
      <c r="B1149" s="68"/>
      <c r="C1149" s="4"/>
      <c r="D1149" s="4" t="s">
        <v>1136</v>
      </c>
      <c r="E1149" s="4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29"/>
    <col customWidth="1" min="3" max="3" width="20.43"/>
    <col customWidth="1" min="4" max="4" width="19.29"/>
    <col customWidth="1" min="5" max="6" width="10.71"/>
    <col customWidth="1" min="7" max="26" width="8.71"/>
  </cols>
  <sheetData>
    <row r="1" ht="14.25" customHeight="1"/>
    <row r="2" ht="14.25" customHeight="1">
      <c r="B2" s="71" t="s">
        <v>2908</v>
      </c>
      <c r="C2" s="71" t="s">
        <v>2909</v>
      </c>
      <c r="D2" s="71" t="s">
        <v>2910</v>
      </c>
      <c r="E2" s="71" t="s">
        <v>2911</v>
      </c>
    </row>
    <row r="3" ht="14.25" customHeight="1">
      <c r="A3" s="72" t="s">
        <v>2912</v>
      </c>
      <c r="B3" s="73">
        <v>0.3</v>
      </c>
      <c r="C3" s="73">
        <v>0.18</v>
      </c>
      <c r="D3" s="73">
        <v>0.32</v>
      </c>
      <c r="E3" s="73">
        <v>0.2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9" width="10.71"/>
    <col customWidth="1" min="10" max="26" width="8.71"/>
  </cols>
  <sheetData>
    <row r="1" ht="14.25" customHeight="1"/>
    <row r="2" ht="14.25" customHeight="1">
      <c r="B2" s="74" t="s">
        <v>2913</v>
      </c>
      <c r="C2" s="75"/>
      <c r="D2" s="75"/>
      <c r="E2" s="75"/>
      <c r="F2" s="75"/>
      <c r="G2" s="75"/>
      <c r="H2" s="75"/>
      <c r="I2" s="76"/>
    </row>
    <row r="4" ht="14.25" customHeight="1">
      <c r="B4" s="77" t="s">
        <v>2914</v>
      </c>
      <c r="C4" s="78"/>
      <c r="D4" s="76"/>
      <c r="F4" s="79" t="s">
        <v>2915</v>
      </c>
      <c r="G4" s="75"/>
      <c r="H4" s="76"/>
      <c r="I4" s="80"/>
    </row>
    <row r="6" ht="14.25" customHeight="1">
      <c r="B6" s="77" t="s">
        <v>2916</v>
      </c>
      <c r="C6" s="81">
        <f>TODAY()</f>
        <v>46063</v>
      </c>
      <c r="D6" s="76"/>
      <c r="F6" s="79" t="s">
        <v>2917</v>
      </c>
      <c r="G6" s="75"/>
      <c r="H6" s="76"/>
      <c r="I6" s="82" t="str">
        <f>IF(I42="","",I8+I7)</f>
        <v/>
      </c>
    </row>
    <row r="7" ht="14.25" customHeight="1">
      <c r="B7" s="77" t="s">
        <v>2918</v>
      </c>
      <c r="C7" s="78"/>
      <c r="D7" s="76"/>
      <c r="F7" s="83" t="s">
        <v>2919</v>
      </c>
      <c r="G7" s="76"/>
      <c r="H7" s="84">
        <v>0.07</v>
      </c>
      <c r="I7" s="82" t="str">
        <f>IF(I8="","",I8*H7/100%)</f>
        <v/>
      </c>
    </row>
    <row r="8" ht="14.25" customHeight="1">
      <c r="B8" s="77" t="s">
        <v>2920</v>
      </c>
      <c r="C8" s="78"/>
      <c r="D8" s="76"/>
      <c r="F8" s="79" t="s">
        <v>2921</v>
      </c>
      <c r="G8" s="75"/>
      <c r="H8" s="76"/>
      <c r="I8" s="85" t="str">
        <f>IF(I42="","",I42*100%/I11)</f>
        <v/>
      </c>
    </row>
    <row r="9" ht="14.25" customHeight="1">
      <c r="I9" s="86"/>
    </row>
    <row r="10" ht="14.25" customHeight="1">
      <c r="B10" s="77" t="s">
        <v>2922</v>
      </c>
      <c r="C10" s="78"/>
      <c r="D10" s="76"/>
      <c r="F10" s="79" t="s">
        <v>2923</v>
      </c>
      <c r="G10" s="75"/>
      <c r="H10" s="76"/>
      <c r="I10" s="85" t="str">
        <f>IF(I42="","",I42)</f>
        <v/>
      </c>
    </row>
    <row r="11" ht="14.25" customHeight="1">
      <c r="B11" s="77" t="s">
        <v>2924</v>
      </c>
      <c r="C11" s="78"/>
      <c r="D11" s="76"/>
      <c r="F11" s="79" t="s">
        <v>2925</v>
      </c>
      <c r="G11" s="75"/>
      <c r="H11" s="76"/>
      <c r="I11" s="87" t="str">
        <f>IF(I10="","",'MARGEN BRUTO'!B3)</f>
        <v/>
      </c>
    </row>
    <row r="12" ht="14.25" customHeight="1">
      <c r="B12" s="77" t="s">
        <v>2926</v>
      </c>
      <c r="C12" s="78"/>
      <c r="D12" s="76"/>
      <c r="F12" s="79" t="s">
        <v>2927</v>
      </c>
      <c r="G12" s="75"/>
      <c r="H12" s="76"/>
      <c r="I12" s="87" t="str">
        <f>IF(I10="","",'MARGEN BRUTO'!E3)</f>
        <v/>
      </c>
    </row>
    <row r="14" ht="14.25" customHeight="1">
      <c r="B14" s="88" t="s">
        <v>2928</v>
      </c>
      <c r="C14" s="89" t="s">
        <v>2929</v>
      </c>
      <c r="D14" s="90" t="s">
        <v>2930</v>
      </c>
      <c r="E14" s="90" t="s">
        <v>2931</v>
      </c>
      <c r="F14" s="91" t="s">
        <v>2932</v>
      </c>
      <c r="G14" s="91" t="s">
        <v>2933</v>
      </c>
      <c r="H14" s="89" t="s">
        <v>2934</v>
      </c>
      <c r="I14" s="92" t="s">
        <v>2935</v>
      </c>
    </row>
    <row r="15" ht="14.25" customHeight="1">
      <c r="B15" s="93"/>
      <c r="C15" s="94"/>
      <c r="D15" s="95" t="s">
        <v>2936</v>
      </c>
      <c r="E15" s="95" t="s">
        <v>2937</v>
      </c>
      <c r="F15" s="94"/>
      <c r="G15" s="94"/>
      <c r="H15" s="94"/>
      <c r="I15" s="96" t="s">
        <v>2937</v>
      </c>
    </row>
    <row r="16" ht="14.25" customHeight="1">
      <c r="B16" s="97"/>
      <c r="C16" s="98" t="str">
        <f>IF(B16="","",VLOOKUP(B16,'LISTA DE PRECIOS INGREDIENTES'!A2:D1675,2,FALSE()))</f>
        <v/>
      </c>
      <c r="D16" s="99"/>
      <c r="E16" s="100" t="str">
        <f>IF(B16="","",VLOOKUP(B16,'LISTA DE PRECIOS INGREDIENTES'!A2:D1157,3,FALSE()))</f>
        <v/>
      </c>
      <c r="F16" s="101" t="str">
        <f t="shared" ref="F16:F28" si="1">IF(E16="","",H16*100%/$I$42)</f>
        <v/>
      </c>
      <c r="G16" s="101" t="str">
        <f>IF(B16="","",VLOOKUP(B16,'LISTA DE PRECIOS INGREDIENTES'!A2:D1524,4,FALSE()))</f>
        <v/>
      </c>
      <c r="H16" s="102" t="str">
        <f t="shared" ref="H16:H28" si="2">IF(D16="","",(D16)*E16)</f>
        <v/>
      </c>
      <c r="I16" s="100" t="str">
        <f t="shared" ref="I16:I28" si="3">IF(G16="","",(D16*E16)*100%/G16)</f>
        <v/>
      </c>
    </row>
    <row r="17" ht="14.25" customHeight="1">
      <c r="B17" s="97"/>
      <c r="C17" s="98" t="str">
        <f>IF(B17="","",VLOOKUP(B17,'LISTA DE PRECIOS INGREDIENTES'!A3:D1676,2,FALSE()))</f>
        <v/>
      </c>
      <c r="D17" s="103"/>
      <c r="E17" s="100" t="str">
        <f>IF(B17="","",VLOOKUP(B17,'LISTA DE PRECIOS INGREDIENTES'!A3:D1158,3,FALSE()))</f>
        <v/>
      </c>
      <c r="F17" s="101" t="str">
        <f t="shared" si="1"/>
        <v/>
      </c>
      <c r="G17" s="101" t="str">
        <f>IF(B17="","",VLOOKUP(B17,'LISTA DE PRECIOS INGREDIENTES'!A3:D1525,4,FALSE()))</f>
        <v/>
      </c>
      <c r="H17" s="102" t="str">
        <f t="shared" si="2"/>
        <v/>
      </c>
      <c r="I17" s="100" t="str">
        <f t="shared" si="3"/>
        <v/>
      </c>
    </row>
    <row r="18" ht="14.25" customHeight="1">
      <c r="B18" s="97"/>
      <c r="C18" s="98" t="str">
        <f>IF(B18="","",VLOOKUP(B18,'LISTA DE PRECIOS INGREDIENTES'!A4:D1677,2,FALSE()))</f>
        <v/>
      </c>
      <c r="D18" s="103"/>
      <c r="E18" s="100" t="str">
        <f>IF(B18="","",VLOOKUP(B18,'LISTA DE PRECIOS INGREDIENTES'!A4:D1159,3,FALSE()))</f>
        <v/>
      </c>
      <c r="F18" s="101" t="str">
        <f t="shared" si="1"/>
        <v/>
      </c>
      <c r="G18" s="101" t="str">
        <f>IF(B18="","",VLOOKUP(B18,'LISTA DE PRECIOS INGREDIENTES'!A4:D1526,4,FALSE()))</f>
        <v/>
      </c>
      <c r="H18" s="102" t="str">
        <f t="shared" si="2"/>
        <v/>
      </c>
      <c r="I18" s="100" t="str">
        <f t="shared" si="3"/>
        <v/>
      </c>
    </row>
    <row r="19" ht="14.25" customHeight="1">
      <c r="B19" s="97"/>
      <c r="C19" s="98" t="str">
        <f>IF(B19="","",VLOOKUP(B19,'LISTA DE PRECIOS INGREDIENTES'!A5:D1678,2,FALSE()))</f>
        <v/>
      </c>
      <c r="D19" s="103"/>
      <c r="E19" s="100" t="str">
        <f>IF(B19="","",VLOOKUP(B19,'LISTA DE PRECIOS INGREDIENTES'!A5:D1160,3,FALSE()))</f>
        <v/>
      </c>
      <c r="F19" s="101" t="str">
        <f t="shared" si="1"/>
        <v/>
      </c>
      <c r="G19" s="101" t="str">
        <f>IF(B19="","",VLOOKUP(B19,'LISTA DE PRECIOS INGREDIENTES'!A5:D1527,4,FALSE()))</f>
        <v/>
      </c>
      <c r="H19" s="102" t="str">
        <f t="shared" si="2"/>
        <v/>
      </c>
      <c r="I19" s="100" t="str">
        <f t="shared" si="3"/>
        <v/>
      </c>
    </row>
    <row r="20" ht="14.25" customHeight="1">
      <c r="B20" s="97"/>
      <c r="C20" s="98" t="str">
        <f>IF(B20="","",VLOOKUP(B20,'LISTA DE PRECIOS INGREDIENTES'!A6:D1679,2,FALSE()))</f>
        <v/>
      </c>
      <c r="D20" s="103"/>
      <c r="E20" s="100" t="str">
        <f>IF(B20="","",VLOOKUP(B20,'LISTA DE PRECIOS INGREDIENTES'!A6:D1161,3,FALSE()))</f>
        <v/>
      </c>
      <c r="F20" s="101" t="str">
        <f t="shared" si="1"/>
        <v/>
      </c>
      <c r="G20" s="101" t="str">
        <f>IF(B20="","",VLOOKUP(B20,'LISTA DE PRECIOS INGREDIENTES'!A6:D1528,4,FALSE()))</f>
        <v/>
      </c>
      <c r="H20" s="102" t="str">
        <f t="shared" si="2"/>
        <v/>
      </c>
      <c r="I20" s="104" t="str">
        <f t="shared" si="3"/>
        <v/>
      </c>
    </row>
    <row r="21" ht="14.25" customHeight="1">
      <c r="B21" s="97"/>
      <c r="C21" s="98" t="str">
        <f>IF(B21="","",VLOOKUP(B21,'LISTA DE PRECIOS INGREDIENTES'!A7:D1680,2,FALSE()))</f>
        <v/>
      </c>
      <c r="D21" s="105"/>
      <c r="E21" s="100" t="str">
        <f>IF(B21="","",VLOOKUP(B21,'LISTA DE PRECIOS INGREDIENTES'!A7:D1162,3,FALSE()))</f>
        <v/>
      </c>
      <c r="F21" s="101" t="str">
        <f t="shared" si="1"/>
        <v/>
      </c>
      <c r="G21" s="101" t="str">
        <f>IF(B21="","",VLOOKUP(B21,'LISTA DE PRECIOS INGREDIENTES'!A7:D1529,4,FALSE()))</f>
        <v/>
      </c>
      <c r="H21" s="102" t="str">
        <f t="shared" si="2"/>
        <v/>
      </c>
      <c r="I21" s="85" t="str">
        <f t="shared" si="3"/>
        <v/>
      </c>
    </row>
    <row r="22" ht="14.25" customHeight="1">
      <c r="B22" s="97"/>
      <c r="C22" s="106" t="str">
        <f>IF(B22="","",VLOOKUP(B22,'LISTA DE PRECIOS INGREDIENTES'!A8:D1681,2,FALSE()))</f>
        <v/>
      </c>
      <c r="D22" s="103"/>
      <c r="E22" s="107" t="str">
        <f>IF(B22="","",VLOOKUP(B22,'LISTA DE PRECIOS INGREDIENTES'!A8:D1163,3,FALSE()))</f>
        <v/>
      </c>
      <c r="F22" s="101" t="str">
        <f t="shared" si="1"/>
        <v/>
      </c>
      <c r="G22" s="101" t="str">
        <f>IF(B22="","",VLOOKUP(B22,'LISTA DE PRECIOS INGREDIENTES'!A8:D1530,4,FALSE()))</f>
        <v/>
      </c>
      <c r="H22" s="102" t="str">
        <f t="shared" si="2"/>
        <v/>
      </c>
      <c r="I22" s="100" t="str">
        <f t="shared" si="3"/>
        <v/>
      </c>
    </row>
    <row r="23" ht="14.25" customHeight="1">
      <c r="B23" s="97"/>
      <c r="C23" s="98" t="str">
        <f>IF(B23="","",VLOOKUP(B23,'LISTA DE PRECIOS INGREDIENTES'!A9:D1682,2,FALSE()))</f>
        <v/>
      </c>
      <c r="D23" s="99"/>
      <c r="E23" s="100" t="str">
        <f>IF(B23="","",VLOOKUP(B23,'LISTA DE PRECIOS INGREDIENTES'!A9:D1164,3,FALSE()))</f>
        <v/>
      </c>
      <c r="F23" s="101" t="str">
        <f t="shared" si="1"/>
        <v/>
      </c>
      <c r="G23" s="101" t="str">
        <f>IF(B23="","",VLOOKUP(B23,'LISTA DE PRECIOS INGREDIENTES'!A9:D1531,4,FALSE()))</f>
        <v/>
      </c>
      <c r="H23" s="102" t="str">
        <f t="shared" si="2"/>
        <v/>
      </c>
      <c r="I23" s="100" t="str">
        <f t="shared" si="3"/>
        <v/>
      </c>
    </row>
    <row r="24" ht="14.25" customHeight="1">
      <c r="B24" s="97"/>
      <c r="C24" s="98" t="str">
        <f>IF(B24="","",VLOOKUP(B24,'LISTA DE PRECIOS INGREDIENTES'!A10:D1683,2,FALSE()))</f>
        <v/>
      </c>
      <c r="D24" s="103"/>
      <c r="E24" s="100" t="str">
        <f>IF(B24="","",VLOOKUP(B24,'LISTA DE PRECIOS INGREDIENTES'!A10:D1165,3,FALSE()))</f>
        <v/>
      </c>
      <c r="F24" s="101" t="str">
        <f t="shared" si="1"/>
        <v/>
      </c>
      <c r="G24" s="101" t="str">
        <f>IF(B24="","",VLOOKUP(B24,'LISTA DE PRECIOS INGREDIENTES'!A10:D1532,4,FALSE()))</f>
        <v/>
      </c>
      <c r="H24" s="102" t="str">
        <f t="shared" si="2"/>
        <v/>
      </c>
      <c r="I24" s="100" t="str">
        <f t="shared" si="3"/>
        <v/>
      </c>
    </row>
    <row r="25" ht="14.25" customHeight="1">
      <c r="B25" s="97"/>
      <c r="C25" s="98" t="str">
        <f>IF(B25="","",VLOOKUP(B25,'LISTA DE PRECIOS INGREDIENTES'!A11:D1684,2,FALSE()))</f>
        <v/>
      </c>
      <c r="D25" s="103"/>
      <c r="E25" s="100" t="str">
        <f>IF(B25="","",VLOOKUP(B25,'LISTA DE PRECIOS INGREDIENTES'!A11:D1166,3,FALSE()))</f>
        <v/>
      </c>
      <c r="F25" s="101" t="str">
        <f t="shared" si="1"/>
        <v/>
      </c>
      <c r="G25" s="101" t="str">
        <f>IF(B25="","",VLOOKUP(B25,'LISTA DE PRECIOS INGREDIENTES'!A11:D1533,4,FALSE()))</f>
        <v/>
      </c>
      <c r="H25" s="102" t="str">
        <f t="shared" si="2"/>
        <v/>
      </c>
      <c r="I25" s="100" t="str">
        <f t="shared" si="3"/>
        <v/>
      </c>
    </row>
    <row r="26" ht="14.25" customHeight="1">
      <c r="B26" s="97"/>
      <c r="C26" s="98" t="str">
        <f>IF(B26="","",VLOOKUP(B26,'LISTA DE PRECIOS INGREDIENTES'!A12:D1685,2,FALSE()))</f>
        <v/>
      </c>
      <c r="D26" s="103"/>
      <c r="E26" s="100" t="str">
        <f>IF(B26="","",VLOOKUP(B26,'LISTA DE PRECIOS INGREDIENTES'!A12:D1167,3,FALSE()))</f>
        <v/>
      </c>
      <c r="F26" s="101" t="str">
        <f t="shared" si="1"/>
        <v/>
      </c>
      <c r="G26" s="101" t="str">
        <f>IF(B26="","",VLOOKUP(B26,'LISTA DE PRECIOS INGREDIENTES'!A12:D1534,4,FALSE()))</f>
        <v/>
      </c>
      <c r="H26" s="102" t="str">
        <f t="shared" si="2"/>
        <v/>
      </c>
      <c r="I26" s="100" t="str">
        <f t="shared" si="3"/>
        <v/>
      </c>
    </row>
    <row r="27" ht="14.25" customHeight="1">
      <c r="B27" s="97"/>
      <c r="C27" s="98" t="str">
        <f>IF(B27="","",VLOOKUP(B27,'LISTA DE PRECIOS INGREDIENTES'!A13:D1686,2,FALSE()))</f>
        <v/>
      </c>
      <c r="D27" s="103"/>
      <c r="E27" s="100" t="str">
        <f>IF(B27="","",VLOOKUP(B27,'LISTA DE PRECIOS INGREDIENTES'!A13:D1168,3,FALSE()))</f>
        <v/>
      </c>
      <c r="F27" s="101" t="str">
        <f t="shared" si="1"/>
        <v/>
      </c>
      <c r="G27" s="101" t="str">
        <f>IF(B27="","",VLOOKUP(B27,'LISTA DE PRECIOS INGREDIENTES'!A13:D1535,4,FALSE()))</f>
        <v/>
      </c>
      <c r="H27" s="102" t="str">
        <f t="shared" si="2"/>
        <v/>
      </c>
      <c r="I27" s="100" t="str">
        <f t="shared" si="3"/>
        <v/>
      </c>
    </row>
    <row r="28" ht="14.25" customHeight="1">
      <c r="B28" s="97"/>
      <c r="C28" s="98" t="str">
        <f>IF(B28="","",VLOOKUP(B28,'LISTA DE PRECIOS INGREDIENTES'!A14:D1687,2,FALSE()))</f>
        <v/>
      </c>
      <c r="D28" s="103"/>
      <c r="E28" s="100" t="str">
        <f>IF(B28="","",VLOOKUP(B28,'LISTA DE PRECIOS INGREDIENTES'!A14:D1169,3,FALSE()))</f>
        <v/>
      </c>
      <c r="F28" s="101" t="str">
        <f t="shared" si="1"/>
        <v/>
      </c>
      <c r="G28" s="101" t="str">
        <f>IF(B28="","",VLOOKUP(B28,'LISTA DE PRECIOS INGREDIENTES'!A14:D1536,4,FALSE()))</f>
        <v/>
      </c>
      <c r="H28" s="102" t="str">
        <f t="shared" si="2"/>
        <v/>
      </c>
      <c r="I28" s="100" t="str">
        <f t="shared" si="3"/>
        <v/>
      </c>
    </row>
    <row r="29" ht="14.25" customHeight="1">
      <c r="B29" s="108"/>
      <c r="C29" s="109"/>
      <c r="D29" s="109"/>
      <c r="E29" s="110" t="str">
        <f>IF(E16="","",SUM(E16:E28))</f>
        <v/>
      </c>
      <c r="F29" s="111"/>
      <c r="G29" s="112" t="s">
        <v>2938</v>
      </c>
      <c r="H29" s="113" t="str">
        <f t="shared" ref="H29:I29" si="4">IF(H16="","",(SUM(H16:H28)))</f>
        <v/>
      </c>
      <c r="I29" s="85" t="str">
        <f t="shared" si="4"/>
        <v/>
      </c>
    </row>
    <row r="30" ht="14.25" customHeight="1">
      <c r="B30" s="108"/>
      <c r="C30" s="109"/>
      <c r="D30" s="109"/>
      <c r="E30" s="114"/>
      <c r="F30" s="111"/>
      <c r="G30" s="111"/>
      <c r="H30" s="115"/>
      <c r="I30" s="114"/>
    </row>
    <row r="31" ht="14.25" customHeight="1">
      <c r="B31" s="88" t="s">
        <v>2939</v>
      </c>
      <c r="C31" s="89" t="s">
        <v>2929</v>
      </c>
      <c r="D31" s="90" t="s">
        <v>2930</v>
      </c>
      <c r="E31" s="90" t="s">
        <v>2931</v>
      </c>
      <c r="F31" s="91" t="s">
        <v>2932</v>
      </c>
      <c r="G31" s="91" t="s">
        <v>2933</v>
      </c>
      <c r="H31" s="89" t="s">
        <v>2934</v>
      </c>
      <c r="I31" s="92" t="s">
        <v>2935</v>
      </c>
    </row>
    <row r="32" ht="14.25" customHeight="1">
      <c r="B32" s="93"/>
      <c r="C32" s="94"/>
      <c r="D32" s="95"/>
      <c r="E32" s="95"/>
      <c r="F32" s="94"/>
      <c r="G32" s="94"/>
      <c r="H32" s="94"/>
      <c r="I32" s="96" t="s">
        <v>2937</v>
      </c>
    </row>
    <row r="33" ht="14.25" customHeight="1">
      <c r="B33" s="116"/>
      <c r="C33" s="117" t="str">
        <f>IF(B33="","",VLOOKUP(B33,'LISTA DE PRECIOS MATERIALES'!A2:C156,2,FALSE()))</f>
        <v/>
      </c>
      <c r="D33" s="118"/>
      <c r="E33" s="85" t="str">
        <f>IF(B33="","",VLOOKUP(B33,'LISTA DE PRECIOS MATERIALES'!A2:C122,3,FALSE()))</f>
        <v/>
      </c>
      <c r="F33" s="87" t="str">
        <f t="shared" ref="F33:F39" si="5">IF(E33="","",(H33*100%/$I$42))</f>
        <v/>
      </c>
      <c r="G33" s="87"/>
      <c r="H33" s="119" t="str">
        <f t="shared" ref="H33:H39" si="6">IF(D33="","",(D33)*E33)</f>
        <v/>
      </c>
      <c r="I33" s="85" t="str">
        <f t="shared" ref="I33:I39" si="7">IF(G33="","",(D33*E33)*100%/G33)</f>
        <v/>
      </c>
    </row>
    <row r="34" ht="14.25" customHeight="1">
      <c r="B34" s="116"/>
      <c r="C34" s="117"/>
      <c r="D34" s="118"/>
      <c r="E34" s="85" t="str">
        <f>IF(B34="","",VLOOKUP(B34,'LISTA DE PRECIOS MATERIALES'!A3:C123,3,FALSE()))</f>
        <v/>
      </c>
      <c r="F34" s="87" t="str">
        <f t="shared" si="5"/>
        <v/>
      </c>
      <c r="G34" s="87"/>
      <c r="H34" s="119" t="str">
        <f t="shared" si="6"/>
        <v/>
      </c>
      <c r="I34" s="85" t="str">
        <f t="shared" si="7"/>
        <v/>
      </c>
    </row>
    <row r="35" ht="14.25" customHeight="1">
      <c r="B35" s="116"/>
      <c r="C35" s="117"/>
      <c r="D35" s="118"/>
      <c r="E35" s="85" t="str">
        <f>IF(B35="","",VLOOKUP(B35,'LISTA DE PRECIOS MATERIALES'!A4:C124,3,FALSE()))</f>
        <v/>
      </c>
      <c r="F35" s="87" t="str">
        <f t="shared" si="5"/>
        <v/>
      </c>
      <c r="G35" s="87"/>
      <c r="H35" s="119" t="str">
        <f t="shared" si="6"/>
        <v/>
      </c>
      <c r="I35" s="85" t="str">
        <f t="shared" si="7"/>
        <v/>
      </c>
    </row>
    <row r="36" ht="14.25" customHeight="1">
      <c r="B36" s="116"/>
      <c r="C36" s="117"/>
      <c r="D36" s="118"/>
      <c r="E36" s="85" t="str">
        <f>IF(B36="","",VLOOKUP(B36,'LISTA DE PRECIOS MATERIALES'!A5:C125,3,FALSE()))</f>
        <v/>
      </c>
      <c r="F36" s="87" t="str">
        <f t="shared" si="5"/>
        <v/>
      </c>
      <c r="G36" s="87"/>
      <c r="H36" s="119" t="str">
        <f t="shared" si="6"/>
        <v/>
      </c>
      <c r="I36" s="85" t="str">
        <f t="shared" si="7"/>
        <v/>
      </c>
    </row>
    <row r="37" ht="14.25" customHeight="1">
      <c r="B37" s="116"/>
      <c r="C37" s="117"/>
      <c r="D37" s="118"/>
      <c r="E37" s="85" t="str">
        <f>IF(B37="","",VLOOKUP(B37,'LISTA DE PRECIOS MATERIALES'!A6:C126,3,FALSE()))</f>
        <v/>
      </c>
      <c r="F37" s="87" t="str">
        <f t="shared" si="5"/>
        <v/>
      </c>
      <c r="G37" s="87"/>
      <c r="H37" s="119" t="str">
        <f t="shared" si="6"/>
        <v/>
      </c>
      <c r="I37" s="85" t="str">
        <f t="shared" si="7"/>
        <v/>
      </c>
    </row>
    <row r="38" ht="14.25" customHeight="1">
      <c r="B38" s="116"/>
      <c r="C38" s="117"/>
      <c r="D38" s="118"/>
      <c r="E38" s="85" t="str">
        <f>IF(B38="","",VLOOKUP(B38,'LISTA DE PRECIOS MATERIALES'!A7:C127,3,FALSE()))</f>
        <v/>
      </c>
      <c r="F38" s="87" t="str">
        <f t="shared" si="5"/>
        <v/>
      </c>
      <c r="G38" s="87"/>
      <c r="H38" s="119" t="str">
        <f t="shared" si="6"/>
        <v/>
      </c>
      <c r="I38" s="85" t="str">
        <f t="shared" si="7"/>
        <v/>
      </c>
    </row>
    <row r="39" ht="14.25" customHeight="1">
      <c r="B39" s="116"/>
      <c r="C39" s="117"/>
      <c r="D39" s="118"/>
      <c r="E39" s="85" t="str">
        <f>IF(B39="","",VLOOKUP(B39,'LISTA DE PRECIOS MATERIALES'!A8:C128,3,FALSE()))</f>
        <v/>
      </c>
      <c r="F39" s="87" t="str">
        <f t="shared" si="5"/>
        <v/>
      </c>
      <c r="G39" s="87"/>
      <c r="H39" s="119" t="str">
        <f t="shared" si="6"/>
        <v/>
      </c>
      <c r="I39" s="85" t="str">
        <f t="shared" si="7"/>
        <v/>
      </c>
    </row>
    <row r="40" ht="14.25" customHeight="1">
      <c r="B40" s="108"/>
      <c r="C40" s="109"/>
      <c r="D40" s="109"/>
      <c r="E40" s="110">
        <f>SUM(E33:E39)</f>
        <v>0</v>
      </c>
      <c r="F40" s="111"/>
      <c r="G40" s="112" t="s">
        <v>2940</v>
      </c>
      <c r="H40" s="72" t="str">
        <f t="shared" ref="H40:I40" si="8">IF(H33="","",SUM(H33:H39))</f>
        <v/>
      </c>
      <c r="I40" s="85" t="str">
        <f t="shared" si="8"/>
        <v/>
      </c>
    </row>
    <row r="41" ht="14.25" customHeight="1">
      <c r="C41" s="120"/>
      <c r="E41" s="121">
        <f>SUM(E16:E28)</f>
        <v>0</v>
      </c>
      <c r="F41" s="122"/>
      <c r="G41" s="122"/>
      <c r="H41" s="122"/>
    </row>
    <row r="42" ht="14.25" customHeight="1">
      <c r="B42" s="123" t="s">
        <v>2941</v>
      </c>
      <c r="C42" s="72" t="str">
        <f>IF(C8="","",I43/C8)</f>
        <v/>
      </c>
      <c r="E42" s="124" t="s">
        <v>2942</v>
      </c>
      <c r="I42" s="125" t="str">
        <f>IF(H29="","",SUM(H29,H40))</f>
        <v/>
      </c>
    </row>
    <row r="43" ht="14.25" customHeight="1">
      <c r="E43" s="124" t="s">
        <v>2943</v>
      </c>
      <c r="I43" s="125" t="str">
        <f>IF(I29="","",SUM(I29,I40))</f>
        <v/>
      </c>
    </row>
    <row r="44" ht="15.75" customHeight="1"/>
    <row r="45" ht="14.25" customHeight="1">
      <c r="B45" s="83" t="s">
        <v>2944</v>
      </c>
      <c r="C45" s="75"/>
      <c r="D45" s="75"/>
      <c r="E45" s="75"/>
      <c r="F45" s="75"/>
      <c r="G45" s="75"/>
      <c r="H45" s="75"/>
      <c r="I45" s="76"/>
    </row>
    <row r="46" ht="14.25" customHeight="1">
      <c r="B46" s="126"/>
      <c r="C46" s="127"/>
      <c r="D46" s="127"/>
      <c r="E46" s="127"/>
      <c r="F46" s="127"/>
      <c r="G46" s="127"/>
      <c r="H46" s="127"/>
      <c r="I46" s="128"/>
    </row>
    <row r="47" ht="14.25" customHeight="1">
      <c r="B47" s="129"/>
      <c r="I47" s="130"/>
    </row>
    <row r="48" ht="14.25" customHeight="1">
      <c r="B48" s="129"/>
      <c r="I48" s="130"/>
    </row>
    <row r="49" ht="14.25" customHeight="1">
      <c r="B49" s="129"/>
      <c r="I49" s="130"/>
    </row>
    <row r="50" ht="14.25" customHeight="1">
      <c r="B50" s="129"/>
      <c r="I50" s="130"/>
    </row>
    <row r="51" ht="14.25" customHeight="1">
      <c r="B51" s="129"/>
      <c r="I51" s="130"/>
    </row>
    <row r="52" ht="14.25" customHeight="1">
      <c r="B52" s="129"/>
      <c r="I52" s="130"/>
    </row>
    <row r="53" ht="14.25" customHeight="1">
      <c r="B53" s="129"/>
      <c r="I53" s="130"/>
    </row>
    <row r="54" ht="14.25" customHeight="1">
      <c r="B54" s="129"/>
      <c r="I54" s="130"/>
    </row>
    <row r="55" ht="14.25" customHeight="1">
      <c r="B55" s="131"/>
      <c r="C55" s="132"/>
      <c r="D55" s="132"/>
      <c r="E55" s="132"/>
      <c r="F55" s="132"/>
      <c r="G55" s="132"/>
      <c r="H55" s="132"/>
      <c r="I55" s="133"/>
    </row>
    <row r="56" ht="14.25" customHeight="1">
      <c r="B56" s="134"/>
      <c r="C56" s="134"/>
      <c r="D56" s="134"/>
      <c r="E56" s="134"/>
      <c r="F56" s="134"/>
      <c r="G56" s="134"/>
      <c r="H56" s="134"/>
      <c r="I56" s="134"/>
    </row>
    <row r="57" ht="14.25" customHeight="1">
      <c r="B57" s="83" t="s">
        <v>2945</v>
      </c>
      <c r="C57" s="75"/>
      <c r="D57" s="75"/>
      <c r="E57" s="75"/>
      <c r="F57" s="75"/>
      <c r="G57" s="75"/>
      <c r="H57" s="75"/>
      <c r="I57" s="76"/>
    </row>
    <row r="58" ht="14.25" customHeight="1">
      <c r="B58" s="126"/>
      <c r="C58" s="127"/>
      <c r="D58" s="127"/>
      <c r="E58" s="127"/>
      <c r="F58" s="127"/>
      <c r="G58" s="127"/>
      <c r="H58" s="127"/>
      <c r="I58" s="128"/>
    </row>
    <row r="59" ht="14.25" customHeight="1">
      <c r="B59" s="131"/>
      <c r="C59" s="132"/>
      <c r="D59" s="132"/>
      <c r="E59" s="132"/>
      <c r="F59" s="132"/>
      <c r="G59" s="132"/>
      <c r="H59" s="132"/>
      <c r="I59" s="133"/>
    </row>
    <row r="60" ht="15.75" customHeight="1"/>
    <row r="61" ht="14.25" customHeight="1">
      <c r="B61" s="83" t="s">
        <v>2946</v>
      </c>
      <c r="C61" s="75"/>
      <c r="D61" s="76"/>
    </row>
    <row r="62" ht="14.25" customHeight="1">
      <c r="B62" s="135"/>
      <c r="C62" s="127"/>
      <c r="D62" s="128"/>
    </row>
    <row r="63" ht="14.25" customHeight="1">
      <c r="B63" s="131"/>
      <c r="C63" s="132"/>
      <c r="D63" s="133"/>
    </row>
    <row r="64" ht="15.75" customHeight="1"/>
    <row r="65" ht="14.25" customHeight="1">
      <c r="B65" s="83" t="s">
        <v>2947</v>
      </c>
      <c r="C65" s="75"/>
      <c r="D65" s="76"/>
    </row>
    <row r="66" ht="24.0" customHeight="1">
      <c r="B66" s="136" t="s">
        <v>2948</v>
      </c>
      <c r="C66" s="137" t="s">
        <v>2949</v>
      </c>
      <c r="D66" s="128"/>
    </row>
    <row r="67" ht="24.0" customHeight="1">
      <c r="B67" s="138" t="s">
        <v>2950</v>
      </c>
      <c r="C67" s="139" t="s">
        <v>2951</v>
      </c>
      <c r="D67" s="130"/>
    </row>
    <row r="68" ht="25.5" customHeight="1">
      <c r="B68" s="138" t="s">
        <v>2952</v>
      </c>
      <c r="C68" s="139" t="s">
        <v>2953</v>
      </c>
      <c r="D68" s="130"/>
    </row>
    <row r="69" ht="21.0" customHeight="1">
      <c r="B69" s="138" t="s">
        <v>2954</v>
      </c>
      <c r="C69" s="139" t="s">
        <v>2955</v>
      </c>
      <c r="D69" s="130"/>
    </row>
    <row r="70" ht="24.0" customHeight="1">
      <c r="B70" s="138" t="s">
        <v>2956</v>
      </c>
      <c r="C70" s="139" t="s">
        <v>2957</v>
      </c>
      <c r="D70" s="130"/>
    </row>
    <row r="71" ht="23.25" customHeight="1">
      <c r="B71" s="138" t="s">
        <v>2958</v>
      </c>
      <c r="C71" s="139" t="s">
        <v>2959</v>
      </c>
      <c r="D71" s="130"/>
    </row>
    <row r="72" ht="26.25" customHeight="1">
      <c r="B72" s="140" t="s">
        <v>2960</v>
      </c>
      <c r="C72" s="141" t="s">
        <v>2961</v>
      </c>
      <c r="D72" s="133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>
      <c r="A86" s="4" t="b">
        <f>FALSE()</f>
        <v>0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I2"/>
    <mergeCell ref="C4:D4"/>
    <mergeCell ref="F4:H4"/>
    <mergeCell ref="C6:D6"/>
    <mergeCell ref="F6:H6"/>
    <mergeCell ref="C7:D7"/>
    <mergeCell ref="F7:G7"/>
    <mergeCell ref="C8:D8"/>
    <mergeCell ref="F8:H8"/>
    <mergeCell ref="C10:D10"/>
    <mergeCell ref="F10:H10"/>
    <mergeCell ref="C11:D11"/>
    <mergeCell ref="F11:H11"/>
    <mergeCell ref="F12:H12"/>
    <mergeCell ref="C31:C32"/>
    <mergeCell ref="F31:F32"/>
    <mergeCell ref="C12:D12"/>
    <mergeCell ref="B14:B15"/>
    <mergeCell ref="C14:C15"/>
    <mergeCell ref="F14:F15"/>
    <mergeCell ref="G14:G15"/>
    <mergeCell ref="H14:H15"/>
    <mergeCell ref="B31:B32"/>
    <mergeCell ref="G31:G32"/>
    <mergeCell ref="H31:H32"/>
    <mergeCell ref="E42:H42"/>
    <mergeCell ref="E43:H43"/>
    <mergeCell ref="B45:I45"/>
    <mergeCell ref="B46:I55"/>
    <mergeCell ref="B57:I57"/>
    <mergeCell ref="C69:D69"/>
    <mergeCell ref="C70:D70"/>
    <mergeCell ref="C71:D71"/>
    <mergeCell ref="C72:D72"/>
    <mergeCell ref="B58:I59"/>
    <mergeCell ref="B61:D61"/>
    <mergeCell ref="B62:D63"/>
    <mergeCell ref="B65:D65"/>
    <mergeCell ref="C66:D66"/>
    <mergeCell ref="C67:D67"/>
    <mergeCell ref="C68:D68"/>
  </mergeCells>
  <conditionalFormatting sqref="B66:B72">
    <cfRule type="expression" dxfId="0" priority="1">
      <formula>$A86</formula>
    </cfRule>
  </conditionalFormatting>
  <conditionalFormatting sqref="C66:D72">
    <cfRule type="expression" dxfId="0" priority="2">
      <formula>$A93</formula>
    </cfRule>
  </conditionalFormatting>
  <dataValidations>
    <dataValidation type="list" allowBlank="1" showErrorMessage="1" sqref="B33">
      <formula1>'LISTA DE PRECIOS MATERIALES'!$A$2:$A$156</formula1>
    </dataValidation>
    <dataValidation type="list" allowBlank="1" showErrorMessage="1" sqref="B16:B29">
      <formula1>'LISTA DE PRECIOS INGREDIENTES'!$A$2:$A$1140</formula1>
    </dataValidation>
    <dataValidation type="list" allowBlank="1" showErrorMessage="1" sqref="B34:B40">
      <formula1>'LISTA DE PRECIOS MATERIALES'!$A$2:$A$24</formula1>
    </dataValidation>
  </dataValidations>
  <printOptions/>
  <pageMargins bottom="0.75" footer="0.0" header="0.0" left="0.7" right="0.7" top="0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9" width="10.71"/>
    <col customWidth="1" min="10" max="26" width="8.71"/>
  </cols>
  <sheetData>
    <row r="1" ht="14.25" customHeight="1"/>
    <row r="2" ht="14.25" customHeight="1">
      <c r="B2" s="142" t="s">
        <v>2913</v>
      </c>
      <c r="C2" s="75"/>
      <c r="D2" s="75"/>
      <c r="E2" s="75"/>
      <c r="F2" s="75"/>
      <c r="G2" s="75"/>
      <c r="H2" s="75"/>
      <c r="I2" s="76"/>
    </row>
    <row r="4" ht="14.25" customHeight="1">
      <c r="B4" s="143" t="s">
        <v>2914</v>
      </c>
      <c r="C4" s="78"/>
      <c r="D4" s="76"/>
      <c r="F4" s="144" t="s">
        <v>2915</v>
      </c>
      <c r="G4" s="75"/>
      <c r="H4" s="76"/>
      <c r="I4" s="80"/>
    </row>
    <row r="6" ht="14.25" customHeight="1">
      <c r="B6" s="143" t="s">
        <v>2916</v>
      </c>
      <c r="C6" s="81">
        <f>TODAY()</f>
        <v>46063</v>
      </c>
      <c r="D6" s="76"/>
      <c r="F6" s="144" t="s">
        <v>2917</v>
      </c>
      <c r="G6" s="75"/>
      <c r="H6" s="76"/>
      <c r="I6" s="82" t="str">
        <f>IF(I42="","",I8+I7)</f>
        <v/>
      </c>
    </row>
    <row r="7" ht="14.25" customHeight="1">
      <c r="B7" s="143" t="s">
        <v>2918</v>
      </c>
      <c r="C7" s="78"/>
      <c r="D7" s="76"/>
      <c r="F7" s="145" t="s">
        <v>2919</v>
      </c>
      <c r="G7" s="76"/>
      <c r="H7" s="146">
        <v>0.07</v>
      </c>
      <c r="I7" s="82" t="str">
        <f>IF(I8="","",I8*H7/100%)</f>
        <v/>
      </c>
    </row>
    <row r="8" ht="14.25" customHeight="1">
      <c r="B8" s="143" t="s">
        <v>2920</v>
      </c>
      <c r="C8" s="78"/>
      <c r="D8" s="76"/>
      <c r="F8" s="144" t="s">
        <v>2921</v>
      </c>
      <c r="G8" s="75"/>
      <c r="H8" s="76"/>
      <c r="I8" s="85" t="str">
        <f>IF(I42="","",I42*100%/I11)</f>
        <v/>
      </c>
    </row>
    <row r="9" ht="14.25" customHeight="1">
      <c r="I9" s="86"/>
    </row>
    <row r="10" ht="14.25" customHeight="1">
      <c r="B10" s="143" t="s">
        <v>2922</v>
      </c>
      <c r="C10" s="78"/>
      <c r="D10" s="76"/>
      <c r="F10" s="144" t="s">
        <v>2923</v>
      </c>
      <c r="G10" s="75"/>
      <c r="H10" s="76"/>
      <c r="I10" s="85" t="str">
        <f>IF(I42="","",I42)</f>
        <v/>
      </c>
    </row>
    <row r="11" ht="14.25" customHeight="1">
      <c r="B11" s="143" t="s">
        <v>2924</v>
      </c>
      <c r="C11" s="78"/>
      <c r="D11" s="76"/>
      <c r="F11" s="144" t="s">
        <v>2925</v>
      </c>
      <c r="G11" s="75"/>
      <c r="H11" s="76"/>
      <c r="I11" s="87" t="str">
        <f>IF(I10="","",'MARGEN BRUTO'!B3)</f>
        <v/>
      </c>
    </row>
    <row r="12" ht="14.25" customHeight="1">
      <c r="B12" s="143" t="s">
        <v>2926</v>
      </c>
      <c r="C12" s="78"/>
      <c r="D12" s="76"/>
      <c r="F12" s="144" t="s">
        <v>2927</v>
      </c>
      <c r="G12" s="75"/>
      <c r="H12" s="76"/>
      <c r="I12" s="87" t="str">
        <f>IF(I10="","",'MARGEN BRUTO'!E3)</f>
        <v/>
      </c>
    </row>
    <row r="14" ht="14.25" customHeight="1">
      <c r="B14" s="147" t="s">
        <v>2928</v>
      </c>
      <c r="C14" s="148" t="s">
        <v>2929</v>
      </c>
      <c r="D14" s="149" t="s">
        <v>2930</v>
      </c>
      <c r="E14" s="149" t="s">
        <v>2931</v>
      </c>
      <c r="F14" s="150" t="s">
        <v>2932</v>
      </c>
      <c r="G14" s="150" t="s">
        <v>2933</v>
      </c>
      <c r="H14" s="148" t="s">
        <v>2934</v>
      </c>
      <c r="I14" s="151" t="s">
        <v>2935</v>
      </c>
    </row>
    <row r="15" ht="14.25" customHeight="1">
      <c r="B15" s="93"/>
      <c r="C15" s="94"/>
      <c r="D15" s="152" t="s">
        <v>2936</v>
      </c>
      <c r="E15" s="152" t="s">
        <v>2937</v>
      </c>
      <c r="F15" s="94"/>
      <c r="G15" s="94"/>
      <c r="H15" s="94"/>
      <c r="I15" s="153" t="s">
        <v>2937</v>
      </c>
    </row>
    <row r="16" ht="14.25" customHeight="1">
      <c r="B16" s="97"/>
      <c r="C16" s="98" t="str">
        <f>IF(B16="","",VLOOKUP(B16,'LISTA DE PRECIOS INGREDIENTES'!A2:D1675,2,FALSE()))</f>
        <v/>
      </c>
      <c r="D16" s="99"/>
      <c r="E16" s="100" t="str">
        <f>IF(B16="","",VLOOKUP(B16,'LISTA DE PRECIOS INGREDIENTES'!A2:D1157,3,FALSE()))</f>
        <v/>
      </c>
      <c r="F16" s="101" t="str">
        <f t="shared" ref="F16:F28" si="1">IF(E16="","",H16*100%/$I$42)</f>
        <v/>
      </c>
      <c r="G16" s="101" t="str">
        <f>IF(B16="","",VLOOKUP(B16,'LISTA DE PRECIOS INGREDIENTES'!A2:D1524,4,FALSE()))</f>
        <v/>
      </c>
      <c r="H16" s="102" t="str">
        <f t="shared" ref="H16:H28" si="2">IF(D16="","",(D16)*E16)</f>
        <v/>
      </c>
      <c r="I16" s="100" t="str">
        <f t="shared" ref="I16:I28" si="3">IF(G16="","",(D16*E16)*100%/G16)</f>
        <v/>
      </c>
    </row>
    <row r="17" ht="14.25" customHeight="1">
      <c r="B17" s="97"/>
      <c r="C17" s="98" t="str">
        <f>IF(B17="","",VLOOKUP(B17,'LISTA DE PRECIOS INGREDIENTES'!A3:D1676,2,FALSE()))</f>
        <v/>
      </c>
      <c r="D17" s="103"/>
      <c r="E17" s="100" t="str">
        <f>IF(B17="","",VLOOKUP(B17,'LISTA DE PRECIOS INGREDIENTES'!A3:D1158,3,FALSE()))</f>
        <v/>
      </c>
      <c r="F17" s="101" t="str">
        <f t="shared" si="1"/>
        <v/>
      </c>
      <c r="G17" s="101" t="str">
        <f>IF(B17="","",VLOOKUP(B17,'LISTA DE PRECIOS INGREDIENTES'!A3:D1525,4,FALSE()))</f>
        <v/>
      </c>
      <c r="H17" s="102" t="str">
        <f t="shared" si="2"/>
        <v/>
      </c>
      <c r="I17" s="100" t="str">
        <f t="shared" si="3"/>
        <v/>
      </c>
    </row>
    <row r="18" ht="14.25" customHeight="1">
      <c r="B18" s="97"/>
      <c r="C18" s="98" t="str">
        <f>IF(B18="","",VLOOKUP(B18,'LISTA DE PRECIOS INGREDIENTES'!A4:D1677,2,FALSE()))</f>
        <v/>
      </c>
      <c r="D18" s="103"/>
      <c r="E18" s="100" t="str">
        <f>IF(B18="","",VLOOKUP(B18,'LISTA DE PRECIOS INGREDIENTES'!A4:D1159,3,FALSE()))</f>
        <v/>
      </c>
      <c r="F18" s="101" t="str">
        <f t="shared" si="1"/>
        <v/>
      </c>
      <c r="G18" s="101" t="str">
        <f>IF(B18="","",VLOOKUP(B18,'LISTA DE PRECIOS INGREDIENTES'!A4:D1526,4,FALSE()))</f>
        <v/>
      </c>
      <c r="H18" s="102" t="str">
        <f t="shared" si="2"/>
        <v/>
      </c>
      <c r="I18" s="100" t="str">
        <f t="shared" si="3"/>
        <v/>
      </c>
    </row>
    <row r="19" ht="14.25" customHeight="1">
      <c r="B19" s="97"/>
      <c r="C19" s="98" t="str">
        <f>IF(B19="","",VLOOKUP(B19,'LISTA DE PRECIOS INGREDIENTES'!A5:D1678,2,FALSE()))</f>
        <v/>
      </c>
      <c r="D19" s="103"/>
      <c r="E19" s="100" t="str">
        <f>IF(B19="","",VLOOKUP(B19,'LISTA DE PRECIOS INGREDIENTES'!A5:D1160,3,FALSE()))</f>
        <v/>
      </c>
      <c r="F19" s="101" t="str">
        <f t="shared" si="1"/>
        <v/>
      </c>
      <c r="G19" s="101" t="str">
        <f>IF(B19="","",VLOOKUP(B19,'LISTA DE PRECIOS INGREDIENTES'!A5:D1527,4,FALSE()))</f>
        <v/>
      </c>
      <c r="H19" s="102" t="str">
        <f t="shared" si="2"/>
        <v/>
      </c>
      <c r="I19" s="100" t="str">
        <f t="shared" si="3"/>
        <v/>
      </c>
    </row>
    <row r="20" ht="14.25" customHeight="1">
      <c r="B20" s="97"/>
      <c r="C20" s="98" t="str">
        <f>IF(B20="","",VLOOKUP(B20,'LISTA DE PRECIOS INGREDIENTES'!A6:D1679,2,FALSE()))</f>
        <v/>
      </c>
      <c r="D20" s="103"/>
      <c r="E20" s="100" t="str">
        <f>IF(B20="","",VLOOKUP(B20,'LISTA DE PRECIOS INGREDIENTES'!A6:D1161,3,FALSE()))</f>
        <v/>
      </c>
      <c r="F20" s="101" t="str">
        <f t="shared" si="1"/>
        <v/>
      </c>
      <c r="G20" s="101" t="str">
        <f>IF(B20="","",VLOOKUP(B20,'LISTA DE PRECIOS INGREDIENTES'!A6:D1528,4,FALSE()))</f>
        <v/>
      </c>
      <c r="H20" s="102" t="str">
        <f t="shared" si="2"/>
        <v/>
      </c>
      <c r="I20" s="104" t="str">
        <f t="shared" si="3"/>
        <v/>
      </c>
    </row>
    <row r="21" ht="14.25" customHeight="1">
      <c r="B21" s="97"/>
      <c r="C21" s="98" t="str">
        <f>IF(B21="","",VLOOKUP(B21,'LISTA DE PRECIOS INGREDIENTES'!A7:D1680,2,FALSE()))</f>
        <v/>
      </c>
      <c r="D21" s="105"/>
      <c r="E21" s="100" t="str">
        <f>IF(B21="","",VLOOKUP(B21,'LISTA DE PRECIOS INGREDIENTES'!A7:D1162,3,FALSE()))</f>
        <v/>
      </c>
      <c r="F21" s="101" t="str">
        <f t="shared" si="1"/>
        <v/>
      </c>
      <c r="G21" s="101" t="str">
        <f>IF(B21="","",VLOOKUP(B21,'LISTA DE PRECIOS INGREDIENTES'!A7:D1529,4,FALSE()))</f>
        <v/>
      </c>
      <c r="H21" s="102" t="str">
        <f t="shared" si="2"/>
        <v/>
      </c>
      <c r="I21" s="85" t="str">
        <f t="shared" si="3"/>
        <v/>
      </c>
    </row>
    <row r="22" ht="14.25" customHeight="1">
      <c r="B22" s="97"/>
      <c r="C22" s="106" t="str">
        <f>IF(B22="","",VLOOKUP(B22,'LISTA DE PRECIOS INGREDIENTES'!A8:D1681,2,FALSE()))</f>
        <v/>
      </c>
      <c r="D22" s="103"/>
      <c r="E22" s="107" t="str">
        <f>IF(B22="","",VLOOKUP(B22,'LISTA DE PRECIOS INGREDIENTES'!A8:D1163,3,FALSE()))</f>
        <v/>
      </c>
      <c r="F22" s="101" t="str">
        <f t="shared" si="1"/>
        <v/>
      </c>
      <c r="G22" s="101" t="str">
        <f>IF(B22="","",VLOOKUP(B22,'LISTA DE PRECIOS INGREDIENTES'!A8:D1530,4,FALSE()))</f>
        <v/>
      </c>
      <c r="H22" s="102" t="str">
        <f t="shared" si="2"/>
        <v/>
      </c>
      <c r="I22" s="100" t="str">
        <f t="shared" si="3"/>
        <v/>
      </c>
    </row>
    <row r="23" ht="14.25" customHeight="1">
      <c r="B23" s="97"/>
      <c r="C23" s="98" t="str">
        <f>IF(B23="","",VLOOKUP(B23,'LISTA DE PRECIOS INGREDIENTES'!A9:D1682,2,FALSE()))</f>
        <v/>
      </c>
      <c r="D23" s="99"/>
      <c r="E23" s="100" t="str">
        <f>IF(B23="","",VLOOKUP(B23,'LISTA DE PRECIOS INGREDIENTES'!A9:D1164,3,FALSE()))</f>
        <v/>
      </c>
      <c r="F23" s="101" t="str">
        <f t="shared" si="1"/>
        <v/>
      </c>
      <c r="G23" s="101" t="str">
        <f>IF(B23="","",VLOOKUP(B23,'LISTA DE PRECIOS INGREDIENTES'!A9:D1531,4,FALSE()))</f>
        <v/>
      </c>
      <c r="H23" s="102" t="str">
        <f t="shared" si="2"/>
        <v/>
      </c>
      <c r="I23" s="100" t="str">
        <f t="shared" si="3"/>
        <v/>
      </c>
    </row>
    <row r="24" ht="14.25" customHeight="1">
      <c r="B24" s="97"/>
      <c r="C24" s="98" t="str">
        <f>IF(B24="","",VLOOKUP(B24,'LISTA DE PRECIOS INGREDIENTES'!A10:D1683,2,FALSE()))</f>
        <v/>
      </c>
      <c r="D24" s="103"/>
      <c r="E24" s="100" t="str">
        <f>IF(B24="","",VLOOKUP(B24,'LISTA DE PRECIOS INGREDIENTES'!A10:D1165,3,FALSE()))</f>
        <v/>
      </c>
      <c r="F24" s="101" t="str">
        <f t="shared" si="1"/>
        <v/>
      </c>
      <c r="G24" s="101" t="str">
        <f>IF(B24="","",VLOOKUP(B24,'LISTA DE PRECIOS INGREDIENTES'!A10:D1532,4,FALSE()))</f>
        <v/>
      </c>
      <c r="H24" s="102" t="str">
        <f t="shared" si="2"/>
        <v/>
      </c>
      <c r="I24" s="100" t="str">
        <f t="shared" si="3"/>
        <v/>
      </c>
    </row>
    <row r="25" ht="14.25" customHeight="1">
      <c r="B25" s="97"/>
      <c r="C25" s="98" t="str">
        <f>IF(B25="","",VLOOKUP(B25,'LISTA DE PRECIOS INGREDIENTES'!A11:D1684,2,FALSE()))</f>
        <v/>
      </c>
      <c r="D25" s="103"/>
      <c r="E25" s="100" t="str">
        <f>IF(B25="","",VLOOKUP(B25,'LISTA DE PRECIOS INGREDIENTES'!A11:D1166,3,FALSE()))</f>
        <v/>
      </c>
      <c r="F25" s="101" t="str">
        <f t="shared" si="1"/>
        <v/>
      </c>
      <c r="G25" s="101" t="str">
        <f>IF(B25="","",VLOOKUP(B25,'LISTA DE PRECIOS INGREDIENTES'!A11:D1533,4,FALSE()))</f>
        <v/>
      </c>
      <c r="H25" s="102" t="str">
        <f t="shared" si="2"/>
        <v/>
      </c>
      <c r="I25" s="100" t="str">
        <f t="shared" si="3"/>
        <v/>
      </c>
    </row>
    <row r="26" ht="14.25" customHeight="1">
      <c r="B26" s="97"/>
      <c r="C26" s="98" t="str">
        <f>IF(B26="","",VLOOKUP(B26,'LISTA DE PRECIOS INGREDIENTES'!A12:D1685,2,FALSE()))</f>
        <v/>
      </c>
      <c r="D26" s="103"/>
      <c r="E26" s="100" t="str">
        <f>IF(B26="","",VLOOKUP(B26,'LISTA DE PRECIOS INGREDIENTES'!A12:D1167,3,FALSE()))</f>
        <v/>
      </c>
      <c r="F26" s="101" t="str">
        <f t="shared" si="1"/>
        <v/>
      </c>
      <c r="G26" s="101" t="str">
        <f>IF(B26="","",VLOOKUP(B26,'LISTA DE PRECIOS INGREDIENTES'!A12:D1534,4,FALSE()))</f>
        <v/>
      </c>
      <c r="H26" s="102" t="str">
        <f t="shared" si="2"/>
        <v/>
      </c>
      <c r="I26" s="100" t="str">
        <f t="shared" si="3"/>
        <v/>
      </c>
    </row>
    <row r="27" ht="14.25" customHeight="1">
      <c r="B27" s="97"/>
      <c r="C27" s="98" t="str">
        <f>IF(B27="","",VLOOKUP(B27,'LISTA DE PRECIOS INGREDIENTES'!A13:D1686,2,FALSE()))</f>
        <v/>
      </c>
      <c r="D27" s="103"/>
      <c r="E27" s="100" t="str">
        <f>IF(B27="","",VLOOKUP(B27,'LISTA DE PRECIOS INGREDIENTES'!A13:D1168,3,FALSE()))</f>
        <v/>
      </c>
      <c r="F27" s="101" t="str">
        <f t="shared" si="1"/>
        <v/>
      </c>
      <c r="G27" s="101" t="str">
        <f>IF(B27="","",VLOOKUP(B27,'LISTA DE PRECIOS INGREDIENTES'!A13:D1535,4,FALSE()))</f>
        <v/>
      </c>
      <c r="H27" s="102" t="str">
        <f t="shared" si="2"/>
        <v/>
      </c>
      <c r="I27" s="100" t="str">
        <f t="shared" si="3"/>
        <v/>
      </c>
    </row>
    <row r="28" ht="14.25" customHeight="1">
      <c r="B28" s="97"/>
      <c r="C28" s="98" t="str">
        <f>IF(B28="","",VLOOKUP(B28,'LISTA DE PRECIOS INGREDIENTES'!A14:D1687,2,FALSE()))</f>
        <v/>
      </c>
      <c r="D28" s="103"/>
      <c r="E28" s="100" t="str">
        <f>IF(B28="","",VLOOKUP(B28,'LISTA DE PRECIOS INGREDIENTES'!A14:D1169,3,FALSE()))</f>
        <v/>
      </c>
      <c r="F28" s="101" t="str">
        <f t="shared" si="1"/>
        <v/>
      </c>
      <c r="G28" s="101" t="str">
        <f>IF(B28="","",VLOOKUP(B28,'LISTA DE PRECIOS INGREDIENTES'!A14:D1536,4,FALSE()))</f>
        <v/>
      </c>
      <c r="H28" s="102" t="str">
        <f t="shared" si="2"/>
        <v/>
      </c>
      <c r="I28" s="100" t="str">
        <f t="shared" si="3"/>
        <v/>
      </c>
    </row>
    <row r="29" ht="14.25" customHeight="1">
      <c r="B29" s="108"/>
      <c r="C29" s="109"/>
      <c r="D29" s="109"/>
      <c r="E29" s="110" t="str">
        <f>IF(E16="","",SUM(E16:E28))</f>
        <v/>
      </c>
      <c r="F29" s="111"/>
      <c r="G29" s="154" t="s">
        <v>2938</v>
      </c>
      <c r="H29" s="113" t="str">
        <f t="shared" ref="H29:I29" si="4">IF(H16="","",(SUM(H16:H28)))</f>
        <v/>
      </c>
      <c r="I29" s="85" t="str">
        <f t="shared" si="4"/>
        <v/>
      </c>
    </row>
    <row r="30" ht="14.25" customHeight="1">
      <c r="B30" s="108"/>
      <c r="C30" s="109"/>
      <c r="D30" s="109"/>
      <c r="E30" s="114"/>
      <c r="F30" s="111"/>
      <c r="G30" s="111"/>
      <c r="H30" s="115"/>
      <c r="I30" s="114"/>
    </row>
    <row r="31" ht="14.25" customHeight="1">
      <c r="B31" s="147" t="s">
        <v>2939</v>
      </c>
      <c r="C31" s="148" t="s">
        <v>2929</v>
      </c>
      <c r="D31" s="149" t="s">
        <v>2930</v>
      </c>
      <c r="E31" s="149" t="s">
        <v>2931</v>
      </c>
      <c r="F31" s="150" t="s">
        <v>2932</v>
      </c>
      <c r="G31" s="150" t="s">
        <v>2933</v>
      </c>
      <c r="H31" s="148" t="s">
        <v>2934</v>
      </c>
      <c r="I31" s="151" t="s">
        <v>2935</v>
      </c>
    </row>
    <row r="32" ht="14.25" customHeight="1">
      <c r="B32" s="93"/>
      <c r="C32" s="94"/>
      <c r="D32" s="152"/>
      <c r="E32" s="152"/>
      <c r="F32" s="94"/>
      <c r="G32" s="94"/>
      <c r="H32" s="94"/>
      <c r="I32" s="153" t="s">
        <v>2937</v>
      </c>
    </row>
    <row r="33" ht="14.25" customHeight="1">
      <c r="B33" s="116"/>
      <c r="C33" s="117" t="str">
        <f>IF(B33="","",VLOOKUP(B33,'LISTA DE PRECIOS MATERIALES'!A2:C156,2,FALSE()))</f>
        <v/>
      </c>
      <c r="D33" s="118"/>
      <c r="E33" s="85" t="str">
        <f>IF(B33="","",VLOOKUP(B33,'LISTA DE PRECIOS MATERIALES'!A2:C122,3,FALSE()))</f>
        <v/>
      </c>
      <c r="F33" s="87" t="str">
        <f t="shared" ref="F33:F39" si="5">IF(E33="","",(H33*100%/$I$42))</f>
        <v/>
      </c>
      <c r="G33" s="87"/>
      <c r="H33" s="119" t="str">
        <f t="shared" ref="H33:H39" si="6">IF(D33="","",(D33)*E33)</f>
        <v/>
      </c>
      <c r="I33" s="85" t="str">
        <f t="shared" ref="I33:I39" si="7">IF(G33="","",(D33*E33)*100%/G33)</f>
        <v/>
      </c>
    </row>
    <row r="34" ht="14.25" customHeight="1">
      <c r="B34" s="116"/>
      <c r="C34" s="117"/>
      <c r="D34" s="118"/>
      <c r="E34" s="85" t="str">
        <f>IF(B34="","",VLOOKUP(B34,'LISTA DE PRECIOS MATERIALES'!A3:C123,3,FALSE()))</f>
        <v/>
      </c>
      <c r="F34" s="87" t="str">
        <f t="shared" si="5"/>
        <v/>
      </c>
      <c r="G34" s="87"/>
      <c r="H34" s="119" t="str">
        <f t="shared" si="6"/>
        <v/>
      </c>
      <c r="I34" s="85" t="str">
        <f t="shared" si="7"/>
        <v/>
      </c>
    </row>
    <row r="35" ht="14.25" customHeight="1">
      <c r="B35" s="116"/>
      <c r="C35" s="117"/>
      <c r="D35" s="118"/>
      <c r="E35" s="85" t="str">
        <f>IF(B35="","",VLOOKUP(B35,'LISTA DE PRECIOS MATERIALES'!A4:C124,3,FALSE()))</f>
        <v/>
      </c>
      <c r="F35" s="87" t="str">
        <f t="shared" si="5"/>
        <v/>
      </c>
      <c r="G35" s="87"/>
      <c r="H35" s="119" t="str">
        <f t="shared" si="6"/>
        <v/>
      </c>
      <c r="I35" s="85" t="str">
        <f t="shared" si="7"/>
        <v/>
      </c>
    </row>
    <row r="36" ht="14.25" customHeight="1">
      <c r="B36" s="116"/>
      <c r="C36" s="117"/>
      <c r="D36" s="118"/>
      <c r="E36" s="85" t="str">
        <f>IF(B36="","",VLOOKUP(B36,'LISTA DE PRECIOS MATERIALES'!A5:C125,3,FALSE()))</f>
        <v/>
      </c>
      <c r="F36" s="87" t="str">
        <f t="shared" si="5"/>
        <v/>
      </c>
      <c r="G36" s="87"/>
      <c r="H36" s="119" t="str">
        <f t="shared" si="6"/>
        <v/>
      </c>
      <c r="I36" s="85" t="str">
        <f t="shared" si="7"/>
        <v/>
      </c>
    </row>
    <row r="37" ht="14.25" customHeight="1">
      <c r="B37" s="116"/>
      <c r="C37" s="117"/>
      <c r="D37" s="118"/>
      <c r="E37" s="85" t="str">
        <f>IF(B37="","",VLOOKUP(B37,'LISTA DE PRECIOS MATERIALES'!A6:C126,3,FALSE()))</f>
        <v/>
      </c>
      <c r="F37" s="87" t="str">
        <f t="shared" si="5"/>
        <v/>
      </c>
      <c r="G37" s="87"/>
      <c r="H37" s="119" t="str">
        <f t="shared" si="6"/>
        <v/>
      </c>
      <c r="I37" s="85" t="str">
        <f t="shared" si="7"/>
        <v/>
      </c>
    </row>
    <row r="38" ht="14.25" customHeight="1">
      <c r="B38" s="116"/>
      <c r="C38" s="117"/>
      <c r="D38" s="118"/>
      <c r="E38" s="85" t="str">
        <f>IF(B38="","",VLOOKUP(B38,'LISTA DE PRECIOS MATERIALES'!A7:C127,3,FALSE()))</f>
        <v/>
      </c>
      <c r="F38" s="87" t="str">
        <f t="shared" si="5"/>
        <v/>
      </c>
      <c r="G38" s="87"/>
      <c r="H38" s="119" t="str">
        <f t="shared" si="6"/>
        <v/>
      </c>
      <c r="I38" s="85" t="str">
        <f t="shared" si="7"/>
        <v/>
      </c>
    </row>
    <row r="39" ht="14.25" customHeight="1">
      <c r="B39" s="116"/>
      <c r="C39" s="117"/>
      <c r="D39" s="118"/>
      <c r="E39" s="85" t="str">
        <f>IF(B39="","",VLOOKUP(B39,'LISTA DE PRECIOS MATERIALES'!A8:C128,3,FALSE()))</f>
        <v/>
      </c>
      <c r="F39" s="87" t="str">
        <f t="shared" si="5"/>
        <v/>
      </c>
      <c r="G39" s="87"/>
      <c r="H39" s="119" t="str">
        <f t="shared" si="6"/>
        <v/>
      </c>
      <c r="I39" s="85" t="str">
        <f t="shared" si="7"/>
        <v/>
      </c>
    </row>
    <row r="40" ht="14.25" customHeight="1">
      <c r="B40" s="108"/>
      <c r="C40" s="109"/>
      <c r="D40" s="109"/>
      <c r="E40" s="110">
        <f>SUM(E33:E39)</f>
        <v>0</v>
      </c>
      <c r="F40" s="111"/>
      <c r="G40" s="154" t="s">
        <v>2940</v>
      </c>
      <c r="H40" s="72" t="str">
        <f t="shared" ref="H40:I40" si="8">IF(H33="","",SUM(H33:H39))</f>
        <v/>
      </c>
      <c r="I40" s="85" t="str">
        <f t="shared" si="8"/>
        <v/>
      </c>
    </row>
    <row r="41" ht="14.25" customHeight="1">
      <c r="C41" s="120"/>
      <c r="E41" s="121">
        <f>SUM(E16:E28)</f>
        <v>0</v>
      </c>
      <c r="F41" s="122"/>
      <c r="G41" s="122"/>
      <c r="H41" s="122"/>
    </row>
    <row r="42" ht="14.25" customHeight="1">
      <c r="B42" s="123" t="s">
        <v>2941</v>
      </c>
      <c r="C42" s="72" t="str">
        <f>IF(C8="","",I43/C8)</f>
        <v/>
      </c>
      <c r="E42" s="124" t="s">
        <v>2942</v>
      </c>
      <c r="I42" s="125" t="str">
        <f>IF(H29="","",SUM(H29,H40))</f>
        <v/>
      </c>
    </row>
    <row r="43" ht="14.25" customHeight="1">
      <c r="E43" s="124" t="s">
        <v>2943</v>
      </c>
      <c r="I43" s="125" t="str">
        <f>IF(I29="","",SUM(I29,I40))</f>
        <v/>
      </c>
    </row>
    <row r="44" ht="15.75" customHeight="1"/>
    <row r="45" ht="14.25" customHeight="1">
      <c r="B45" s="145" t="s">
        <v>2944</v>
      </c>
      <c r="C45" s="75"/>
      <c r="D45" s="75"/>
      <c r="E45" s="75"/>
      <c r="F45" s="75"/>
      <c r="G45" s="75"/>
      <c r="H45" s="75"/>
      <c r="I45" s="76"/>
    </row>
    <row r="46" ht="14.25" customHeight="1">
      <c r="B46" s="126"/>
      <c r="C46" s="127"/>
      <c r="D46" s="127"/>
      <c r="E46" s="127"/>
      <c r="F46" s="127"/>
      <c r="G46" s="127"/>
      <c r="H46" s="127"/>
      <c r="I46" s="128"/>
    </row>
    <row r="47" ht="14.25" customHeight="1">
      <c r="B47" s="129"/>
      <c r="I47" s="130"/>
    </row>
    <row r="48" ht="14.25" customHeight="1">
      <c r="B48" s="129"/>
      <c r="I48" s="130"/>
    </row>
    <row r="49" ht="14.25" customHeight="1">
      <c r="B49" s="129"/>
      <c r="I49" s="130"/>
    </row>
    <row r="50" ht="14.25" customHeight="1">
      <c r="B50" s="129"/>
      <c r="I50" s="130"/>
    </row>
    <row r="51" ht="14.25" customHeight="1">
      <c r="B51" s="129"/>
      <c r="I51" s="130"/>
    </row>
    <row r="52" ht="14.25" customHeight="1">
      <c r="B52" s="129"/>
      <c r="I52" s="130"/>
    </row>
    <row r="53" ht="14.25" customHeight="1">
      <c r="B53" s="129"/>
      <c r="I53" s="130"/>
    </row>
    <row r="54" ht="14.25" customHeight="1">
      <c r="B54" s="129"/>
      <c r="I54" s="130"/>
    </row>
    <row r="55" ht="14.25" customHeight="1">
      <c r="B55" s="131"/>
      <c r="C55" s="132"/>
      <c r="D55" s="132"/>
      <c r="E55" s="132"/>
      <c r="F55" s="132"/>
      <c r="G55" s="132"/>
      <c r="H55" s="132"/>
      <c r="I55" s="133"/>
    </row>
    <row r="56" ht="14.25" customHeight="1">
      <c r="B56" s="134"/>
      <c r="C56" s="134"/>
      <c r="D56" s="134"/>
      <c r="E56" s="134"/>
      <c r="F56" s="134"/>
      <c r="G56" s="134"/>
      <c r="H56" s="134"/>
      <c r="I56" s="134"/>
    </row>
    <row r="57" ht="14.25" customHeight="1">
      <c r="B57" s="145" t="s">
        <v>2945</v>
      </c>
      <c r="C57" s="75"/>
      <c r="D57" s="75"/>
      <c r="E57" s="75"/>
      <c r="F57" s="75"/>
      <c r="G57" s="75"/>
      <c r="H57" s="75"/>
      <c r="I57" s="76"/>
    </row>
    <row r="58" ht="14.25" customHeight="1">
      <c r="B58" s="126"/>
      <c r="C58" s="127"/>
      <c r="D58" s="127"/>
      <c r="E58" s="127"/>
      <c r="F58" s="127"/>
      <c r="G58" s="127"/>
      <c r="H58" s="127"/>
      <c r="I58" s="128"/>
    </row>
    <row r="59" ht="14.25" customHeight="1">
      <c r="B59" s="131"/>
      <c r="C59" s="132"/>
      <c r="D59" s="132"/>
      <c r="E59" s="132"/>
      <c r="F59" s="132"/>
      <c r="G59" s="132"/>
      <c r="H59" s="132"/>
      <c r="I59" s="133"/>
    </row>
    <row r="60" ht="15.75" customHeight="1"/>
    <row r="61" ht="14.25" customHeight="1">
      <c r="B61" s="145" t="s">
        <v>2946</v>
      </c>
      <c r="C61" s="75"/>
      <c r="D61" s="76"/>
    </row>
    <row r="62" ht="14.25" customHeight="1">
      <c r="B62" s="135"/>
      <c r="C62" s="127"/>
      <c r="D62" s="128"/>
    </row>
    <row r="63" ht="14.25" customHeight="1">
      <c r="B63" s="131"/>
      <c r="C63" s="132"/>
      <c r="D63" s="133"/>
    </row>
    <row r="64" ht="15.75" customHeight="1"/>
    <row r="65" ht="14.25" customHeight="1">
      <c r="B65" s="145" t="s">
        <v>2947</v>
      </c>
      <c r="C65" s="75"/>
      <c r="D65" s="76"/>
    </row>
    <row r="66" ht="24.0" customHeight="1">
      <c r="B66" s="136" t="s">
        <v>2948</v>
      </c>
      <c r="C66" s="137" t="s">
        <v>2949</v>
      </c>
      <c r="D66" s="128"/>
    </row>
    <row r="67" ht="24.0" customHeight="1">
      <c r="B67" s="138" t="s">
        <v>2950</v>
      </c>
      <c r="C67" s="139" t="s">
        <v>2951</v>
      </c>
      <c r="D67" s="130"/>
    </row>
    <row r="68" ht="25.5" customHeight="1">
      <c r="B68" s="138" t="s">
        <v>2952</v>
      </c>
      <c r="C68" s="139" t="s">
        <v>2953</v>
      </c>
      <c r="D68" s="130"/>
    </row>
    <row r="69" ht="21.0" customHeight="1">
      <c r="B69" s="138" t="s">
        <v>2954</v>
      </c>
      <c r="C69" s="139" t="s">
        <v>2955</v>
      </c>
      <c r="D69" s="130"/>
    </row>
    <row r="70" ht="24.0" customHeight="1">
      <c r="B70" s="138" t="s">
        <v>2956</v>
      </c>
      <c r="C70" s="139" t="s">
        <v>2957</v>
      </c>
      <c r="D70" s="130"/>
    </row>
    <row r="71" ht="23.25" customHeight="1">
      <c r="B71" s="138" t="s">
        <v>2958</v>
      </c>
      <c r="C71" s="139" t="s">
        <v>2959</v>
      </c>
      <c r="D71" s="130"/>
    </row>
    <row r="72" ht="26.25" customHeight="1">
      <c r="B72" s="140" t="s">
        <v>2960</v>
      </c>
      <c r="C72" s="141" t="s">
        <v>2961</v>
      </c>
      <c r="D72" s="133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>
      <c r="A86" s="4" t="b">
        <f>FALSE()</f>
        <v>0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I2"/>
    <mergeCell ref="C4:D4"/>
    <mergeCell ref="F4:H4"/>
    <mergeCell ref="C6:D6"/>
    <mergeCell ref="F6:H6"/>
    <mergeCell ref="C7:D7"/>
    <mergeCell ref="F7:G7"/>
    <mergeCell ref="C8:D8"/>
    <mergeCell ref="F8:H8"/>
    <mergeCell ref="C10:D10"/>
    <mergeCell ref="F10:H10"/>
    <mergeCell ref="C11:D11"/>
    <mergeCell ref="F11:H11"/>
    <mergeCell ref="F12:H12"/>
    <mergeCell ref="C31:C32"/>
    <mergeCell ref="F31:F32"/>
    <mergeCell ref="C12:D12"/>
    <mergeCell ref="B14:B15"/>
    <mergeCell ref="C14:C15"/>
    <mergeCell ref="F14:F15"/>
    <mergeCell ref="G14:G15"/>
    <mergeCell ref="H14:H15"/>
    <mergeCell ref="B31:B32"/>
    <mergeCell ref="G31:G32"/>
    <mergeCell ref="H31:H32"/>
    <mergeCell ref="E42:H42"/>
    <mergeCell ref="E43:H43"/>
    <mergeCell ref="B45:I45"/>
    <mergeCell ref="B46:I55"/>
    <mergeCell ref="B57:I57"/>
    <mergeCell ref="C69:D69"/>
    <mergeCell ref="C70:D70"/>
    <mergeCell ref="C71:D71"/>
    <mergeCell ref="C72:D72"/>
    <mergeCell ref="B58:I59"/>
    <mergeCell ref="B61:D61"/>
    <mergeCell ref="B62:D63"/>
    <mergeCell ref="B65:D65"/>
    <mergeCell ref="C66:D66"/>
    <mergeCell ref="C67:D67"/>
    <mergeCell ref="C68:D68"/>
  </mergeCells>
  <conditionalFormatting sqref="B66:B72">
    <cfRule type="expression" dxfId="0" priority="1">
      <formula>$A86</formula>
    </cfRule>
  </conditionalFormatting>
  <conditionalFormatting sqref="C66:D72">
    <cfRule type="expression" dxfId="0" priority="2">
      <formula>$A93</formula>
    </cfRule>
  </conditionalFormatting>
  <dataValidations>
    <dataValidation type="list" allowBlank="1" showErrorMessage="1" sqref="B33">
      <formula1>'LISTA DE PRECIOS MATERIALES'!$A$2:$A$156</formula1>
    </dataValidation>
    <dataValidation type="list" allowBlank="1" showErrorMessage="1" sqref="B16:B29">
      <formula1>'LISTA DE PRECIOS INGREDIENTES'!$A$2:$A$1140</formula1>
    </dataValidation>
    <dataValidation type="list" allowBlank="1" showErrorMessage="1" sqref="B34:B40">
      <formula1>'LISTA DE PRECIOS MATERIALES'!$A$2:$A$24</formula1>
    </dataValidation>
  </dataValidations>
  <printOptions/>
  <pageMargins bottom="0.75" footer="0.0" header="0.0" left="0.7" right="0.7" top="0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9" width="10.71"/>
    <col customWidth="1" min="10" max="26" width="8.71"/>
  </cols>
  <sheetData>
    <row r="1" ht="14.25" customHeight="1"/>
    <row r="2" ht="14.25" customHeight="1">
      <c r="B2" s="74" t="s">
        <v>2962</v>
      </c>
      <c r="C2" s="75"/>
      <c r="D2" s="75"/>
      <c r="E2" s="75"/>
      <c r="F2" s="75"/>
      <c r="G2" s="75"/>
      <c r="H2" s="75"/>
      <c r="I2" s="76"/>
    </row>
    <row r="4" ht="14.25" customHeight="1">
      <c r="B4" s="77" t="s">
        <v>2914</v>
      </c>
      <c r="C4" s="78" t="s">
        <v>2963</v>
      </c>
      <c r="D4" s="76"/>
      <c r="F4" s="79" t="s">
        <v>2915</v>
      </c>
      <c r="G4" s="75"/>
      <c r="H4" s="76"/>
      <c r="I4" s="80"/>
    </row>
    <row r="6" ht="14.25" customHeight="1">
      <c r="B6" s="77" t="s">
        <v>2916</v>
      </c>
      <c r="C6" s="81">
        <f>TODAY()</f>
        <v>46063</v>
      </c>
      <c r="D6" s="76"/>
      <c r="F6" s="79" t="s">
        <v>2917</v>
      </c>
      <c r="G6" s="75"/>
      <c r="H6" s="76"/>
      <c r="I6" s="82" t="str">
        <f>IF(I42="","",(I8+I7)/C8)</f>
        <v>#VALUE!</v>
      </c>
    </row>
    <row r="7" ht="14.25" customHeight="1">
      <c r="B7" s="77" t="s">
        <v>2918</v>
      </c>
      <c r="C7" s="78"/>
      <c r="D7" s="76"/>
      <c r="F7" s="83" t="s">
        <v>2919</v>
      </c>
      <c r="G7" s="76"/>
      <c r="H7" s="84">
        <v>0.07</v>
      </c>
      <c r="I7" s="82" t="str">
        <f>IF(I8="","",I8*H7/100%)</f>
        <v>#VALUE!</v>
      </c>
    </row>
    <row r="8" ht="14.25" customHeight="1">
      <c r="B8" s="77" t="s">
        <v>2920</v>
      </c>
      <c r="C8" s="78">
        <v>10.0</v>
      </c>
      <c r="D8" s="76"/>
      <c r="F8" s="79" t="s">
        <v>2921</v>
      </c>
      <c r="G8" s="75"/>
      <c r="H8" s="76"/>
      <c r="I8" s="85" t="str">
        <f>IF(I42="","",I42*100%/I11)</f>
        <v>#VALUE!</v>
      </c>
    </row>
    <row r="9" ht="14.25" customHeight="1">
      <c r="I9" s="86"/>
    </row>
    <row r="10" ht="14.25" customHeight="1">
      <c r="B10" s="77" t="s">
        <v>2922</v>
      </c>
      <c r="C10" s="78"/>
      <c r="D10" s="76"/>
      <c r="F10" s="79" t="s">
        <v>2923</v>
      </c>
      <c r="G10" s="75"/>
      <c r="H10" s="76"/>
      <c r="I10" s="85" t="str">
        <f>IF(I42="","",I42)</f>
        <v>#VALUE!</v>
      </c>
    </row>
    <row r="11" ht="14.25" customHeight="1">
      <c r="B11" s="77" t="s">
        <v>2924</v>
      </c>
      <c r="C11" s="78"/>
      <c r="D11" s="76"/>
      <c r="F11" s="79" t="s">
        <v>2925</v>
      </c>
      <c r="G11" s="75"/>
      <c r="H11" s="76"/>
      <c r="I11" s="87" t="str">
        <f>IF(I10="","",'MARGEN BRUTO'!B3)</f>
        <v>#VALUE!</v>
      </c>
    </row>
    <row r="12" ht="14.25" customHeight="1">
      <c r="B12" s="77" t="s">
        <v>2926</v>
      </c>
      <c r="C12" s="78"/>
      <c r="D12" s="76"/>
      <c r="F12" s="79" t="s">
        <v>2927</v>
      </c>
      <c r="G12" s="75"/>
      <c r="H12" s="76"/>
      <c r="I12" s="87" t="str">
        <f>IF(I10="","",'MARGEN BRUTO'!E3)</f>
        <v>#VALUE!</v>
      </c>
    </row>
    <row r="14" ht="14.25" customHeight="1">
      <c r="B14" s="88" t="s">
        <v>2928</v>
      </c>
      <c r="C14" s="89" t="s">
        <v>2929</v>
      </c>
      <c r="D14" s="90" t="s">
        <v>2930</v>
      </c>
      <c r="E14" s="90" t="s">
        <v>2931</v>
      </c>
      <c r="F14" s="91" t="s">
        <v>2932</v>
      </c>
      <c r="G14" s="91" t="s">
        <v>2933</v>
      </c>
      <c r="H14" s="89" t="s">
        <v>2934</v>
      </c>
      <c r="I14" s="92" t="s">
        <v>2935</v>
      </c>
    </row>
    <row r="15" ht="14.25" customHeight="1">
      <c r="B15" s="93"/>
      <c r="C15" s="94"/>
      <c r="D15" s="95" t="s">
        <v>2936</v>
      </c>
      <c r="E15" s="95" t="s">
        <v>2937</v>
      </c>
      <c r="F15" s="94"/>
      <c r="G15" s="94"/>
      <c r="H15" s="94"/>
      <c r="I15" s="96" t="s">
        <v>2937</v>
      </c>
    </row>
    <row r="16" ht="14.25" customHeight="1">
      <c r="B16" s="97" t="s">
        <v>2964</v>
      </c>
      <c r="C16" s="98" t="str">
        <f>IF(B16="","",VLOOKUP(B16,'LISTA DE PRECIOS INGREDIENTES'!A2:D1675,2,FALSE()))</f>
        <v>kg</v>
      </c>
      <c r="D16" s="99">
        <v>0.4</v>
      </c>
      <c r="E16" s="100" t="str">
        <f>IF(B16="","",VLOOKUP(B16,'LISTA DE PRECIOS INGREDIENTES'!A2:D1157,3,FALSE()))</f>
        <v>3.42 €</v>
      </c>
      <c r="F16" s="101" t="str">
        <f t="shared" ref="F16:F28" si="1">IF(E16="","",H16*100%/$I$42)</f>
        <v>#VALUE!</v>
      </c>
      <c r="G16" s="101" t="str">
        <f>IF(B16="","",VLOOKUP(B16,'LISTA DE PRECIOS INGREDIENTES'!A2:D1524,4,FALSE()))</f>
        <v>100.00%</v>
      </c>
      <c r="H16" s="102" t="str">
        <f t="shared" ref="H16:H28" si="2">IF(D16="","",(D16)*E16)</f>
        <v>#VALUE!</v>
      </c>
      <c r="I16" s="100" t="str">
        <f t="shared" ref="I16:I28" si="3">IF(G16="","",(D16*E16)*100%/G16)</f>
        <v>#VALUE!</v>
      </c>
    </row>
    <row r="17" ht="14.25" customHeight="1">
      <c r="B17" s="97" t="s">
        <v>2965</v>
      </c>
      <c r="C17" s="98" t="str">
        <f>IF(B17="","",VLOOKUP(B17,'LISTA DE PRECIOS INGREDIENTES'!A3:D1676,2,FALSE()))</f>
        <v>kg</v>
      </c>
      <c r="D17" s="103">
        <v>0.3</v>
      </c>
      <c r="E17" s="100" t="str">
        <f>IF(B17="","",VLOOKUP(B17,'LISTA DE PRECIOS INGREDIENTES'!A3:D1158,3,FALSE()))</f>
        <v>17.00 €</v>
      </c>
      <c r="F17" s="101" t="str">
        <f t="shared" si="1"/>
        <v>#VALUE!</v>
      </c>
      <c r="G17" s="101" t="str">
        <f>IF(B17="","",VLOOKUP(B17,'LISTA DE PRECIOS INGREDIENTES'!A3:D1525,4,FALSE()))</f>
        <v>100.00%</v>
      </c>
      <c r="H17" s="102" t="str">
        <f t="shared" si="2"/>
        <v>#VALUE!</v>
      </c>
      <c r="I17" s="100" t="str">
        <f t="shared" si="3"/>
        <v>#VALUE!</v>
      </c>
    </row>
    <row r="18" ht="14.25" customHeight="1">
      <c r="B18" s="97" t="s">
        <v>2966</v>
      </c>
      <c r="C18" s="98" t="str">
        <f>IF(B18="","",VLOOKUP(B18,'LISTA DE PRECIOS INGREDIENTES'!A4:D1677,2,FALSE()))</f>
        <v>kg</v>
      </c>
      <c r="D18" s="103">
        <v>0.1</v>
      </c>
      <c r="E18" s="100" t="str">
        <f>IF(B18="","",VLOOKUP(B18,'LISTA DE PRECIOS INGREDIENTES'!A4:D1159,3,FALSE()))</f>
        <v>44.28 €</v>
      </c>
      <c r="F18" s="101" t="str">
        <f t="shared" si="1"/>
        <v>#VALUE!</v>
      </c>
      <c r="G18" s="101" t="str">
        <f>IF(B18="","",VLOOKUP(B18,'LISTA DE PRECIOS INGREDIENTES'!A4:D1526,4,FALSE()))</f>
        <v>100.00%</v>
      </c>
      <c r="H18" s="102" t="str">
        <f t="shared" si="2"/>
        <v>#VALUE!</v>
      </c>
      <c r="I18" s="100" t="str">
        <f t="shared" si="3"/>
        <v>#VALUE!</v>
      </c>
    </row>
    <row r="19" ht="14.25" customHeight="1">
      <c r="B19" s="97" t="s">
        <v>2967</v>
      </c>
      <c r="C19" s="98" t="str">
        <f>IF(B19="","",VLOOKUP(B19,'LISTA DE PRECIOS INGREDIENTES'!A5:D1678,2,FALSE()))</f>
        <v>kg</v>
      </c>
      <c r="D19" s="103">
        <v>0.05</v>
      </c>
      <c r="E19" s="100" t="str">
        <f>IF(B19="","",VLOOKUP(B19,'LISTA DE PRECIOS INGREDIENTES'!A5:D1160,3,FALSE()))</f>
        <v>3.81 €</v>
      </c>
      <c r="F19" s="101" t="str">
        <f t="shared" si="1"/>
        <v>#VALUE!</v>
      </c>
      <c r="G19" s="101" t="str">
        <f>IF(B19="","",VLOOKUP(B19,'LISTA DE PRECIOS INGREDIENTES'!A5:D1527,4,FALSE()))</f>
        <v>100.00%</v>
      </c>
      <c r="H19" s="102" t="str">
        <f t="shared" si="2"/>
        <v>#VALUE!</v>
      </c>
      <c r="I19" s="100" t="str">
        <f t="shared" si="3"/>
        <v>#VALUE!</v>
      </c>
    </row>
    <row r="20" ht="14.25" customHeight="1">
      <c r="B20" s="97"/>
      <c r="C20" s="98" t="str">
        <f>IF(B20="","",VLOOKUP(B20,'LISTA DE PRECIOS INGREDIENTES'!A6:D1679,2,FALSE()))</f>
        <v/>
      </c>
      <c r="D20" s="103"/>
      <c r="E20" s="100" t="str">
        <f>IF(B20="","",VLOOKUP(B20,'LISTA DE PRECIOS INGREDIENTES'!A6:D1161,3,FALSE()))</f>
        <v/>
      </c>
      <c r="F20" s="101" t="str">
        <f t="shared" si="1"/>
        <v/>
      </c>
      <c r="G20" s="101" t="str">
        <f>IF(B20="","",VLOOKUP(B20,'LISTA DE PRECIOS INGREDIENTES'!A6:D1528,4,FALSE()))</f>
        <v/>
      </c>
      <c r="H20" s="102" t="str">
        <f t="shared" si="2"/>
        <v/>
      </c>
      <c r="I20" s="104" t="str">
        <f t="shared" si="3"/>
        <v/>
      </c>
    </row>
    <row r="21" ht="14.25" customHeight="1">
      <c r="B21" s="97"/>
      <c r="C21" s="98" t="str">
        <f>IF(B21="","",VLOOKUP(B21,'LISTA DE PRECIOS INGREDIENTES'!A7:D1680,2,FALSE()))</f>
        <v/>
      </c>
      <c r="D21" s="105"/>
      <c r="E21" s="100" t="str">
        <f>IF(B21="","",VLOOKUP(B21,'LISTA DE PRECIOS INGREDIENTES'!A7:D1162,3,FALSE()))</f>
        <v/>
      </c>
      <c r="F21" s="101" t="str">
        <f t="shared" si="1"/>
        <v/>
      </c>
      <c r="G21" s="101" t="str">
        <f>IF(B21="","",VLOOKUP(B21,'LISTA DE PRECIOS INGREDIENTES'!A7:D1529,4,FALSE()))</f>
        <v/>
      </c>
      <c r="H21" s="102" t="str">
        <f t="shared" si="2"/>
        <v/>
      </c>
      <c r="I21" s="85" t="str">
        <f t="shared" si="3"/>
        <v/>
      </c>
    </row>
    <row r="22" ht="14.25" customHeight="1">
      <c r="B22" s="97"/>
      <c r="C22" s="106" t="str">
        <f>IF(B22="","",VLOOKUP(B22,'LISTA DE PRECIOS INGREDIENTES'!A8:D1681,2,FALSE()))</f>
        <v/>
      </c>
      <c r="D22" s="103"/>
      <c r="E22" s="107" t="str">
        <f>IF(B22="","",VLOOKUP(B22,'LISTA DE PRECIOS INGREDIENTES'!A8:D1163,3,FALSE()))</f>
        <v/>
      </c>
      <c r="F22" s="101" t="str">
        <f t="shared" si="1"/>
        <v/>
      </c>
      <c r="G22" s="101" t="str">
        <f>IF(B22="","",VLOOKUP(B22,'LISTA DE PRECIOS INGREDIENTES'!A8:D1530,4,FALSE()))</f>
        <v/>
      </c>
      <c r="H22" s="102" t="str">
        <f t="shared" si="2"/>
        <v/>
      </c>
      <c r="I22" s="100" t="str">
        <f t="shared" si="3"/>
        <v/>
      </c>
    </row>
    <row r="23" ht="14.25" customHeight="1">
      <c r="B23" s="97"/>
      <c r="C23" s="98" t="str">
        <f>IF(B23="","",VLOOKUP(B23,'LISTA DE PRECIOS INGREDIENTES'!A9:D1682,2,FALSE()))</f>
        <v/>
      </c>
      <c r="D23" s="99"/>
      <c r="E23" s="100" t="str">
        <f>IF(B23="","",VLOOKUP(B23,'LISTA DE PRECIOS INGREDIENTES'!A9:D1164,3,FALSE()))</f>
        <v/>
      </c>
      <c r="F23" s="101" t="str">
        <f t="shared" si="1"/>
        <v/>
      </c>
      <c r="G23" s="101" t="str">
        <f>IF(B23="","",VLOOKUP(B23,'LISTA DE PRECIOS INGREDIENTES'!A9:D1531,4,FALSE()))</f>
        <v/>
      </c>
      <c r="H23" s="102" t="str">
        <f t="shared" si="2"/>
        <v/>
      </c>
      <c r="I23" s="100" t="str">
        <f t="shared" si="3"/>
        <v/>
      </c>
    </row>
    <row r="24" ht="14.25" customHeight="1">
      <c r="B24" s="97"/>
      <c r="C24" s="98" t="str">
        <f>IF(B24="","",VLOOKUP(B24,'LISTA DE PRECIOS INGREDIENTES'!A10:D1683,2,FALSE()))</f>
        <v/>
      </c>
      <c r="D24" s="103"/>
      <c r="E24" s="100" t="str">
        <f>IF(B24="","",VLOOKUP(B24,'LISTA DE PRECIOS INGREDIENTES'!A10:D1165,3,FALSE()))</f>
        <v/>
      </c>
      <c r="F24" s="101" t="str">
        <f t="shared" si="1"/>
        <v/>
      </c>
      <c r="G24" s="101" t="str">
        <f>IF(B24="","",VLOOKUP(B24,'LISTA DE PRECIOS INGREDIENTES'!A10:D1532,4,FALSE()))</f>
        <v/>
      </c>
      <c r="H24" s="102" t="str">
        <f t="shared" si="2"/>
        <v/>
      </c>
      <c r="I24" s="100" t="str">
        <f t="shared" si="3"/>
        <v/>
      </c>
    </row>
    <row r="25" ht="14.25" customHeight="1">
      <c r="B25" s="97"/>
      <c r="C25" s="98" t="str">
        <f>IF(B25="","",VLOOKUP(B25,'LISTA DE PRECIOS INGREDIENTES'!A11:D1684,2,FALSE()))</f>
        <v/>
      </c>
      <c r="D25" s="103"/>
      <c r="E25" s="100" t="str">
        <f>IF(B25="","",VLOOKUP(B25,'LISTA DE PRECIOS INGREDIENTES'!A11:D1166,3,FALSE()))</f>
        <v/>
      </c>
      <c r="F25" s="101" t="str">
        <f t="shared" si="1"/>
        <v/>
      </c>
      <c r="G25" s="101" t="str">
        <f>IF(B25="","",VLOOKUP(B25,'LISTA DE PRECIOS INGREDIENTES'!A11:D1533,4,FALSE()))</f>
        <v/>
      </c>
      <c r="H25" s="102" t="str">
        <f t="shared" si="2"/>
        <v/>
      </c>
      <c r="I25" s="100" t="str">
        <f t="shared" si="3"/>
        <v/>
      </c>
    </row>
    <row r="26" ht="14.25" customHeight="1">
      <c r="B26" s="97"/>
      <c r="C26" s="98" t="str">
        <f>IF(B26="","",VLOOKUP(B26,'LISTA DE PRECIOS INGREDIENTES'!A12:D1685,2,FALSE()))</f>
        <v/>
      </c>
      <c r="D26" s="103"/>
      <c r="E26" s="100" t="str">
        <f>IF(B26="","",VLOOKUP(B26,'LISTA DE PRECIOS INGREDIENTES'!A12:D1167,3,FALSE()))</f>
        <v/>
      </c>
      <c r="F26" s="101" t="str">
        <f t="shared" si="1"/>
        <v/>
      </c>
      <c r="G26" s="101" t="str">
        <f>IF(B26="","",VLOOKUP(B26,'LISTA DE PRECIOS INGREDIENTES'!A12:D1534,4,FALSE()))</f>
        <v/>
      </c>
      <c r="H26" s="102" t="str">
        <f t="shared" si="2"/>
        <v/>
      </c>
      <c r="I26" s="100" t="str">
        <f t="shared" si="3"/>
        <v/>
      </c>
    </row>
    <row r="27" ht="14.25" customHeight="1">
      <c r="B27" s="97"/>
      <c r="C27" s="98" t="str">
        <f>IF(B27="","",VLOOKUP(B27,'LISTA DE PRECIOS INGREDIENTES'!A13:D1686,2,FALSE()))</f>
        <v/>
      </c>
      <c r="D27" s="103"/>
      <c r="E27" s="100" t="str">
        <f>IF(B27="","",VLOOKUP(B27,'LISTA DE PRECIOS INGREDIENTES'!A13:D1168,3,FALSE()))</f>
        <v/>
      </c>
      <c r="F27" s="101" t="str">
        <f t="shared" si="1"/>
        <v/>
      </c>
      <c r="G27" s="101" t="str">
        <f>IF(B27="","",VLOOKUP(B27,'LISTA DE PRECIOS INGREDIENTES'!A13:D1535,4,FALSE()))</f>
        <v/>
      </c>
      <c r="H27" s="102" t="str">
        <f t="shared" si="2"/>
        <v/>
      </c>
      <c r="I27" s="100" t="str">
        <f t="shared" si="3"/>
        <v/>
      </c>
    </row>
    <row r="28" ht="14.25" customHeight="1">
      <c r="B28" s="97"/>
      <c r="C28" s="98" t="str">
        <f>IF(B28="","",VLOOKUP(B28,'LISTA DE PRECIOS INGREDIENTES'!A14:D1687,2,FALSE()))</f>
        <v/>
      </c>
      <c r="D28" s="103"/>
      <c r="E28" s="100" t="str">
        <f>IF(B28="","",VLOOKUP(B28,'LISTA DE PRECIOS INGREDIENTES'!A14:D1169,3,FALSE()))</f>
        <v/>
      </c>
      <c r="F28" s="101" t="str">
        <f t="shared" si="1"/>
        <v/>
      </c>
      <c r="G28" s="101" t="str">
        <f>IF(B28="","",VLOOKUP(B28,'LISTA DE PRECIOS INGREDIENTES'!A14:D1536,4,FALSE()))</f>
        <v/>
      </c>
      <c r="H28" s="102" t="str">
        <f t="shared" si="2"/>
        <v/>
      </c>
      <c r="I28" s="100" t="str">
        <f t="shared" si="3"/>
        <v/>
      </c>
    </row>
    <row r="29" ht="14.25" customHeight="1">
      <c r="B29" s="108"/>
      <c r="C29" s="109"/>
      <c r="D29" s="109"/>
      <c r="E29" s="110">
        <f>IF(E16="","",SUM(E16:E28))</f>
        <v>0</v>
      </c>
      <c r="F29" s="111"/>
      <c r="G29" s="112" t="s">
        <v>2938</v>
      </c>
      <c r="H29" s="113" t="str">
        <f t="shared" ref="H29:I29" si="4">IF(H16="","",(SUM(H16:H28)))</f>
        <v>#VALUE!</v>
      </c>
      <c r="I29" s="85" t="str">
        <f t="shared" si="4"/>
        <v>#VALUE!</v>
      </c>
    </row>
    <row r="30" ht="14.25" customHeight="1">
      <c r="B30" s="108"/>
      <c r="C30" s="109"/>
      <c r="D30" s="109"/>
      <c r="E30" s="114"/>
      <c r="F30" s="111"/>
      <c r="G30" s="111"/>
      <c r="H30" s="115"/>
      <c r="I30" s="114"/>
    </row>
    <row r="31" ht="14.25" customHeight="1">
      <c r="B31" s="88" t="s">
        <v>2939</v>
      </c>
      <c r="C31" s="89" t="s">
        <v>2929</v>
      </c>
      <c r="D31" s="90" t="s">
        <v>2930</v>
      </c>
      <c r="E31" s="90" t="s">
        <v>2931</v>
      </c>
      <c r="F31" s="91" t="s">
        <v>2932</v>
      </c>
      <c r="G31" s="91" t="s">
        <v>2933</v>
      </c>
      <c r="H31" s="89" t="s">
        <v>2934</v>
      </c>
      <c r="I31" s="92" t="s">
        <v>2935</v>
      </c>
    </row>
    <row r="32" ht="14.25" customHeight="1">
      <c r="B32" s="93"/>
      <c r="C32" s="94"/>
      <c r="D32" s="95"/>
      <c r="E32" s="95"/>
      <c r="F32" s="94"/>
      <c r="G32" s="94"/>
      <c r="H32" s="94"/>
      <c r="I32" s="96" t="s">
        <v>2937</v>
      </c>
    </row>
    <row r="33" ht="14.25" customHeight="1">
      <c r="B33" s="116" t="s">
        <v>2968</v>
      </c>
      <c r="C33" s="117" t="str">
        <f>IF(B33="","",VLOOKUP(B33,'LISTA DE PRECIOS MATERIALES'!A2:C156,2,FALSE()))</f>
        <v>#N/A</v>
      </c>
      <c r="D33" s="118">
        <v>12.0</v>
      </c>
      <c r="E33" s="85" t="str">
        <f>IF(B33="","",VLOOKUP(B33,'LISTA DE PRECIOS MATERIALES'!A2:C122,3,FALSE()))</f>
        <v>#N/A</v>
      </c>
      <c r="F33" s="87" t="str">
        <f t="shared" ref="F33:F39" si="5">IF(E33="","",(H33*100%/$I$42))</f>
        <v>#N/A</v>
      </c>
      <c r="G33" s="87"/>
      <c r="H33" s="119" t="str">
        <f t="shared" ref="H33:H39" si="6">IF(D33="","",(D33)*E33)</f>
        <v>#N/A</v>
      </c>
      <c r="I33" s="85" t="str">
        <f t="shared" ref="I33:I39" si="7">IF(G33="","",(D33*E33)*100%/G33)</f>
        <v/>
      </c>
    </row>
    <row r="34" ht="14.25" customHeight="1">
      <c r="B34" s="116"/>
      <c r="C34" s="117"/>
      <c r="D34" s="118"/>
      <c r="E34" s="85" t="str">
        <f>IF(B34="","",VLOOKUP(B34,'LISTA DE PRECIOS MATERIALES'!A3:C123,3,FALSE()))</f>
        <v/>
      </c>
      <c r="F34" s="87" t="str">
        <f t="shared" si="5"/>
        <v/>
      </c>
      <c r="G34" s="87"/>
      <c r="H34" s="119" t="str">
        <f t="shared" si="6"/>
        <v/>
      </c>
      <c r="I34" s="85" t="str">
        <f t="shared" si="7"/>
        <v/>
      </c>
    </row>
    <row r="35" ht="14.25" customHeight="1">
      <c r="B35" s="116"/>
      <c r="C35" s="117"/>
      <c r="D35" s="118"/>
      <c r="E35" s="85" t="str">
        <f>IF(B35="","",VLOOKUP(B35,'LISTA DE PRECIOS MATERIALES'!A4:C124,3,FALSE()))</f>
        <v/>
      </c>
      <c r="F35" s="87" t="str">
        <f t="shared" si="5"/>
        <v/>
      </c>
      <c r="G35" s="87"/>
      <c r="H35" s="119" t="str">
        <f t="shared" si="6"/>
        <v/>
      </c>
      <c r="I35" s="85" t="str">
        <f t="shared" si="7"/>
        <v/>
      </c>
    </row>
    <row r="36" ht="14.25" customHeight="1">
      <c r="B36" s="116"/>
      <c r="C36" s="117"/>
      <c r="D36" s="118"/>
      <c r="E36" s="85" t="str">
        <f>IF(B36="","",VLOOKUP(B36,'LISTA DE PRECIOS MATERIALES'!A5:C125,3,FALSE()))</f>
        <v/>
      </c>
      <c r="F36" s="87" t="str">
        <f t="shared" si="5"/>
        <v/>
      </c>
      <c r="G36" s="87"/>
      <c r="H36" s="119" t="str">
        <f t="shared" si="6"/>
        <v/>
      </c>
      <c r="I36" s="85" t="str">
        <f t="shared" si="7"/>
        <v/>
      </c>
    </row>
    <row r="37" ht="14.25" customHeight="1">
      <c r="B37" s="116"/>
      <c r="C37" s="117"/>
      <c r="D37" s="118"/>
      <c r="E37" s="85" t="str">
        <f>IF(B37="","",VLOOKUP(B37,'LISTA DE PRECIOS MATERIALES'!A6:C126,3,FALSE()))</f>
        <v/>
      </c>
      <c r="F37" s="87" t="str">
        <f t="shared" si="5"/>
        <v/>
      </c>
      <c r="G37" s="87"/>
      <c r="H37" s="119" t="str">
        <f t="shared" si="6"/>
        <v/>
      </c>
      <c r="I37" s="85" t="str">
        <f t="shared" si="7"/>
        <v/>
      </c>
    </row>
    <row r="38" ht="14.25" customHeight="1">
      <c r="B38" s="116"/>
      <c r="C38" s="117"/>
      <c r="D38" s="118"/>
      <c r="E38" s="85" t="str">
        <f>IF(B38="","",VLOOKUP(B38,'LISTA DE PRECIOS MATERIALES'!A7:C127,3,FALSE()))</f>
        <v/>
      </c>
      <c r="F38" s="87" t="str">
        <f t="shared" si="5"/>
        <v/>
      </c>
      <c r="G38" s="87"/>
      <c r="H38" s="119" t="str">
        <f t="shared" si="6"/>
        <v/>
      </c>
      <c r="I38" s="85" t="str">
        <f t="shared" si="7"/>
        <v/>
      </c>
    </row>
    <row r="39" ht="14.25" customHeight="1">
      <c r="B39" s="116"/>
      <c r="C39" s="117"/>
      <c r="D39" s="118"/>
      <c r="E39" s="85" t="str">
        <f>IF(B39="","",VLOOKUP(B39,'LISTA DE PRECIOS MATERIALES'!A8:C128,3,FALSE()))</f>
        <v/>
      </c>
      <c r="F39" s="87" t="str">
        <f t="shared" si="5"/>
        <v/>
      </c>
      <c r="G39" s="87"/>
      <c r="H39" s="119" t="str">
        <f t="shared" si="6"/>
        <v/>
      </c>
      <c r="I39" s="85" t="str">
        <f t="shared" si="7"/>
        <v/>
      </c>
    </row>
    <row r="40" ht="14.25" customHeight="1">
      <c r="B40" s="108"/>
      <c r="C40" s="109"/>
      <c r="D40" s="109"/>
      <c r="E40" s="110" t="str">
        <f>SUM(E33:E39)</f>
        <v>#N/A</v>
      </c>
      <c r="F40" s="111"/>
      <c r="G40" s="112" t="s">
        <v>2940</v>
      </c>
      <c r="H40" s="72" t="str">
        <f t="shared" ref="H40:I40" si="8">IF(H33="","",SUM(H33:H39))</f>
        <v>#N/A</v>
      </c>
      <c r="I40" s="85" t="str">
        <f t="shared" si="8"/>
        <v/>
      </c>
    </row>
    <row r="41" ht="14.25" customHeight="1">
      <c r="C41" s="120"/>
      <c r="E41" s="121">
        <f>SUM(E16:E28)</f>
        <v>0</v>
      </c>
      <c r="F41" s="122"/>
      <c r="G41" s="122"/>
      <c r="H41" s="122"/>
    </row>
    <row r="42" ht="14.25" customHeight="1">
      <c r="B42" s="123" t="s">
        <v>2941</v>
      </c>
      <c r="C42" s="72" t="str">
        <f>IF(C8="","",I43/C8)</f>
        <v>#VALUE!</v>
      </c>
      <c r="E42" s="124" t="s">
        <v>2942</v>
      </c>
      <c r="I42" s="125" t="str">
        <f>IF(H29="","",SUM(H29,H40))</f>
        <v>#VALUE!</v>
      </c>
    </row>
    <row r="43" ht="14.25" customHeight="1">
      <c r="E43" s="124" t="s">
        <v>2943</v>
      </c>
      <c r="I43" s="125" t="str">
        <f>IF(I29="","",SUM(I29,I40))</f>
        <v>#VALUE!</v>
      </c>
    </row>
    <row r="44" ht="15.75" customHeight="1"/>
    <row r="45" ht="14.25" customHeight="1">
      <c r="B45" s="83" t="s">
        <v>2944</v>
      </c>
      <c r="C45" s="75"/>
      <c r="D45" s="75"/>
      <c r="E45" s="75"/>
      <c r="F45" s="75"/>
      <c r="G45" s="75"/>
      <c r="H45" s="75"/>
      <c r="I45" s="76"/>
    </row>
    <row r="46" ht="14.25" customHeight="1">
      <c r="B46" s="126"/>
      <c r="C46" s="127"/>
      <c r="D46" s="127"/>
      <c r="E46" s="127"/>
      <c r="F46" s="127"/>
      <c r="G46" s="127"/>
      <c r="H46" s="127"/>
      <c r="I46" s="128"/>
    </row>
    <row r="47" ht="14.25" customHeight="1">
      <c r="B47" s="129"/>
      <c r="I47" s="130"/>
    </row>
    <row r="48" ht="14.25" customHeight="1">
      <c r="B48" s="129"/>
      <c r="I48" s="130"/>
    </row>
    <row r="49" ht="14.25" customHeight="1">
      <c r="B49" s="129"/>
      <c r="I49" s="130"/>
    </row>
    <row r="50" ht="14.25" customHeight="1">
      <c r="B50" s="129"/>
      <c r="I50" s="130"/>
    </row>
    <row r="51" ht="14.25" customHeight="1">
      <c r="B51" s="129"/>
      <c r="I51" s="130"/>
    </row>
    <row r="52" ht="14.25" customHeight="1">
      <c r="B52" s="129"/>
      <c r="I52" s="130"/>
    </row>
    <row r="53" ht="14.25" customHeight="1">
      <c r="B53" s="129"/>
      <c r="I53" s="130"/>
    </row>
    <row r="54" ht="14.25" customHeight="1">
      <c r="B54" s="129"/>
      <c r="I54" s="130"/>
    </row>
    <row r="55" ht="14.25" customHeight="1">
      <c r="B55" s="131"/>
      <c r="C55" s="132"/>
      <c r="D55" s="132"/>
      <c r="E55" s="132"/>
      <c r="F55" s="132"/>
      <c r="G55" s="132"/>
      <c r="H55" s="132"/>
      <c r="I55" s="133"/>
    </row>
    <row r="56" ht="14.25" customHeight="1">
      <c r="B56" s="134"/>
      <c r="C56" s="134"/>
      <c r="D56" s="134"/>
      <c r="E56" s="134"/>
      <c r="F56" s="134"/>
      <c r="G56" s="134"/>
      <c r="H56" s="134"/>
      <c r="I56" s="134"/>
    </row>
    <row r="57" ht="14.25" customHeight="1">
      <c r="B57" s="83" t="s">
        <v>2945</v>
      </c>
      <c r="C57" s="75"/>
      <c r="D57" s="75"/>
      <c r="E57" s="75"/>
      <c r="F57" s="75"/>
      <c r="G57" s="75"/>
      <c r="H57" s="75"/>
      <c r="I57" s="76"/>
    </row>
    <row r="58" ht="14.25" customHeight="1">
      <c r="B58" s="126"/>
      <c r="C58" s="127"/>
      <c r="D58" s="127"/>
      <c r="E58" s="127"/>
      <c r="F58" s="127"/>
      <c r="G58" s="127"/>
      <c r="H58" s="127"/>
      <c r="I58" s="128"/>
    </row>
    <row r="59" ht="14.25" customHeight="1">
      <c r="B59" s="131"/>
      <c r="C59" s="132"/>
      <c r="D59" s="132"/>
      <c r="E59" s="132"/>
      <c r="F59" s="132"/>
      <c r="G59" s="132"/>
      <c r="H59" s="132"/>
      <c r="I59" s="133"/>
    </row>
    <row r="60" ht="15.75" customHeight="1"/>
    <row r="61" ht="14.25" customHeight="1">
      <c r="B61" s="83" t="s">
        <v>2946</v>
      </c>
      <c r="C61" s="75"/>
      <c r="D61" s="76"/>
    </row>
    <row r="62" ht="14.25" customHeight="1">
      <c r="B62" s="135"/>
      <c r="C62" s="127"/>
      <c r="D62" s="128"/>
    </row>
    <row r="63" ht="14.25" customHeight="1">
      <c r="B63" s="131"/>
      <c r="C63" s="132"/>
      <c r="D63" s="133"/>
    </row>
    <row r="64" ht="15.75" customHeight="1"/>
    <row r="65" ht="14.25" customHeight="1">
      <c r="B65" s="83" t="s">
        <v>2947</v>
      </c>
      <c r="C65" s="75"/>
      <c r="D65" s="76"/>
    </row>
    <row r="66" ht="24.0" customHeight="1">
      <c r="B66" s="136" t="s">
        <v>2948</v>
      </c>
      <c r="C66" s="137" t="s">
        <v>2949</v>
      </c>
      <c r="D66" s="128"/>
    </row>
    <row r="67" ht="24.0" customHeight="1">
      <c r="B67" s="138" t="s">
        <v>2950</v>
      </c>
      <c r="C67" s="139" t="s">
        <v>2951</v>
      </c>
      <c r="D67" s="130"/>
    </row>
    <row r="68" ht="25.5" customHeight="1">
      <c r="B68" s="138" t="s">
        <v>2952</v>
      </c>
      <c r="C68" s="139" t="s">
        <v>2953</v>
      </c>
      <c r="D68" s="130"/>
    </row>
    <row r="69" ht="21.0" customHeight="1">
      <c r="B69" s="138" t="s">
        <v>2954</v>
      </c>
      <c r="C69" s="139" t="s">
        <v>2955</v>
      </c>
      <c r="D69" s="130"/>
    </row>
    <row r="70" ht="24.0" customHeight="1">
      <c r="B70" s="138" t="s">
        <v>2956</v>
      </c>
      <c r="C70" s="139" t="s">
        <v>2957</v>
      </c>
      <c r="D70" s="130"/>
    </row>
    <row r="71" ht="23.25" customHeight="1">
      <c r="B71" s="138" t="s">
        <v>2958</v>
      </c>
      <c r="C71" s="139" t="s">
        <v>2959</v>
      </c>
      <c r="D71" s="130"/>
    </row>
    <row r="72" ht="26.25" customHeight="1">
      <c r="B72" s="140" t="s">
        <v>2960</v>
      </c>
      <c r="C72" s="141" t="s">
        <v>2961</v>
      </c>
      <c r="D72" s="133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>
      <c r="A86" s="4" t="b">
        <f>FALSE()</f>
        <v>0</v>
      </c>
    </row>
    <row r="87" ht="15.75" customHeight="1"/>
    <row r="88" ht="15.75" customHeight="1"/>
    <row r="89" ht="14.25" customHeight="1">
      <c r="A89" s="4" t="b">
        <f>TRUE()</f>
        <v>1</v>
      </c>
    </row>
    <row r="90" ht="15.75" customHeight="1"/>
    <row r="91" ht="15.75" customHeight="1"/>
    <row r="92" ht="15.75" customHeight="1"/>
    <row r="93" ht="15.75" customHeight="1"/>
    <row r="94" ht="14.25" customHeight="1">
      <c r="A94" s="4" t="b">
        <f>TRUE()</f>
        <v>1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I2"/>
    <mergeCell ref="C4:D4"/>
    <mergeCell ref="F4:H4"/>
    <mergeCell ref="C6:D6"/>
    <mergeCell ref="F6:H6"/>
    <mergeCell ref="C7:D7"/>
    <mergeCell ref="F7:G7"/>
    <mergeCell ref="C8:D8"/>
    <mergeCell ref="F8:H8"/>
    <mergeCell ref="C10:D10"/>
    <mergeCell ref="F10:H10"/>
    <mergeCell ref="C11:D11"/>
    <mergeCell ref="F11:H11"/>
    <mergeCell ref="F12:H12"/>
    <mergeCell ref="C31:C32"/>
    <mergeCell ref="F31:F32"/>
    <mergeCell ref="C12:D12"/>
    <mergeCell ref="B14:B15"/>
    <mergeCell ref="C14:C15"/>
    <mergeCell ref="F14:F15"/>
    <mergeCell ref="G14:G15"/>
    <mergeCell ref="H14:H15"/>
    <mergeCell ref="B31:B32"/>
    <mergeCell ref="G31:G32"/>
    <mergeCell ref="H31:H32"/>
    <mergeCell ref="E42:H42"/>
    <mergeCell ref="E43:H43"/>
    <mergeCell ref="B45:I45"/>
    <mergeCell ref="B46:I55"/>
    <mergeCell ref="B57:I57"/>
    <mergeCell ref="C69:D69"/>
    <mergeCell ref="C70:D70"/>
    <mergeCell ref="C71:D71"/>
    <mergeCell ref="C72:D72"/>
    <mergeCell ref="B58:I59"/>
    <mergeCell ref="B61:D61"/>
    <mergeCell ref="B62:D63"/>
    <mergeCell ref="B65:D65"/>
    <mergeCell ref="C66:D66"/>
    <mergeCell ref="C67:D67"/>
    <mergeCell ref="C68:D68"/>
  </mergeCells>
  <conditionalFormatting sqref="B66:B72">
    <cfRule type="expression" dxfId="0" priority="1">
      <formula>$A86</formula>
    </cfRule>
  </conditionalFormatting>
  <conditionalFormatting sqref="C66:D72">
    <cfRule type="expression" dxfId="0" priority="2">
      <formula>$A93</formula>
    </cfRule>
  </conditionalFormatting>
  <dataValidations>
    <dataValidation type="list" allowBlank="1" showErrorMessage="1" sqref="B33">
      <formula1>'LISTA DE PRECIOS MATERIALES'!$A$2:$A$156</formula1>
    </dataValidation>
    <dataValidation type="list" allowBlank="1" showErrorMessage="1" sqref="B16:B29">
      <formula1>'LISTA DE PRECIOS INGREDIENTES'!$A$2:$A$1140</formula1>
    </dataValidation>
    <dataValidation type="list" allowBlank="1" showErrorMessage="1" sqref="B34:B40">
      <formula1>'LISTA DE PRECIOS MATERIALES'!$A$2:$A$24</formula1>
    </dataValidation>
  </dataValidations>
  <printOptions/>
  <pageMargins bottom="0.75" footer="0.0" header="0.0" left="0.7" right="0.7" top="0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9" width="10.71"/>
    <col customWidth="1" min="10" max="26" width="8.71"/>
  </cols>
  <sheetData>
    <row r="1" ht="14.25" customHeight="1"/>
    <row r="2" ht="14.25" customHeight="1">
      <c r="B2" s="74" t="s">
        <v>2913</v>
      </c>
      <c r="C2" s="75"/>
      <c r="D2" s="75"/>
      <c r="E2" s="75"/>
      <c r="F2" s="75"/>
      <c r="G2" s="75"/>
      <c r="H2" s="75"/>
      <c r="I2" s="76"/>
    </row>
    <row r="4" ht="14.25" customHeight="1">
      <c r="B4" s="77" t="s">
        <v>2914</v>
      </c>
      <c r="C4" s="78"/>
      <c r="D4" s="76"/>
      <c r="F4" s="79" t="s">
        <v>2915</v>
      </c>
      <c r="G4" s="75"/>
      <c r="H4" s="76"/>
      <c r="I4" s="80"/>
    </row>
    <row r="6" ht="14.25" customHeight="1">
      <c r="B6" s="77" t="s">
        <v>2916</v>
      </c>
      <c r="C6" s="81">
        <f>TODAY()</f>
        <v>46063</v>
      </c>
      <c r="D6" s="76"/>
      <c r="F6" s="79" t="s">
        <v>2917</v>
      </c>
      <c r="G6" s="75"/>
      <c r="H6" s="76"/>
      <c r="I6" s="82" t="str">
        <f>IF(I42="","",(I8+I7)/C8)</f>
        <v>#VALUE!</v>
      </c>
    </row>
    <row r="7" ht="14.25" customHeight="1">
      <c r="B7" s="77" t="s">
        <v>2918</v>
      </c>
      <c r="C7" s="78"/>
      <c r="D7" s="76"/>
      <c r="F7" s="83" t="s">
        <v>2919</v>
      </c>
      <c r="G7" s="76"/>
      <c r="H7" s="84">
        <v>0.07</v>
      </c>
      <c r="I7" s="82" t="str">
        <f>IF(I8="","",I8*H7/100%)</f>
        <v>#VALUE!</v>
      </c>
    </row>
    <row r="8" ht="14.25" customHeight="1">
      <c r="B8" s="77" t="s">
        <v>2920</v>
      </c>
      <c r="C8" s="78">
        <v>30.0</v>
      </c>
      <c r="D8" s="76"/>
      <c r="F8" s="79" t="s">
        <v>2921</v>
      </c>
      <c r="G8" s="75"/>
      <c r="H8" s="76"/>
      <c r="I8" s="85" t="str">
        <f>IF(I42="","",I42*100%/I11)</f>
        <v>#VALUE!</v>
      </c>
    </row>
    <row r="9" ht="14.25" customHeight="1">
      <c r="I9" s="86"/>
    </row>
    <row r="10" ht="14.25" customHeight="1">
      <c r="B10" s="77" t="s">
        <v>2922</v>
      </c>
      <c r="C10" s="78"/>
      <c r="D10" s="76"/>
      <c r="F10" s="79" t="s">
        <v>2923</v>
      </c>
      <c r="G10" s="75"/>
      <c r="H10" s="76"/>
      <c r="I10" s="85" t="str">
        <f>IF(I42="","",I42)</f>
        <v>#VALUE!</v>
      </c>
    </row>
    <row r="11" ht="14.25" customHeight="1">
      <c r="B11" s="77" t="s">
        <v>2924</v>
      </c>
      <c r="C11" s="78"/>
      <c r="D11" s="76"/>
      <c r="F11" s="79" t="s">
        <v>2925</v>
      </c>
      <c r="G11" s="75"/>
      <c r="H11" s="76"/>
      <c r="I11" s="87" t="str">
        <f>IF(I10="","",'MARGEN BRUTO'!B3)</f>
        <v>#VALUE!</v>
      </c>
    </row>
    <row r="12" ht="14.25" customHeight="1">
      <c r="B12" s="77" t="s">
        <v>2926</v>
      </c>
      <c r="C12" s="78"/>
      <c r="D12" s="76"/>
      <c r="F12" s="79" t="s">
        <v>2927</v>
      </c>
      <c r="G12" s="75"/>
      <c r="H12" s="76"/>
      <c r="I12" s="87" t="str">
        <f>IF(I10="","",'MARGEN BRUTO'!E3)</f>
        <v>#VALUE!</v>
      </c>
    </row>
    <row r="14" ht="14.25" customHeight="1">
      <c r="B14" s="88" t="s">
        <v>2928</v>
      </c>
      <c r="C14" s="89" t="s">
        <v>2929</v>
      </c>
      <c r="D14" s="90" t="s">
        <v>2930</v>
      </c>
      <c r="E14" s="90" t="s">
        <v>2931</v>
      </c>
      <c r="F14" s="91" t="s">
        <v>2932</v>
      </c>
      <c r="G14" s="91" t="s">
        <v>2933</v>
      </c>
      <c r="H14" s="89" t="s">
        <v>2934</v>
      </c>
      <c r="I14" s="92" t="s">
        <v>2935</v>
      </c>
    </row>
    <row r="15" ht="14.25" customHeight="1">
      <c r="B15" s="93"/>
      <c r="C15" s="94"/>
      <c r="D15" s="95" t="s">
        <v>2936</v>
      </c>
      <c r="E15" s="95" t="s">
        <v>2937</v>
      </c>
      <c r="F15" s="94"/>
      <c r="G15" s="94"/>
      <c r="H15" s="94"/>
      <c r="I15" s="96" t="s">
        <v>2937</v>
      </c>
    </row>
    <row r="16" ht="14.25" customHeight="1">
      <c r="B16" s="97" t="s">
        <v>2969</v>
      </c>
      <c r="C16" s="98" t="str">
        <f>IF(B16="","",VLOOKUP(B16,'LISTA DE PRECIOS INGREDIENTES'!A2:D1675,2,FALSE()))</f>
        <v>l</v>
      </c>
      <c r="D16" s="99">
        <v>3.0</v>
      </c>
      <c r="E16" s="100" t="str">
        <f>IF(B16="","",VLOOKUP(B16,'LISTA DE PRECIOS INGREDIENTES'!A2:D1157,3,FALSE()))</f>
        <v>0.55 €</v>
      </c>
      <c r="F16" s="101" t="str">
        <f t="shared" ref="F16:F28" si="1">IF(E16="","",H16*100%/$I$42)</f>
        <v>#VALUE!</v>
      </c>
      <c r="G16" s="101" t="str">
        <f>IF(B16="","",VLOOKUP(B16,'LISTA DE PRECIOS INGREDIENTES'!A2:D1524,4,FALSE()))</f>
        <v>100.00%</v>
      </c>
      <c r="H16" s="102" t="str">
        <f t="shared" ref="H16:H28" si="2">IF(D16="","",(D16)*E16)</f>
        <v>#VALUE!</v>
      </c>
      <c r="I16" s="100" t="str">
        <f t="shared" ref="I16:I28" si="3">IF(G16="","",(D16*E16)*100%/G16)</f>
        <v>#VALUE!</v>
      </c>
    </row>
    <row r="17" ht="14.25" customHeight="1">
      <c r="B17" s="97" t="s">
        <v>2970</v>
      </c>
      <c r="C17" s="98" t="str">
        <f>IF(B17="","",VLOOKUP(B17,'LISTA DE PRECIOS INGREDIENTES'!A3:D1676,2,FALSE()))</f>
        <v>l</v>
      </c>
      <c r="D17" s="103">
        <v>0.4</v>
      </c>
      <c r="E17" s="100" t="str">
        <f>IF(B17="","",VLOOKUP(B17,'LISTA DE PRECIOS INGREDIENTES'!A3:D1158,3,FALSE()))</f>
        <v>4.50 €</v>
      </c>
      <c r="F17" s="101" t="str">
        <f t="shared" si="1"/>
        <v>#VALUE!</v>
      </c>
      <c r="G17" s="101" t="str">
        <f>IF(B17="","",VLOOKUP(B17,'LISTA DE PRECIOS INGREDIENTES'!A3:D1525,4,FALSE()))</f>
        <v>100.00%</v>
      </c>
      <c r="H17" s="102" t="str">
        <f t="shared" si="2"/>
        <v>#VALUE!</v>
      </c>
      <c r="I17" s="100" t="str">
        <f t="shared" si="3"/>
        <v>#VALUE!</v>
      </c>
    </row>
    <row r="18" ht="14.25" customHeight="1">
      <c r="B18" s="97" t="s">
        <v>2971</v>
      </c>
      <c r="C18" s="98" t="str">
        <f>IF(B18="","",VLOOKUP(B18,'LISTA DE PRECIOS INGREDIENTES'!A4:D1677,2,FALSE()))</f>
        <v>kg</v>
      </c>
      <c r="D18" s="103">
        <v>0.7</v>
      </c>
      <c r="E18" s="100" t="str">
        <f>IF(B18="","",VLOOKUP(B18,'LISTA DE PRECIOS INGREDIENTES'!A4:D1159,3,FALSE()))</f>
        <v>0.53 €</v>
      </c>
      <c r="F18" s="101" t="str">
        <f t="shared" si="1"/>
        <v>#VALUE!</v>
      </c>
      <c r="G18" s="101" t="str">
        <f>IF(B18="","",VLOOKUP(B18,'LISTA DE PRECIOS INGREDIENTES'!A4:D1526,4,FALSE()))</f>
        <v>100.00%</v>
      </c>
      <c r="H18" s="102" t="str">
        <f t="shared" si="2"/>
        <v>#VALUE!</v>
      </c>
      <c r="I18" s="100" t="str">
        <f t="shared" si="3"/>
        <v>#VALUE!</v>
      </c>
    </row>
    <row r="19" ht="14.25" customHeight="1">
      <c r="B19" s="97" t="s">
        <v>2972</v>
      </c>
      <c r="C19" s="98" t="str">
        <f>IF(B19="","",VLOOKUP(B19,'LISTA DE PRECIOS INGREDIENTES'!A5:D1678,2,FALSE()))</f>
        <v>#N/A</v>
      </c>
      <c r="D19" s="103">
        <v>0.7</v>
      </c>
      <c r="E19" s="100" t="str">
        <f>IF(B19="","",VLOOKUP(B19,'LISTA DE PRECIOS INGREDIENTES'!A5:D1160,3,FALSE()))</f>
        <v>#N/A</v>
      </c>
      <c r="F19" s="101" t="str">
        <f t="shared" si="1"/>
        <v>#N/A</v>
      </c>
      <c r="G19" s="101" t="str">
        <f>IF(B19="","",VLOOKUP(B19,'LISTA DE PRECIOS INGREDIENTES'!A5:D1527,4,FALSE()))</f>
        <v>#N/A</v>
      </c>
      <c r="H19" s="102" t="str">
        <f t="shared" si="2"/>
        <v>#N/A</v>
      </c>
      <c r="I19" s="100" t="str">
        <f t="shared" si="3"/>
        <v>#N/A</v>
      </c>
    </row>
    <row r="20" ht="14.25" customHeight="1">
      <c r="B20" s="97" t="s">
        <v>2973</v>
      </c>
      <c r="C20" s="98" t="str">
        <f>IF(B20="","",VLOOKUP(B20,'LISTA DE PRECIOS INGREDIENTES'!A6:D1679,2,FALSE()))</f>
        <v>kg</v>
      </c>
      <c r="D20" s="103">
        <v>1.0</v>
      </c>
      <c r="E20" s="100" t="str">
        <f>IF(B20="","",VLOOKUP(B20,'LISTA DE PRECIOS INGREDIENTES'!A6:D1161,3,FALSE()))</f>
        <v>7.75 €</v>
      </c>
      <c r="F20" s="101" t="str">
        <f t="shared" si="1"/>
        <v>#VALUE!</v>
      </c>
      <c r="G20" s="101" t="str">
        <f>IF(B20="","",VLOOKUP(B20,'LISTA DE PRECIOS INGREDIENTES'!A6:D1528,4,FALSE()))</f>
        <v>100.00%</v>
      </c>
      <c r="H20" s="102" t="str">
        <f t="shared" si="2"/>
        <v>#VALUE!</v>
      </c>
      <c r="I20" s="104" t="str">
        <f t="shared" si="3"/>
        <v>#VALUE!</v>
      </c>
    </row>
    <row r="21" ht="14.25" customHeight="1">
      <c r="B21" s="97" t="s">
        <v>2974</v>
      </c>
      <c r="C21" s="155" t="str">
        <f>IF(B21="","",VLOOKUP(B21,'LISTA DE PRECIOS INGREDIENTES'!A7:D1680,2,FALSE()))</f>
        <v>kg</v>
      </c>
      <c r="D21" s="105">
        <v>0.1</v>
      </c>
      <c r="E21" s="100" t="str">
        <f>IF(B21="","",VLOOKUP(B21,'LISTA DE PRECIOS INGREDIENTES'!A7:D1162,3,FALSE()))</f>
        <v>2.40 €</v>
      </c>
      <c r="F21" s="101" t="str">
        <f t="shared" si="1"/>
        <v>#VALUE!</v>
      </c>
      <c r="G21" s="101" t="str">
        <f>IF(B21="","",VLOOKUP(B21,'LISTA DE PRECIOS INGREDIENTES'!A7:D1529,4,FALSE()))</f>
        <v>100.00%</v>
      </c>
      <c r="H21" s="102" t="str">
        <f t="shared" si="2"/>
        <v>#VALUE!</v>
      </c>
      <c r="I21" s="85" t="str">
        <f t="shared" si="3"/>
        <v>#VALUE!</v>
      </c>
    </row>
    <row r="22" ht="14.25" customHeight="1">
      <c r="B22" s="97" t="s">
        <v>2975</v>
      </c>
      <c r="C22" s="156" t="str">
        <f>IF(B22="","",VLOOKUP(B22,'LISTA DE PRECIOS INGREDIENTES'!A8:D1681,2,FALSE()))</f>
        <v>kg</v>
      </c>
      <c r="D22" s="103">
        <v>0.05</v>
      </c>
      <c r="E22" s="107" t="str">
        <f>IF(B22="","",VLOOKUP(B22,'LISTA DE PRECIOS INGREDIENTES'!A8:D1163,3,FALSE()))</f>
        <v>2.70 €</v>
      </c>
      <c r="F22" s="101" t="str">
        <f t="shared" si="1"/>
        <v>#VALUE!</v>
      </c>
      <c r="G22" s="101" t="str">
        <f>IF(B22="","",VLOOKUP(B22,'LISTA DE PRECIOS INGREDIENTES'!A8:D1530,4,FALSE()))</f>
        <v>100.00%</v>
      </c>
      <c r="H22" s="102" t="str">
        <f t="shared" si="2"/>
        <v>#VALUE!</v>
      </c>
      <c r="I22" s="100" t="str">
        <f t="shared" si="3"/>
        <v>#VALUE!</v>
      </c>
    </row>
    <row r="23" ht="14.25" customHeight="1">
      <c r="B23" s="97"/>
      <c r="C23" s="98" t="str">
        <f>IF(B23="","",VLOOKUP(B23,'LISTA DE PRECIOS INGREDIENTES'!A9:D1682,2,FALSE()))</f>
        <v/>
      </c>
      <c r="D23" s="99"/>
      <c r="E23" s="100" t="str">
        <f>IF(B23="","",VLOOKUP(B23,'LISTA DE PRECIOS INGREDIENTES'!A9:D1164,3,FALSE()))</f>
        <v/>
      </c>
      <c r="F23" s="101" t="str">
        <f t="shared" si="1"/>
        <v/>
      </c>
      <c r="G23" s="101" t="str">
        <f>IF(B23="","",VLOOKUP(B23,'LISTA DE PRECIOS INGREDIENTES'!A9:D1531,4,FALSE()))</f>
        <v/>
      </c>
      <c r="H23" s="102" t="str">
        <f t="shared" si="2"/>
        <v/>
      </c>
      <c r="I23" s="100" t="str">
        <f t="shared" si="3"/>
        <v/>
      </c>
    </row>
    <row r="24" ht="14.25" customHeight="1">
      <c r="B24" s="97"/>
      <c r="C24" s="98" t="str">
        <f>IF(B24="","",VLOOKUP(B24,'LISTA DE PRECIOS INGREDIENTES'!A10:D1683,2,FALSE()))</f>
        <v/>
      </c>
      <c r="D24" s="103"/>
      <c r="E24" s="100" t="str">
        <f>IF(B24="","",VLOOKUP(B24,'LISTA DE PRECIOS INGREDIENTES'!A10:D1165,3,FALSE()))</f>
        <v/>
      </c>
      <c r="F24" s="101" t="str">
        <f t="shared" si="1"/>
        <v/>
      </c>
      <c r="G24" s="101" t="str">
        <f>IF(B24="","",VLOOKUP(B24,'LISTA DE PRECIOS INGREDIENTES'!A10:D1532,4,FALSE()))</f>
        <v/>
      </c>
      <c r="H24" s="102" t="str">
        <f t="shared" si="2"/>
        <v/>
      </c>
      <c r="I24" s="100" t="str">
        <f t="shared" si="3"/>
        <v/>
      </c>
    </row>
    <row r="25" ht="14.25" customHeight="1">
      <c r="B25" s="97"/>
      <c r="C25" s="98" t="str">
        <f>IF(B25="","",VLOOKUP(B25,'LISTA DE PRECIOS INGREDIENTES'!A11:D1684,2,FALSE()))</f>
        <v/>
      </c>
      <c r="D25" s="103"/>
      <c r="E25" s="100" t="str">
        <f>IF(B25="","",VLOOKUP(B25,'LISTA DE PRECIOS INGREDIENTES'!A11:D1166,3,FALSE()))</f>
        <v/>
      </c>
      <c r="F25" s="101" t="str">
        <f t="shared" si="1"/>
        <v/>
      </c>
      <c r="G25" s="101" t="str">
        <f>IF(B25="","",VLOOKUP(B25,'LISTA DE PRECIOS INGREDIENTES'!A11:D1533,4,FALSE()))</f>
        <v/>
      </c>
      <c r="H25" s="102" t="str">
        <f t="shared" si="2"/>
        <v/>
      </c>
      <c r="I25" s="100" t="str">
        <f t="shared" si="3"/>
        <v/>
      </c>
    </row>
    <row r="26" ht="14.25" customHeight="1">
      <c r="B26" s="97"/>
      <c r="C26" s="98" t="str">
        <f>IF(B26="","",VLOOKUP(B26,'LISTA DE PRECIOS INGREDIENTES'!A12:D1685,2,FALSE()))</f>
        <v/>
      </c>
      <c r="D26" s="103"/>
      <c r="E26" s="100" t="str">
        <f>IF(B26="","",VLOOKUP(B26,'LISTA DE PRECIOS INGREDIENTES'!A12:D1167,3,FALSE()))</f>
        <v/>
      </c>
      <c r="F26" s="101" t="str">
        <f t="shared" si="1"/>
        <v/>
      </c>
      <c r="G26" s="101" t="str">
        <f>IF(B26="","",VLOOKUP(B26,'LISTA DE PRECIOS INGREDIENTES'!A12:D1534,4,FALSE()))</f>
        <v/>
      </c>
      <c r="H26" s="102" t="str">
        <f t="shared" si="2"/>
        <v/>
      </c>
      <c r="I26" s="100" t="str">
        <f t="shared" si="3"/>
        <v/>
      </c>
    </row>
    <row r="27" ht="14.25" customHeight="1">
      <c r="B27" s="97"/>
      <c r="C27" s="98" t="str">
        <f>IF(B27="","",VLOOKUP(B27,'LISTA DE PRECIOS INGREDIENTES'!A13:D1686,2,FALSE()))</f>
        <v/>
      </c>
      <c r="D27" s="103"/>
      <c r="E27" s="100" t="str">
        <f>IF(B27="","",VLOOKUP(B27,'LISTA DE PRECIOS INGREDIENTES'!A13:D1168,3,FALSE()))</f>
        <v/>
      </c>
      <c r="F27" s="101" t="str">
        <f t="shared" si="1"/>
        <v/>
      </c>
      <c r="G27" s="101" t="str">
        <f>IF(B27="","",VLOOKUP(B27,'LISTA DE PRECIOS INGREDIENTES'!A13:D1535,4,FALSE()))</f>
        <v/>
      </c>
      <c r="H27" s="102" t="str">
        <f t="shared" si="2"/>
        <v/>
      </c>
      <c r="I27" s="100" t="str">
        <f t="shared" si="3"/>
        <v/>
      </c>
    </row>
    <row r="28" ht="14.25" customHeight="1">
      <c r="B28" s="97"/>
      <c r="C28" s="98" t="str">
        <f>IF(B28="","",VLOOKUP(B28,'LISTA DE PRECIOS INGREDIENTES'!A14:D1687,2,FALSE()))</f>
        <v/>
      </c>
      <c r="D28" s="103"/>
      <c r="E28" s="100" t="str">
        <f>IF(B28="","",VLOOKUP(B28,'LISTA DE PRECIOS INGREDIENTES'!A14:D1169,3,FALSE()))</f>
        <v/>
      </c>
      <c r="F28" s="101" t="str">
        <f t="shared" si="1"/>
        <v/>
      </c>
      <c r="G28" s="101" t="str">
        <f>IF(B28="","",VLOOKUP(B28,'LISTA DE PRECIOS INGREDIENTES'!A14:D1536,4,FALSE()))</f>
        <v/>
      </c>
      <c r="H28" s="102" t="str">
        <f t="shared" si="2"/>
        <v/>
      </c>
      <c r="I28" s="100" t="str">
        <f t="shared" si="3"/>
        <v/>
      </c>
    </row>
    <row r="29" ht="14.25" customHeight="1">
      <c r="B29" s="108"/>
      <c r="C29" s="109"/>
      <c r="D29" s="109"/>
      <c r="E29" s="110" t="str">
        <f>IF(E16="","",SUM(E16:E28))</f>
        <v>#N/A</v>
      </c>
      <c r="F29" s="111"/>
      <c r="G29" s="112" t="s">
        <v>2938</v>
      </c>
      <c r="H29" s="113" t="str">
        <f t="shared" ref="H29:I29" si="4">IF(H16="","",(SUM(H16:H28)))</f>
        <v>#VALUE!</v>
      </c>
      <c r="I29" s="85" t="str">
        <f t="shared" si="4"/>
        <v>#VALUE!</v>
      </c>
    </row>
    <row r="30" ht="14.25" customHeight="1">
      <c r="B30" s="108"/>
      <c r="C30" s="109"/>
      <c r="D30" s="109"/>
      <c r="E30" s="114"/>
      <c r="F30" s="111"/>
      <c r="G30" s="111"/>
      <c r="H30" s="115"/>
      <c r="I30" s="114"/>
    </row>
    <row r="31" ht="14.25" customHeight="1">
      <c r="B31" s="88" t="s">
        <v>2939</v>
      </c>
      <c r="C31" s="89" t="s">
        <v>2929</v>
      </c>
      <c r="D31" s="90" t="s">
        <v>2930</v>
      </c>
      <c r="E31" s="90" t="s">
        <v>2931</v>
      </c>
      <c r="F31" s="91" t="s">
        <v>2932</v>
      </c>
      <c r="G31" s="91" t="s">
        <v>2933</v>
      </c>
      <c r="H31" s="89" t="s">
        <v>2934</v>
      </c>
      <c r="I31" s="92" t="s">
        <v>2935</v>
      </c>
    </row>
    <row r="32" ht="14.25" customHeight="1">
      <c r="B32" s="93"/>
      <c r="C32" s="94"/>
      <c r="D32" s="95"/>
      <c r="E32" s="95"/>
      <c r="F32" s="94"/>
      <c r="G32" s="94"/>
      <c r="H32" s="94"/>
      <c r="I32" s="96" t="s">
        <v>2937</v>
      </c>
    </row>
    <row r="33" ht="14.25" customHeight="1">
      <c r="B33" s="116"/>
      <c r="C33" s="117" t="str">
        <f>IF(B33="","",VLOOKUP(B33,'LISTA DE PRECIOS MATERIALES'!A2:C156,2,FALSE()))</f>
        <v/>
      </c>
      <c r="D33" s="118"/>
      <c r="E33" s="85" t="str">
        <f>IF(B33="","",VLOOKUP(B33,'LISTA DE PRECIOS MATERIALES'!A2:C122,3,FALSE()))</f>
        <v/>
      </c>
      <c r="F33" s="87" t="str">
        <f t="shared" ref="F33:F39" si="5">IF(E33="","",(H33*100%/$I$42))</f>
        <v/>
      </c>
      <c r="G33" s="87"/>
      <c r="H33" s="119" t="str">
        <f t="shared" ref="H33:H39" si="6">IF(D33="","",(D33)*E33)</f>
        <v/>
      </c>
      <c r="I33" s="85" t="str">
        <f t="shared" ref="I33:I39" si="7">IF(G33="","",(D33*E33)*100%/G33)</f>
        <v/>
      </c>
    </row>
    <row r="34" ht="14.25" customHeight="1">
      <c r="B34" s="116"/>
      <c r="C34" s="117"/>
      <c r="D34" s="118"/>
      <c r="E34" s="85" t="str">
        <f>IF(B34="","",VLOOKUP(B34,'LISTA DE PRECIOS MATERIALES'!A3:C123,3,FALSE()))</f>
        <v/>
      </c>
      <c r="F34" s="87" t="str">
        <f t="shared" si="5"/>
        <v/>
      </c>
      <c r="G34" s="87"/>
      <c r="H34" s="119" t="str">
        <f t="shared" si="6"/>
        <v/>
      </c>
      <c r="I34" s="85" t="str">
        <f t="shared" si="7"/>
        <v/>
      </c>
    </row>
    <row r="35" ht="14.25" customHeight="1">
      <c r="B35" s="116"/>
      <c r="C35" s="117"/>
      <c r="D35" s="118"/>
      <c r="E35" s="85" t="str">
        <f>IF(B35="","",VLOOKUP(B35,'LISTA DE PRECIOS MATERIALES'!A4:C124,3,FALSE()))</f>
        <v/>
      </c>
      <c r="F35" s="87" t="str">
        <f t="shared" si="5"/>
        <v/>
      </c>
      <c r="G35" s="87"/>
      <c r="H35" s="119" t="str">
        <f t="shared" si="6"/>
        <v/>
      </c>
      <c r="I35" s="85" t="str">
        <f t="shared" si="7"/>
        <v/>
      </c>
    </row>
    <row r="36" ht="14.25" customHeight="1">
      <c r="B36" s="116"/>
      <c r="C36" s="117"/>
      <c r="D36" s="118"/>
      <c r="E36" s="85" t="str">
        <f>IF(B36="","",VLOOKUP(B36,'LISTA DE PRECIOS MATERIALES'!A5:C125,3,FALSE()))</f>
        <v/>
      </c>
      <c r="F36" s="87" t="str">
        <f t="shared" si="5"/>
        <v/>
      </c>
      <c r="G36" s="87"/>
      <c r="H36" s="119" t="str">
        <f t="shared" si="6"/>
        <v/>
      </c>
      <c r="I36" s="85" t="str">
        <f t="shared" si="7"/>
        <v/>
      </c>
    </row>
    <row r="37" ht="14.25" customHeight="1">
      <c r="B37" s="116"/>
      <c r="C37" s="117"/>
      <c r="D37" s="118"/>
      <c r="E37" s="85" t="str">
        <f>IF(B37="","",VLOOKUP(B37,'LISTA DE PRECIOS MATERIALES'!A6:C126,3,FALSE()))</f>
        <v/>
      </c>
      <c r="F37" s="87" t="str">
        <f t="shared" si="5"/>
        <v/>
      </c>
      <c r="G37" s="87"/>
      <c r="H37" s="119" t="str">
        <f t="shared" si="6"/>
        <v/>
      </c>
      <c r="I37" s="85" t="str">
        <f t="shared" si="7"/>
        <v/>
      </c>
    </row>
    <row r="38" ht="14.25" customHeight="1">
      <c r="B38" s="116"/>
      <c r="C38" s="117"/>
      <c r="D38" s="118"/>
      <c r="E38" s="85" t="str">
        <f>IF(B38="","",VLOOKUP(B38,'LISTA DE PRECIOS MATERIALES'!A7:C127,3,FALSE()))</f>
        <v/>
      </c>
      <c r="F38" s="87" t="str">
        <f t="shared" si="5"/>
        <v/>
      </c>
      <c r="G38" s="87"/>
      <c r="H38" s="119" t="str">
        <f t="shared" si="6"/>
        <v/>
      </c>
      <c r="I38" s="85" t="str">
        <f t="shared" si="7"/>
        <v/>
      </c>
    </row>
    <row r="39" ht="14.25" customHeight="1">
      <c r="B39" s="116"/>
      <c r="C39" s="117"/>
      <c r="D39" s="118"/>
      <c r="E39" s="85" t="str">
        <f>IF(B39="","",VLOOKUP(B39,'LISTA DE PRECIOS MATERIALES'!A8:C128,3,FALSE()))</f>
        <v/>
      </c>
      <c r="F39" s="87" t="str">
        <f t="shared" si="5"/>
        <v/>
      </c>
      <c r="G39" s="87"/>
      <c r="H39" s="119" t="str">
        <f t="shared" si="6"/>
        <v/>
      </c>
      <c r="I39" s="85" t="str">
        <f t="shared" si="7"/>
        <v/>
      </c>
    </row>
    <row r="40" ht="14.25" customHeight="1">
      <c r="B40" s="108"/>
      <c r="C40" s="109"/>
      <c r="D40" s="109"/>
      <c r="E40" s="110">
        <f>SUM(E33:E39)</f>
        <v>0</v>
      </c>
      <c r="F40" s="111"/>
      <c r="G40" s="112" t="s">
        <v>2940</v>
      </c>
      <c r="H40" s="72" t="str">
        <f t="shared" ref="H40:I40" si="8">IF(H33="","",SUM(H33:H39))</f>
        <v/>
      </c>
      <c r="I40" s="85" t="str">
        <f t="shared" si="8"/>
        <v/>
      </c>
    </row>
    <row r="41" ht="14.25" customHeight="1">
      <c r="C41" s="120"/>
      <c r="E41" s="121" t="str">
        <f>SUM(E16:E28)</f>
        <v>#N/A</v>
      </c>
      <c r="F41" s="122"/>
      <c r="G41" s="122"/>
      <c r="H41" s="122"/>
    </row>
    <row r="42" ht="14.25" customHeight="1">
      <c r="B42" s="123" t="s">
        <v>2941</v>
      </c>
      <c r="C42" s="72" t="str">
        <f>IF(C8="","",I43/C8)</f>
        <v>#VALUE!</v>
      </c>
      <c r="E42" s="124" t="s">
        <v>2942</v>
      </c>
      <c r="I42" s="125" t="str">
        <f>IF(H29="","",SUM(H29,H40))</f>
        <v>#VALUE!</v>
      </c>
    </row>
    <row r="43" ht="14.25" customHeight="1">
      <c r="E43" s="124" t="s">
        <v>2943</v>
      </c>
      <c r="I43" s="125" t="str">
        <f>IF(I29="","",SUM(I29,I40))</f>
        <v>#VALUE!</v>
      </c>
    </row>
    <row r="44" ht="15.75" customHeight="1"/>
    <row r="45" ht="14.25" customHeight="1">
      <c r="B45" s="83" t="s">
        <v>2944</v>
      </c>
      <c r="C45" s="75"/>
      <c r="D45" s="75"/>
      <c r="E45" s="75"/>
      <c r="F45" s="75"/>
      <c r="G45" s="75"/>
      <c r="H45" s="75"/>
      <c r="I45" s="76"/>
    </row>
    <row r="46" ht="14.25" customHeight="1">
      <c r="B46" s="126"/>
      <c r="C46" s="127"/>
      <c r="D46" s="127"/>
      <c r="E46" s="127"/>
      <c r="F46" s="127"/>
      <c r="G46" s="127"/>
      <c r="H46" s="127"/>
      <c r="I46" s="128"/>
    </row>
    <row r="47" ht="14.25" customHeight="1">
      <c r="B47" s="129"/>
      <c r="I47" s="130"/>
    </row>
    <row r="48" ht="14.25" customHeight="1">
      <c r="B48" s="129"/>
      <c r="I48" s="130"/>
    </row>
    <row r="49" ht="14.25" customHeight="1">
      <c r="B49" s="129"/>
      <c r="I49" s="130"/>
    </row>
    <row r="50" ht="14.25" customHeight="1">
      <c r="B50" s="129"/>
      <c r="I50" s="130"/>
    </row>
    <row r="51" ht="14.25" customHeight="1">
      <c r="B51" s="129"/>
      <c r="I51" s="130"/>
    </row>
    <row r="52" ht="14.25" customHeight="1">
      <c r="B52" s="129"/>
      <c r="I52" s="130"/>
    </row>
    <row r="53" ht="14.25" customHeight="1">
      <c r="B53" s="129"/>
      <c r="I53" s="130"/>
    </row>
    <row r="54" ht="14.25" customHeight="1">
      <c r="B54" s="129"/>
      <c r="I54" s="130"/>
    </row>
    <row r="55" ht="14.25" customHeight="1">
      <c r="B55" s="129"/>
      <c r="I55" s="130"/>
    </row>
    <row r="56" ht="14.25" customHeight="1">
      <c r="B56" s="129"/>
      <c r="I56" s="130"/>
    </row>
    <row r="57" ht="14.25" customHeight="1">
      <c r="B57" s="129"/>
      <c r="I57" s="130"/>
    </row>
    <row r="58" ht="14.25" customHeight="1">
      <c r="B58" s="129"/>
      <c r="I58" s="130"/>
    </row>
    <row r="59" ht="14.25" customHeight="1">
      <c r="B59" s="129"/>
      <c r="I59" s="130"/>
    </row>
    <row r="60" ht="14.25" customHeight="1">
      <c r="B60" s="129"/>
      <c r="I60" s="130"/>
    </row>
    <row r="61" ht="14.25" customHeight="1">
      <c r="B61" s="131"/>
      <c r="C61" s="132"/>
      <c r="D61" s="132"/>
      <c r="E61" s="132"/>
      <c r="F61" s="132"/>
      <c r="G61" s="132"/>
      <c r="H61" s="132"/>
      <c r="I61" s="133"/>
    </row>
    <row r="62" ht="14.25" customHeight="1">
      <c r="B62" s="134"/>
      <c r="C62" s="134"/>
      <c r="D62" s="134"/>
      <c r="E62" s="134"/>
      <c r="F62" s="134"/>
      <c r="G62" s="134"/>
      <c r="H62" s="134"/>
      <c r="I62" s="134"/>
    </row>
    <row r="63" ht="14.25" customHeight="1">
      <c r="B63" s="83" t="s">
        <v>2945</v>
      </c>
      <c r="C63" s="75"/>
      <c r="D63" s="75"/>
      <c r="E63" s="75"/>
      <c r="F63" s="75"/>
      <c r="G63" s="75"/>
      <c r="H63" s="75"/>
      <c r="I63" s="76"/>
    </row>
    <row r="64" ht="14.25" customHeight="1">
      <c r="B64" s="126"/>
      <c r="C64" s="127"/>
      <c r="D64" s="127"/>
      <c r="E64" s="127"/>
      <c r="F64" s="127"/>
      <c r="G64" s="127"/>
      <c r="H64" s="127"/>
      <c r="I64" s="128"/>
    </row>
    <row r="65" ht="14.25" customHeight="1">
      <c r="B65" s="131"/>
      <c r="C65" s="132"/>
      <c r="D65" s="132"/>
      <c r="E65" s="132"/>
      <c r="F65" s="132"/>
      <c r="G65" s="132"/>
      <c r="H65" s="132"/>
      <c r="I65" s="133"/>
    </row>
    <row r="66" ht="15.75" customHeight="1"/>
    <row r="67" ht="14.25" customHeight="1">
      <c r="B67" s="83" t="s">
        <v>2946</v>
      </c>
      <c r="C67" s="75"/>
      <c r="D67" s="76"/>
    </row>
    <row r="68" ht="14.25" customHeight="1">
      <c r="B68" s="135"/>
      <c r="C68" s="127"/>
      <c r="D68" s="128"/>
    </row>
    <row r="69" ht="14.25" customHeight="1">
      <c r="B69" s="131"/>
      <c r="C69" s="132"/>
      <c r="D69" s="133"/>
    </row>
    <row r="70" ht="15.75" customHeight="1"/>
    <row r="71" ht="14.25" customHeight="1">
      <c r="B71" s="83" t="s">
        <v>2947</v>
      </c>
      <c r="C71" s="75"/>
      <c r="D71" s="76"/>
    </row>
    <row r="72" ht="24.0" customHeight="1">
      <c r="B72" s="136" t="s">
        <v>2948</v>
      </c>
      <c r="C72" s="137" t="s">
        <v>2949</v>
      </c>
      <c r="D72" s="128"/>
    </row>
    <row r="73" ht="24.0" customHeight="1">
      <c r="B73" s="138" t="s">
        <v>2950</v>
      </c>
      <c r="C73" s="139" t="s">
        <v>2951</v>
      </c>
      <c r="D73" s="130"/>
    </row>
    <row r="74" ht="25.5" customHeight="1">
      <c r="B74" s="138" t="s">
        <v>2952</v>
      </c>
      <c r="C74" s="139" t="s">
        <v>2953</v>
      </c>
      <c r="D74" s="130"/>
    </row>
    <row r="75" ht="21.0" customHeight="1">
      <c r="B75" s="138" t="s">
        <v>2954</v>
      </c>
      <c r="C75" s="139" t="s">
        <v>2955</v>
      </c>
      <c r="D75" s="130"/>
    </row>
    <row r="76" ht="24.0" customHeight="1">
      <c r="B76" s="138" t="s">
        <v>2956</v>
      </c>
      <c r="C76" s="139" t="s">
        <v>2957</v>
      </c>
      <c r="D76" s="130"/>
    </row>
    <row r="77" ht="23.25" customHeight="1">
      <c r="B77" s="138" t="s">
        <v>2958</v>
      </c>
      <c r="C77" s="139" t="s">
        <v>2959</v>
      </c>
      <c r="D77" s="130"/>
    </row>
    <row r="78" ht="26.25" customHeight="1">
      <c r="B78" s="140" t="s">
        <v>2960</v>
      </c>
      <c r="C78" s="141" t="s">
        <v>2961</v>
      </c>
      <c r="D78" s="133"/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>
      <c r="A92" s="4" t="b">
        <f t="shared" ref="A92:A93" si="9">TRUE()</f>
        <v>1</v>
      </c>
    </row>
    <row r="93" ht="14.25" customHeight="1">
      <c r="A93" s="4" t="b">
        <f t="shared" si="9"/>
        <v>1</v>
      </c>
    </row>
    <row r="94" ht="15.75" customHeight="1"/>
    <row r="95" ht="15.75" customHeight="1"/>
    <row r="96" ht="15.75" customHeight="1"/>
    <row r="97" ht="14.25" customHeight="1">
      <c r="A97" s="4" t="b">
        <f>TRUE()</f>
        <v>1</v>
      </c>
    </row>
    <row r="98" ht="15.75" customHeight="1"/>
    <row r="99" ht="15.75" customHeight="1"/>
    <row r="100" ht="14.25" customHeight="1">
      <c r="A100" s="4" t="b">
        <f>TRUE()</f>
        <v>1</v>
      </c>
    </row>
    <row r="101" ht="15.75" customHeight="1"/>
    <row r="102" ht="15.75" customHeight="1"/>
    <row r="103" ht="14.25" customHeight="1">
      <c r="A103" s="4" t="b">
        <f>TRUE()</f>
        <v>1</v>
      </c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I2"/>
    <mergeCell ref="C4:D4"/>
    <mergeCell ref="F4:H4"/>
    <mergeCell ref="C6:D6"/>
    <mergeCell ref="F6:H6"/>
    <mergeCell ref="C7:D7"/>
    <mergeCell ref="F7:G7"/>
    <mergeCell ref="C8:D8"/>
    <mergeCell ref="F8:H8"/>
    <mergeCell ref="C10:D10"/>
    <mergeCell ref="F10:H10"/>
    <mergeCell ref="C11:D11"/>
    <mergeCell ref="F11:H11"/>
    <mergeCell ref="F12:H12"/>
    <mergeCell ref="C31:C32"/>
    <mergeCell ref="F31:F32"/>
    <mergeCell ref="C12:D12"/>
    <mergeCell ref="B14:B15"/>
    <mergeCell ref="C14:C15"/>
    <mergeCell ref="F14:F15"/>
    <mergeCell ref="G14:G15"/>
    <mergeCell ref="H14:H15"/>
    <mergeCell ref="B31:B32"/>
    <mergeCell ref="G31:G32"/>
    <mergeCell ref="H31:H32"/>
    <mergeCell ref="E42:H42"/>
    <mergeCell ref="E43:H43"/>
    <mergeCell ref="B45:I45"/>
    <mergeCell ref="B46:I61"/>
    <mergeCell ref="B63:I63"/>
    <mergeCell ref="C75:D75"/>
    <mergeCell ref="C76:D76"/>
    <mergeCell ref="C77:D77"/>
    <mergeCell ref="C78:D78"/>
    <mergeCell ref="B64:I65"/>
    <mergeCell ref="B67:D67"/>
    <mergeCell ref="B68:D69"/>
    <mergeCell ref="B71:D71"/>
    <mergeCell ref="C72:D72"/>
    <mergeCell ref="C73:D73"/>
    <mergeCell ref="C74:D74"/>
  </mergeCells>
  <conditionalFormatting sqref="B72:B78">
    <cfRule type="expression" dxfId="0" priority="1">
      <formula>$A92</formula>
    </cfRule>
  </conditionalFormatting>
  <conditionalFormatting sqref="C72:D78">
    <cfRule type="expression" dxfId="0" priority="2">
      <formula>$A99</formula>
    </cfRule>
  </conditionalFormatting>
  <dataValidations>
    <dataValidation type="list" allowBlank="1" showErrorMessage="1" sqref="B33">
      <formula1>'LISTA DE PRECIOS MATERIALES'!$A$2:$A$156</formula1>
    </dataValidation>
    <dataValidation type="list" allowBlank="1" showErrorMessage="1" sqref="B16:B29">
      <formula1>'LISTA DE PRECIOS INGREDIENTES'!$A$2:$A$1140</formula1>
    </dataValidation>
    <dataValidation type="list" allowBlank="1" showErrorMessage="1" sqref="B34:B40">
      <formula1>'LISTA DE PRECIOS MATERIALES'!$A$2:$A$24</formula1>
    </dataValidation>
  </dataValidations>
  <printOptions/>
  <pageMargins bottom="0.75" footer="0.0" header="0.0" left="0.7" right="0.7" top="0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9" width="10.71"/>
    <col customWidth="1" min="10" max="26" width="8.71"/>
  </cols>
  <sheetData>
    <row r="1" ht="14.25" customHeight="1"/>
    <row r="2" ht="14.25" customHeight="1">
      <c r="B2" s="74" t="s">
        <v>2976</v>
      </c>
      <c r="C2" s="75"/>
      <c r="D2" s="75"/>
      <c r="E2" s="75"/>
      <c r="F2" s="75"/>
      <c r="G2" s="75"/>
      <c r="H2" s="75"/>
      <c r="I2" s="76"/>
    </row>
    <row r="4" ht="14.25" customHeight="1">
      <c r="B4" s="77" t="s">
        <v>2914</v>
      </c>
      <c r="C4" s="78"/>
      <c r="D4" s="76"/>
      <c r="F4" s="79" t="s">
        <v>2915</v>
      </c>
      <c r="G4" s="75"/>
      <c r="H4" s="76"/>
      <c r="I4" s="80"/>
    </row>
    <row r="6" ht="14.25" customHeight="1">
      <c r="B6" s="77" t="s">
        <v>2916</v>
      </c>
      <c r="C6" s="81">
        <f>TODAY()</f>
        <v>46063</v>
      </c>
      <c r="D6" s="76"/>
      <c r="F6" s="79" t="s">
        <v>2917</v>
      </c>
      <c r="G6" s="75"/>
      <c r="H6" s="76"/>
      <c r="I6" s="82" t="str">
        <f>IF(I42="","",(I8+I7)/C8)</f>
        <v>#VALUE!</v>
      </c>
    </row>
    <row r="7" ht="14.25" customHeight="1">
      <c r="B7" s="77" t="s">
        <v>2918</v>
      </c>
      <c r="C7" s="78"/>
      <c r="D7" s="76"/>
      <c r="F7" s="83" t="s">
        <v>2919</v>
      </c>
      <c r="G7" s="76"/>
      <c r="H7" s="84">
        <v>0.07</v>
      </c>
      <c r="I7" s="82" t="str">
        <f>IF(I8="","",I8*H7/100%)</f>
        <v>#VALUE!</v>
      </c>
    </row>
    <row r="8" ht="14.25" customHeight="1">
      <c r="B8" s="77" t="s">
        <v>2920</v>
      </c>
      <c r="C8" s="78">
        <v>30.0</v>
      </c>
      <c r="D8" s="76"/>
      <c r="F8" s="79" t="s">
        <v>2921</v>
      </c>
      <c r="G8" s="75"/>
      <c r="H8" s="76"/>
      <c r="I8" s="85" t="str">
        <f>IF(I42="","",I42*100%/I11)</f>
        <v>#VALUE!</v>
      </c>
    </row>
    <row r="9" ht="14.25" customHeight="1">
      <c r="I9" s="86"/>
    </row>
    <row r="10" ht="14.25" customHeight="1">
      <c r="B10" s="77" t="s">
        <v>2922</v>
      </c>
      <c r="C10" s="78"/>
      <c r="D10" s="76"/>
      <c r="F10" s="79" t="s">
        <v>2923</v>
      </c>
      <c r="G10" s="75"/>
      <c r="H10" s="76"/>
      <c r="I10" s="85" t="str">
        <f>IF(I42="","",I42)</f>
        <v>#VALUE!</v>
      </c>
    </row>
    <row r="11" ht="14.25" customHeight="1">
      <c r="B11" s="77" t="s">
        <v>2924</v>
      </c>
      <c r="C11" s="78"/>
      <c r="D11" s="76"/>
      <c r="F11" s="79" t="s">
        <v>2925</v>
      </c>
      <c r="G11" s="75"/>
      <c r="H11" s="76"/>
      <c r="I11" s="87" t="str">
        <f>IF(I10="","",'MARGEN BRUTO'!B3)</f>
        <v>#VALUE!</v>
      </c>
    </row>
    <row r="12" ht="14.25" customHeight="1">
      <c r="B12" s="77" t="s">
        <v>2926</v>
      </c>
      <c r="C12" s="78"/>
      <c r="D12" s="76"/>
      <c r="F12" s="79" t="s">
        <v>2927</v>
      </c>
      <c r="G12" s="75"/>
      <c r="H12" s="76"/>
      <c r="I12" s="87" t="str">
        <f>IF(I10="","",'MARGEN BRUTO'!E3)</f>
        <v>#VALUE!</v>
      </c>
    </row>
    <row r="14" ht="14.25" customHeight="1">
      <c r="B14" s="88" t="s">
        <v>2928</v>
      </c>
      <c r="C14" s="89" t="s">
        <v>2929</v>
      </c>
      <c r="D14" s="90" t="s">
        <v>2930</v>
      </c>
      <c r="E14" s="90" t="s">
        <v>2931</v>
      </c>
      <c r="F14" s="91" t="s">
        <v>2932</v>
      </c>
      <c r="G14" s="91" t="s">
        <v>2933</v>
      </c>
      <c r="H14" s="89" t="s">
        <v>2934</v>
      </c>
      <c r="I14" s="92" t="s">
        <v>2935</v>
      </c>
    </row>
    <row r="15" ht="14.25" customHeight="1">
      <c r="B15" s="93"/>
      <c r="C15" s="94"/>
      <c r="D15" s="95" t="s">
        <v>2936</v>
      </c>
      <c r="E15" s="95" t="s">
        <v>2937</v>
      </c>
      <c r="F15" s="94"/>
      <c r="G15" s="94"/>
      <c r="H15" s="94"/>
      <c r="I15" s="96" t="s">
        <v>2937</v>
      </c>
    </row>
    <row r="16" ht="14.25" customHeight="1">
      <c r="B16" s="97" t="s">
        <v>2977</v>
      </c>
      <c r="C16" s="155" t="str">
        <f>IF(B16="","",VLOOKUP(B16,'LISTA DE PRECIOS INGREDIENTES'!A2:D1675,2,FALSE()))</f>
        <v>kg</v>
      </c>
      <c r="D16" s="99">
        <v>8.0</v>
      </c>
      <c r="E16" s="100" t="str">
        <f>IF(B16="","",VLOOKUP(B16,'LISTA DE PRECIOS INGREDIENTES'!A2:D1157,3,FALSE()))</f>
        <v>0.57 €</v>
      </c>
      <c r="F16" s="101" t="str">
        <f t="shared" ref="F16:F28" si="1">IF(E16="","",H16*100%/$I$42)</f>
        <v>#VALUE!</v>
      </c>
      <c r="G16" s="101" t="str">
        <f>IF(B16="","",VLOOKUP(B16,'LISTA DE PRECIOS INGREDIENTES'!A2:D1524,4,FALSE()))</f>
        <v>100.00%</v>
      </c>
      <c r="H16" s="102" t="str">
        <f t="shared" ref="H16:H28" si="2">IF(D16="","",(D16)*E16)</f>
        <v>#VALUE!</v>
      </c>
      <c r="I16" s="100" t="str">
        <f t="shared" ref="I16:I28" si="3">IF(G16="","",(D16*E16)*100%/G16)</f>
        <v>#VALUE!</v>
      </c>
    </row>
    <row r="17" ht="14.25" customHeight="1">
      <c r="B17" s="97" t="s">
        <v>2978</v>
      </c>
      <c r="C17" s="155" t="str">
        <f>IF(B17="","",VLOOKUP(B17,'LISTA DE PRECIOS INGREDIENTES'!A3:D1676,2,FALSE()))</f>
        <v>kg</v>
      </c>
      <c r="D17" s="103">
        <v>1.0</v>
      </c>
      <c r="E17" s="100" t="str">
        <f>IF(B17="","",VLOOKUP(B17,'LISTA DE PRECIOS INGREDIENTES'!A3:D1158,3,FALSE()))</f>
        <v>1.69 €</v>
      </c>
      <c r="F17" s="101" t="str">
        <f t="shared" si="1"/>
        <v>#VALUE!</v>
      </c>
      <c r="G17" s="101" t="str">
        <f>IF(B17="","",VLOOKUP(B17,'LISTA DE PRECIOS INGREDIENTES'!A3:D1525,4,FALSE()))</f>
        <v>100.00%</v>
      </c>
      <c r="H17" s="102" t="str">
        <f t="shared" si="2"/>
        <v>#VALUE!</v>
      </c>
      <c r="I17" s="100" t="str">
        <f t="shared" si="3"/>
        <v>#VALUE!</v>
      </c>
    </row>
    <row r="18" ht="14.25" customHeight="1">
      <c r="B18" s="97" t="s">
        <v>2979</v>
      </c>
      <c r="C18" s="155" t="str">
        <f>IF(B18="","",VLOOKUP(B18,'LISTA DE PRECIOS INGREDIENTES'!A4:D1677,2,FALSE()))</f>
        <v>kg</v>
      </c>
      <c r="D18" s="103">
        <v>1.5</v>
      </c>
      <c r="E18" s="100" t="str">
        <f>IF(B18="","",VLOOKUP(B18,'LISTA DE PRECIOS INGREDIENTES'!A4:D1159,3,FALSE()))</f>
        <v>0.76 €</v>
      </c>
      <c r="F18" s="101" t="str">
        <f t="shared" si="1"/>
        <v>#VALUE!</v>
      </c>
      <c r="G18" s="101" t="str">
        <f>IF(B18="","",VLOOKUP(B18,'LISTA DE PRECIOS INGREDIENTES'!A4:D1526,4,FALSE()))</f>
        <v>100.00%</v>
      </c>
      <c r="H18" s="102" t="str">
        <f t="shared" si="2"/>
        <v>#VALUE!</v>
      </c>
      <c r="I18" s="100" t="str">
        <f t="shared" si="3"/>
        <v>#VALUE!</v>
      </c>
    </row>
    <row r="19" ht="14.25" customHeight="1">
      <c r="B19" s="97" t="s">
        <v>2980</v>
      </c>
      <c r="C19" s="155" t="str">
        <f>IF(B19="","",VLOOKUP(B19,'LISTA DE PRECIOS INGREDIENTES'!A5:D1678,2,FALSE()))</f>
        <v>kg</v>
      </c>
      <c r="D19" s="103">
        <v>1.0</v>
      </c>
      <c r="E19" s="100" t="str">
        <f>IF(B19="","",VLOOKUP(B19,'LISTA DE PRECIOS INGREDIENTES'!A5:D1160,3,FALSE()))</f>
        <v>0.63 €</v>
      </c>
      <c r="F19" s="101" t="str">
        <f t="shared" si="1"/>
        <v>#VALUE!</v>
      </c>
      <c r="G19" s="101" t="str">
        <f>IF(B19="","",VLOOKUP(B19,'LISTA DE PRECIOS INGREDIENTES'!A5:D1527,4,FALSE()))</f>
        <v>100.00%</v>
      </c>
      <c r="H19" s="102" t="str">
        <f t="shared" si="2"/>
        <v>#VALUE!</v>
      </c>
      <c r="I19" s="100" t="str">
        <f t="shared" si="3"/>
        <v>#VALUE!</v>
      </c>
    </row>
    <row r="20" ht="14.25" customHeight="1">
      <c r="B20" s="97" t="s">
        <v>2981</v>
      </c>
      <c r="C20" s="155" t="str">
        <f>IF(B20="","",VLOOKUP(B20,'LISTA DE PRECIOS INGREDIENTES'!A6:D1679,2,FALSE()))</f>
        <v>kg</v>
      </c>
      <c r="D20" s="103">
        <v>1.5</v>
      </c>
      <c r="E20" s="100" t="str">
        <f>IF(B20="","",VLOOKUP(B20,'LISTA DE PRECIOS INGREDIENTES'!A6:D1161,3,FALSE()))</f>
        <v>0.82 €</v>
      </c>
      <c r="F20" s="101" t="str">
        <f t="shared" si="1"/>
        <v>#VALUE!</v>
      </c>
      <c r="G20" s="101" t="str">
        <f>IF(B20="","",VLOOKUP(B20,'LISTA DE PRECIOS INGREDIENTES'!A6:D1528,4,FALSE()))</f>
        <v>100.00%</v>
      </c>
      <c r="H20" s="102" t="str">
        <f t="shared" si="2"/>
        <v>#VALUE!</v>
      </c>
      <c r="I20" s="104" t="str">
        <f t="shared" si="3"/>
        <v>#VALUE!</v>
      </c>
    </row>
    <row r="21" ht="14.25" customHeight="1">
      <c r="B21" s="97" t="s">
        <v>2982</v>
      </c>
      <c r="C21" s="98" t="str">
        <f>IF(B21="","",VLOOKUP(B21,'LISTA DE PRECIOS INGREDIENTES'!A7:D1680,2,FALSE()))</f>
        <v>l</v>
      </c>
      <c r="D21" s="105">
        <v>0.1</v>
      </c>
      <c r="E21" s="100" t="str">
        <f>IF(B21="","",VLOOKUP(B21,'LISTA DE PRECIOS INGREDIENTES'!A7:D1162,3,FALSE()))</f>
        <v>2.90 €</v>
      </c>
      <c r="F21" s="101" t="str">
        <f t="shared" si="1"/>
        <v>#VALUE!</v>
      </c>
      <c r="G21" s="101" t="str">
        <f>IF(B21="","",VLOOKUP(B21,'LISTA DE PRECIOS INGREDIENTES'!A7:D1529,4,FALSE()))</f>
        <v>100.00%</v>
      </c>
      <c r="H21" s="102" t="str">
        <f t="shared" si="2"/>
        <v>#VALUE!</v>
      </c>
      <c r="I21" s="85" t="str">
        <f t="shared" si="3"/>
        <v>#VALUE!</v>
      </c>
    </row>
    <row r="22" ht="14.25" customHeight="1">
      <c r="B22" s="97" t="s">
        <v>2983</v>
      </c>
      <c r="C22" s="106" t="str">
        <f>IF(B22="","",VLOOKUP(B22,'LISTA DE PRECIOS INGREDIENTES'!A8:D1681,2,FALSE()))</f>
        <v>kg</v>
      </c>
      <c r="D22" s="103">
        <v>0.1</v>
      </c>
      <c r="E22" s="107" t="str">
        <f>IF(B22="","",VLOOKUP(B22,'LISTA DE PRECIOS INGREDIENTES'!A8:D1163,3,FALSE()))</f>
        <v>4.17 €</v>
      </c>
      <c r="F22" s="101" t="str">
        <f t="shared" si="1"/>
        <v>#VALUE!</v>
      </c>
      <c r="G22" s="101" t="str">
        <f>IF(B22="","",VLOOKUP(B22,'LISTA DE PRECIOS INGREDIENTES'!A8:D1530,4,FALSE()))</f>
        <v>100.00%</v>
      </c>
      <c r="H22" s="102" t="str">
        <f t="shared" si="2"/>
        <v>#VALUE!</v>
      </c>
      <c r="I22" s="100" t="str">
        <f t="shared" si="3"/>
        <v>#VALUE!</v>
      </c>
    </row>
    <row r="23" ht="14.25" customHeight="1">
      <c r="B23" s="97"/>
      <c r="C23" s="98" t="str">
        <f>IF(B23="","",VLOOKUP(B23,'LISTA DE PRECIOS INGREDIENTES'!A9:D1682,2,FALSE()))</f>
        <v/>
      </c>
      <c r="D23" s="99"/>
      <c r="E23" s="100" t="str">
        <f>IF(B23="","",VLOOKUP(B23,'LISTA DE PRECIOS INGREDIENTES'!A9:D1164,3,FALSE()))</f>
        <v/>
      </c>
      <c r="F23" s="101" t="str">
        <f t="shared" si="1"/>
        <v/>
      </c>
      <c r="G23" s="101" t="str">
        <f>IF(B23="","",VLOOKUP(B23,'LISTA DE PRECIOS INGREDIENTES'!A9:D1531,4,FALSE()))</f>
        <v/>
      </c>
      <c r="H23" s="102" t="str">
        <f t="shared" si="2"/>
        <v/>
      </c>
      <c r="I23" s="100" t="str">
        <f t="shared" si="3"/>
        <v/>
      </c>
    </row>
    <row r="24" ht="14.25" customHeight="1">
      <c r="B24" s="97"/>
      <c r="C24" s="98" t="str">
        <f>IF(B24="","",VLOOKUP(B24,'LISTA DE PRECIOS INGREDIENTES'!A10:D1683,2,FALSE()))</f>
        <v/>
      </c>
      <c r="D24" s="103"/>
      <c r="E24" s="100" t="str">
        <f>IF(B24="","",VLOOKUP(B24,'LISTA DE PRECIOS INGREDIENTES'!A10:D1165,3,FALSE()))</f>
        <v/>
      </c>
      <c r="F24" s="101" t="str">
        <f t="shared" si="1"/>
        <v/>
      </c>
      <c r="G24" s="101" t="str">
        <f>IF(B24="","",VLOOKUP(B24,'LISTA DE PRECIOS INGREDIENTES'!A10:D1532,4,FALSE()))</f>
        <v/>
      </c>
      <c r="H24" s="102" t="str">
        <f t="shared" si="2"/>
        <v/>
      </c>
      <c r="I24" s="100" t="str">
        <f t="shared" si="3"/>
        <v/>
      </c>
    </row>
    <row r="25" ht="14.25" customHeight="1">
      <c r="B25" s="97"/>
      <c r="C25" s="98" t="str">
        <f>IF(B25="","",VLOOKUP(B25,'LISTA DE PRECIOS INGREDIENTES'!A11:D1684,2,FALSE()))</f>
        <v/>
      </c>
      <c r="D25" s="103"/>
      <c r="E25" s="100" t="str">
        <f>IF(B25="","",VLOOKUP(B25,'LISTA DE PRECIOS INGREDIENTES'!A11:D1166,3,FALSE()))</f>
        <v/>
      </c>
      <c r="F25" s="101" t="str">
        <f t="shared" si="1"/>
        <v/>
      </c>
      <c r="G25" s="101" t="str">
        <f>IF(B25="","",VLOOKUP(B25,'LISTA DE PRECIOS INGREDIENTES'!A11:D1533,4,FALSE()))</f>
        <v/>
      </c>
      <c r="H25" s="102" t="str">
        <f t="shared" si="2"/>
        <v/>
      </c>
      <c r="I25" s="100" t="str">
        <f t="shared" si="3"/>
        <v/>
      </c>
    </row>
    <row r="26" ht="14.25" customHeight="1">
      <c r="B26" s="97"/>
      <c r="C26" s="98" t="str">
        <f>IF(B26="","",VLOOKUP(B26,'LISTA DE PRECIOS INGREDIENTES'!A12:D1685,2,FALSE()))</f>
        <v/>
      </c>
      <c r="D26" s="103"/>
      <c r="E26" s="100" t="str">
        <f>IF(B26="","",VLOOKUP(B26,'LISTA DE PRECIOS INGREDIENTES'!A12:D1167,3,FALSE()))</f>
        <v/>
      </c>
      <c r="F26" s="101" t="str">
        <f t="shared" si="1"/>
        <v/>
      </c>
      <c r="G26" s="101" t="str">
        <f>IF(B26="","",VLOOKUP(B26,'LISTA DE PRECIOS INGREDIENTES'!A12:D1534,4,FALSE()))</f>
        <v/>
      </c>
      <c r="H26" s="102" t="str">
        <f t="shared" si="2"/>
        <v/>
      </c>
      <c r="I26" s="100" t="str">
        <f t="shared" si="3"/>
        <v/>
      </c>
    </row>
    <row r="27" ht="14.25" customHeight="1">
      <c r="B27" s="97"/>
      <c r="C27" s="98" t="str">
        <f>IF(B27="","",VLOOKUP(B27,'LISTA DE PRECIOS INGREDIENTES'!A13:D1686,2,FALSE()))</f>
        <v/>
      </c>
      <c r="D27" s="103"/>
      <c r="E27" s="100" t="str">
        <f>IF(B27="","",VLOOKUP(B27,'LISTA DE PRECIOS INGREDIENTES'!A13:D1168,3,FALSE()))</f>
        <v/>
      </c>
      <c r="F27" s="101" t="str">
        <f t="shared" si="1"/>
        <v/>
      </c>
      <c r="G27" s="101" t="str">
        <f>IF(B27="","",VLOOKUP(B27,'LISTA DE PRECIOS INGREDIENTES'!A13:D1535,4,FALSE()))</f>
        <v/>
      </c>
      <c r="H27" s="102" t="str">
        <f t="shared" si="2"/>
        <v/>
      </c>
      <c r="I27" s="100" t="str">
        <f t="shared" si="3"/>
        <v/>
      </c>
    </row>
    <row r="28" ht="14.25" customHeight="1">
      <c r="B28" s="97"/>
      <c r="C28" s="98" t="str">
        <f>IF(B28="","",VLOOKUP(B28,'LISTA DE PRECIOS INGREDIENTES'!A14:D1687,2,FALSE()))</f>
        <v/>
      </c>
      <c r="D28" s="103"/>
      <c r="E28" s="100" t="str">
        <f>IF(B28="","",VLOOKUP(B28,'LISTA DE PRECIOS INGREDIENTES'!A14:D1169,3,FALSE()))</f>
        <v/>
      </c>
      <c r="F28" s="101" t="str">
        <f t="shared" si="1"/>
        <v/>
      </c>
      <c r="G28" s="101" t="str">
        <f>IF(B28="","",VLOOKUP(B28,'LISTA DE PRECIOS INGREDIENTES'!A14:D1536,4,FALSE()))</f>
        <v/>
      </c>
      <c r="H28" s="102" t="str">
        <f t="shared" si="2"/>
        <v/>
      </c>
      <c r="I28" s="100" t="str">
        <f t="shared" si="3"/>
        <v/>
      </c>
    </row>
    <row r="29" ht="14.25" customHeight="1">
      <c r="B29" s="108"/>
      <c r="C29" s="109"/>
      <c r="D29" s="109"/>
      <c r="E29" s="110">
        <f>IF(E16="","",SUM(E16:E28))</f>
        <v>0</v>
      </c>
      <c r="F29" s="111"/>
      <c r="G29" s="112" t="s">
        <v>2938</v>
      </c>
      <c r="H29" s="113" t="str">
        <f t="shared" ref="H29:I29" si="4">IF(H16="","",(SUM(H16:H28)))</f>
        <v>#VALUE!</v>
      </c>
      <c r="I29" s="85" t="str">
        <f t="shared" si="4"/>
        <v>#VALUE!</v>
      </c>
    </row>
    <row r="30" ht="14.25" customHeight="1">
      <c r="B30" s="108"/>
      <c r="C30" s="109"/>
      <c r="D30" s="109"/>
      <c r="E30" s="114"/>
      <c r="F30" s="111"/>
      <c r="G30" s="111"/>
      <c r="H30" s="115"/>
      <c r="I30" s="114"/>
    </row>
    <row r="31" ht="14.25" customHeight="1">
      <c r="B31" s="88" t="s">
        <v>2939</v>
      </c>
      <c r="C31" s="89" t="s">
        <v>2929</v>
      </c>
      <c r="D31" s="90" t="s">
        <v>2930</v>
      </c>
      <c r="E31" s="90" t="s">
        <v>2931</v>
      </c>
      <c r="F31" s="91" t="s">
        <v>2932</v>
      </c>
      <c r="G31" s="91" t="s">
        <v>2933</v>
      </c>
      <c r="H31" s="89" t="s">
        <v>2934</v>
      </c>
      <c r="I31" s="92" t="s">
        <v>2935</v>
      </c>
    </row>
    <row r="32" ht="14.25" customHeight="1">
      <c r="B32" s="93"/>
      <c r="C32" s="94"/>
      <c r="D32" s="95"/>
      <c r="E32" s="95"/>
      <c r="F32" s="94"/>
      <c r="G32" s="94"/>
      <c r="H32" s="94"/>
      <c r="I32" s="96" t="s">
        <v>2937</v>
      </c>
    </row>
    <row r="33" ht="14.25" customHeight="1">
      <c r="B33" s="116"/>
      <c r="C33" s="117" t="str">
        <f>IF(B33="","",VLOOKUP(B33,'LISTA DE PRECIOS MATERIALES'!A2:C156,2,FALSE()))</f>
        <v/>
      </c>
      <c r="D33" s="118"/>
      <c r="E33" s="85" t="str">
        <f>IF(B33="","",VLOOKUP(B33,'LISTA DE PRECIOS MATERIALES'!A2:C122,3,FALSE()))</f>
        <v/>
      </c>
      <c r="F33" s="87" t="str">
        <f t="shared" ref="F33:F39" si="5">IF(E33="","",(H33*100%/$I$42))</f>
        <v/>
      </c>
      <c r="G33" s="87"/>
      <c r="H33" s="119" t="str">
        <f t="shared" ref="H33:H39" si="6">IF(D33="","",(D33)*E33)</f>
        <v/>
      </c>
      <c r="I33" s="85" t="str">
        <f t="shared" ref="I33:I39" si="7">IF(G33="","",(D33*E33)*100%/G33)</f>
        <v/>
      </c>
    </row>
    <row r="34" ht="14.25" customHeight="1">
      <c r="B34" s="116"/>
      <c r="C34" s="117"/>
      <c r="D34" s="118"/>
      <c r="E34" s="85" t="str">
        <f>IF(B34="","",VLOOKUP(B34,'LISTA DE PRECIOS MATERIALES'!A3:C123,3,FALSE()))</f>
        <v/>
      </c>
      <c r="F34" s="87" t="str">
        <f t="shared" si="5"/>
        <v/>
      </c>
      <c r="G34" s="87"/>
      <c r="H34" s="119" t="str">
        <f t="shared" si="6"/>
        <v/>
      </c>
      <c r="I34" s="85" t="str">
        <f t="shared" si="7"/>
        <v/>
      </c>
    </row>
    <row r="35" ht="14.25" customHeight="1">
      <c r="B35" s="116"/>
      <c r="C35" s="117"/>
      <c r="D35" s="118"/>
      <c r="E35" s="85" t="str">
        <f>IF(B35="","",VLOOKUP(B35,'LISTA DE PRECIOS MATERIALES'!A4:C124,3,FALSE()))</f>
        <v/>
      </c>
      <c r="F35" s="87" t="str">
        <f t="shared" si="5"/>
        <v/>
      </c>
      <c r="G35" s="87"/>
      <c r="H35" s="119" t="str">
        <f t="shared" si="6"/>
        <v/>
      </c>
      <c r="I35" s="85" t="str">
        <f t="shared" si="7"/>
        <v/>
      </c>
    </row>
    <row r="36" ht="14.25" customHeight="1">
      <c r="B36" s="116"/>
      <c r="C36" s="117"/>
      <c r="D36" s="118"/>
      <c r="E36" s="85" t="str">
        <f>IF(B36="","",VLOOKUP(B36,'LISTA DE PRECIOS MATERIALES'!A5:C125,3,FALSE()))</f>
        <v/>
      </c>
      <c r="F36" s="87" t="str">
        <f t="shared" si="5"/>
        <v/>
      </c>
      <c r="G36" s="87"/>
      <c r="H36" s="119" t="str">
        <f t="shared" si="6"/>
        <v/>
      </c>
      <c r="I36" s="85" t="str">
        <f t="shared" si="7"/>
        <v/>
      </c>
    </row>
    <row r="37" ht="14.25" customHeight="1">
      <c r="B37" s="116"/>
      <c r="C37" s="117"/>
      <c r="D37" s="118"/>
      <c r="E37" s="85" t="str">
        <f>IF(B37="","",VLOOKUP(B37,'LISTA DE PRECIOS MATERIALES'!A6:C126,3,FALSE()))</f>
        <v/>
      </c>
      <c r="F37" s="87" t="str">
        <f t="shared" si="5"/>
        <v/>
      </c>
      <c r="G37" s="87"/>
      <c r="H37" s="119" t="str">
        <f t="shared" si="6"/>
        <v/>
      </c>
      <c r="I37" s="85" t="str">
        <f t="shared" si="7"/>
        <v/>
      </c>
    </row>
    <row r="38" ht="14.25" customHeight="1">
      <c r="B38" s="116"/>
      <c r="C38" s="117"/>
      <c r="D38" s="118"/>
      <c r="E38" s="85" t="str">
        <f>IF(B38="","",VLOOKUP(B38,'LISTA DE PRECIOS MATERIALES'!A7:C127,3,FALSE()))</f>
        <v/>
      </c>
      <c r="F38" s="87" t="str">
        <f t="shared" si="5"/>
        <v/>
      </c>
      <c r="G38" s="87"/>
      <c r="H38" s="119" t="str">
        <f t="shared" si="6"/>
        <v/>
      </c>
      <c r="I38" s="85" t="str">
        <f t="shared" si="7"/>
        <v/>
      </c>
    </row>
    <row r="39" ht="14.25" customHeight="1">
      <c r="B39" s="116"/>
      <c r="C39" s="117"/>
      <c r="D39" s="118"/>
      <c r="E39" s="85" t="str">
        <f>IF(B39="","",VLOOKUP(B39,'LISTA DE PRECIOS MATERIALES'!A8:C128,3,FALSE()))</f>
        <v/>
      </c>
      <c r="F39" s="87" t="str">
        <f t="shared" si="5"/>
        <v/>
      </c>
      <c r="G39" s="87"/>
      <c r="H39" s="119" t="str">
        <f t="shared" si="6"/>
        <v/>
      </c>
      <c r="I39" s="85" t="str">
        <f t="shared" si="7"/>
        <v/>
      </c>
    </row>
    <row r="40" ht="14.25" customHeight="1">
      <c r="B40" s="108"/>
      <c r="C40" s="109"/>
      <c r="D40" s="109"/>
      <c r="E40" s="110">
        <f>SUM(E33:E39)</f>
        <v>0</v>
      </c>
      <c r="F40" s="111"/>
      <c r="G40" s="112" t="s">
        <v>2940</v>
      </c>
      <c r="H40" s="72" t="str">
        <f t="shared" ref="H40:I40" si="8">IF(H33="","",SUM(H33:H39))</f>
        <v/>
      </c>
      <c r="I40" s="85" t="str">
        <f t="shared" si="8"/>
        <v/>
      </c>
    </row>
    <row r="41" ht="14.25" customHeight="1">
      <c r="C41" s="120"/>
      <c r="E41" s="121">
        <f>SUM(E16:E28)</f>
        <v>0</v>
      </c>
      <c r="F41" s="122"/>
      <c r="G41" s="122"/>
      <c r="H41" s="122"/>
    </row>
    <row r="42" ht="14.25" customHeight="1">
      <c r="B42" s="123" t="s">
        <v>2941</v>
      </c>
      <c r="C42" s="72" t="str">
        <f>IF(C8="","",I43/C8)</f>
        <v>#VALUE!</v>
      </c>
      <c r="E42" s="124" t="s">
        <v>2942</v>
      </c>
      <c r="I42" s="125" t="str">
        <f>IF(H29="","",SUM(H29,H40))</f>
        <v>#VALUE!</v>
      </c>
    </row>
    <row r="43" ht="14.25" customHeight="1">
      <c r="E43" s="124" t="s">
        <v>2943</v>
      </c>
      <c r="I43" s="125" t="str">
        <f>IF(I29="","",SUM(I29,I40))</f>
        <v>#VALUE!</v>
      </c>
    </row>
    <row r="44" ht="15.75" customHeight="1"/>
    <row r="45" ht="14.25" customHeight="1">
      <c r="B45" s="83" t="s">
        <v>2944</v>
      </c>
      <c r="C45" s="75"/>
      <c r="D45" s="75"/>
      <c r="E45" s="75"/>
      <c r="F45" s="75"/>
      <c r="G45" s="75"/>
      <c r="H45" s="75"/>
      <c r="I45" s="76"/>
    </row>
    <row r="46" ht="14.25" customHeight="1">
      <c r="B46" s="126"/>
      <c r="C46" s="127"/>
      <c r="D46" s="127"/>
      <c r="E46" s="127"/>
      <c r="F46" s="127"/>
      <c r="G46" s="127"/>
      <c r="H46" s="127"/>
      <c r="I46" s="128"/>
    </row>
    <row r="47" ht="14.25" customHeight="1">
      <c r="B47" s="129"/>
      <c r="I47" s="130"/>
    </row>
    <row r="48" ht="14.25" customHeight="1">
      <c r="B48" s="129"/>
      <c r="I48" s="130"/>
    </row>
    <row r="49" ht="14.25" customHeight="1">
      <c r="B49" s="129"/>
      <c r="I49" s="130"/>
    </row>
    <row r="50" ht="14.25" customHeight="1">
      <c r="B50" s="129"/>
      <c r="I50" s="130"/>
    </row>
    <row r="51" ht="14.25" customHeight="1">
      <c r="B51" s="129"/>
      <c r="I51" s="130"/>
    </row>
    <row r="52" ht="14.25" customHeight="1">
      <c r="B52" s="129"/>
      <c r="I52" s="130"/>
    </row>
    <row r="53" ht="14.25" customHeight="1">
      <c r="B53" s="129"/>
      <c r="I53" s="130"/>
    </row>
    <row r="54" ht="14.25" customHeight="1">
      <c r="B54" s="129"/>
      <c r="I54" s="130"/>
    </row>
    <row r="55" ht="14.25" customHeight="1">
      <c r="B55" s="129"/>
      <c r="I55" s="130"/>
    </row>
    <row r="56" ht="14.25" customHeight="1">
      <c r="B56" s="129"/>
      <c r="I56" s="130"/>
    </row>
    <row r="57" ht="14.25" customHeight="1">
      <c r="B57" s="129"/>
      <c r="I57" s="130"/>
    </row>
    <row r="58" ht="14.25" customHeight="1">
      <c r="B58" s="131"/>
      <c r="C58" s="132"/>
      <c r="D58" s="132"/>
      <c r="E58" s="132"/>
      <c r="F58" s="132"/>
      <c r="G58" s="132"/>
      <c r="H58" s="132"/>
      <c r="I58" s="133"/>
    </row>
    <row r="59" ht="14.25" customHeight="1">
      <c r="B59" s="134"/>
      <c r="C59" s="134"/>
      <c r="D59" s="134"/>
      <c r="E59" s="134"/>
      <c r="F59" s="134"/>
      <c r="G59" s="134"/>
      <c r="H59" s="134"/>
      <c r="I59" s="134"/>
    </row>
    <row r="60" ht="14.25" customHeight="1">
      <c r="B60" s="83" t="s">
        <v>2945</v>
      </c>
      <c r="C60" s="75"/>
      <c r="D60" s="75"/>
      <c r="E60" s="75"/>
      <c r="F60" s="75"/>
      <c r="G60" s="75"/>
      <c r="H60" s="75"/>
      <c r="I60" s="76"/>
    </row>
    <row r="61" ht="14.25" customHeight="1">
      <c r="B61" s="126"/>
      <c r="C61" s="127"/>
      <c r="D61" s="127"/>
      <c r="E61" s="127"/>
      <c r="F61" s="127"/>
      <c r="G61" s="127"/>
      <c r="H61" s="127"/>
      <c r="I61" s="128"/>
    </row>
    <row r="62" ht="14.25" customHeight="1">
      <c r="B62" s="131"/>
      <c r="C62" s="132"/>
      <c r="D62" s="132"/>
      <c r="E62" s="132"/>
      <c r="F62" s="132"/>
      <c r="G62" s="132"/>
      <c r="H62" s="132"/>
      <c r="I62" s="133"/>
    </row>
    <row r="63" ht="15.75" customHeight="1"/>
    <row r="64" ht="14.25" customHeight="1">
      <c r="B64" s="83" t="s">
        <v>2946</v>
      </c>
      <c r="C64" s="75"/>
      <c r="D64" s="76"/>
    </row>
    <row r="65" ht="14.25" customHeight="1">
      <c r="B65" s="135"/>
      <c r="C65" s="127"/>
      <c r="D65" s="128"/>
    </row>
    <row r="66" ht="14.25" customHeight="1">
      <c r="B66" s="131"/>
      <c r="C66" s="132"/>
      <c r="D66" s="133"/>
    </row>
    <row r="67" ht="15.75" customHeight="1"/>
    <row r="68" ht="14.25" customHeight="1">
      <c r="B68" s="83" t="s">
        <v>2947</v>
      </c>
      <c r="C68" s="75"/>
      <c r="D68" s="76"/>
    </row>
    <row r="69" ht="24.0" customHeight="1">
      <c r="B69" s="136" t="s">
        <v>2948</v>
      </c>
      <c r="C69" s="137" t="s">
        <v>2949</v>
      </c>
      <c r="D69" s="128"/>
    </row>
    <row r="70" ht="24.0" customHeight="1">
      <c r="B70" s="138" t="s">
        <v>2950</v>
      </c>
      <c r="C70" s="139" t="s">
        <v>2951</v>
      </c>
      <c r="D70" s="130"/>
    </row>
    <row r="71" ht="25.5" customHeight="1">
      <c r="B71" s="138" t="s">
        <v>2952</v>
      </c>
      <c r="C71" s="139" t="s">
        <v>2953</v>
      </c>
      <c r="D71" s="130"/>
    </row>
    <row r="72" ht="21.0" customHeight="1">
      <c r="B72" s="138" t="s">
        <v>2954</v>
      </c>
      <c r="C72" s="139" t="s">
        <v>2955</v>
      </c>
      <c r="D72" s="130"/>
    </row>
    <row r="73" ht="24.0" customHeight="1">
      <c r="B73" s="138" t="s">
        <v>2956</v>
      </c>
      <c r="C73" s="139" t="s">
        <v>2957</v>
      </c>
      <c r="D73" s="130"/>
    </row>
    <row r="74" ht="23.25" customHeight="1">
      <c r="B74" s="138" t="s">
        <v>2958</v>
      </c>
      <c r="C74" s="139" t="s">
        <v>2959</v>
      </c>
      <c r="D74" s="130"/>
    </row>
    <row r="75" ht="26.25" customHeight="1">
      <c r="B75" s="140" t="s">
        <v>2960</v>
      </c>
      <c r="C75" s="141" t="s">
        <v>2961</v>
      </c>
      <c r="D75" s="133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>
      <c r="A89" s="4" t="b">
        <f>TRUE()</f>
        <v>1</v>
      </c>
    </row>
    <row r="90" ht="15.75" customHeight="1"/>
    <row r="91" ht="15.75" customHeight="1"/>
    <row r="92" ht="15.75" customHeight="1"/>
    <row r="93" ht="15.75" customHeight="1"/>
    <row r="94" ht="14.25" customHeight="1">
      <c r="A94" s="4" t="b">
        <f>TRUE()</f>
        <v>1</v>
      </c>
    </row>
    <row r="95" ht="15.75" customHeight="1"/>
    <row r="96" ht="15.75" customHeight="1"/>
    <row r="97" ht="15.75" customHeight="1"/>
    <row r="98" ht="15.75" customHeight="1"/>
    <row r="99" ht="15.75" customHeight="1"/>
    <row r="100" ht="14.25" customHeight="1">
      <c r="A100" s="4" t="b">
        <f>TRUE()</f>
        <v>1</v>
      </c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I2"/>
    <mergeCell ref="C4:D4"/>
    <mergeCell ref="F4:H4"/>
    <mergeCell ref="C6:D6"/>
    <mergeCell ref="F6:H6"/>
    <mergeCell ref="C7:D7"/>
    <mergeCell ref="F7:G7"/>
    <mergeCell ref="C8:D8"/>
    <mergeCell ref="F8:H8"/>
    <mergeCell ref="C10:D10"/>
    <mergeCell ref="F10:H10"/>
    <mergeCell ref="C11:D11"/>
    <mergeCell ref="F11:H11"/>
    <mergeCell ref="F12:H12"/>
    <mergeCell ref="C31:C32"/>
    <mergeCell ref="F31:F32"/>
    <mergeCell ref="C12:D12"/>
    <mergeCell ref="B14:B15"/>
    <mergeCell ref="C14:C15"/>
    <mergeCell ref="F14:F15"/>
    <mergeCell ref="G14:G15"/>
    <mergeCell ref="H14:H15"/>
    <mergeCell ref="B31:B32"/>
    <mergeCell ref="G31:G32"/>
    <mergeCell ref="H31:H32"/>
    <mergeCell ref="E42:H42"/>
    <mergeCell ref="E43:H43"/>
    <mergeCell ref="B45:I45"/>
    <mergeCell ref="B46:I58"/>
    <mergeCell ref="B60:I60"/>
    <mergeCell ref="C72:D72"/>
    <mergeCell ref="C73:D73"/>
    <mergeCell ref="C74:D74"/>
    <mergeCell ref="C75:D75"/>
    <mergeCell ref="B61:I62"/>
    <mergeCell ref="B64:D64"/>
    <mergeCell ref="B65:D66"/>
    <mergeCell ref="B68:D68"/>
    <mergeCell ref="C69:D69"/>
    <mergeCell ref="C70:D70"/>
    <mergeCell ref="C71:D71"/>
  </mergeCells>
  <conditionalFormatting sqref="B69:B75">
    <cfRule type="expression" dxfId="0" priority="1">
      <formula>$A89</formula>
    </cfRule>
  </conditionalFormatting>
  <conditionalFormatting sqref="C69:D75">
    <cfRule type="expression" dxfId="0" priority="2">
      <formula>$A96</formula>
    </cfRule>
  </conditionalFormatting>
  <dataValidations>
    <dataValidation type="list" allowBlank="1" showErrorMessage="1" sqref="B33">
      <formula1>'LISTA DE PRECIOS MATERIALES'!$A$2:$A$156</formula1>
    </dataValidation>
    <dataValidation type="list" allowBlank="1" showErrorMessage="1" sqref="B16:B29">
      <formula1>'LISTA DE PRECIOS INGREDIENTES'!$A$2:$A$1140</formula1>
    </dataValidation>
    <dataValidation type="list" allowBlank="1" showErrorMessage="1" sqref="B34:B40">
      <formula1>'LISTA DE PRECIOS MATERIALES'!$A$2:$A$24</formula1>
    </dataValidation>
  </dataValidations>
  <printOptions/>
  <pageMargins bottom="0.75" footer="0.0" header="0.0" left="0.7" right="0.7" top="0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9" width="10.71"/>
    <col customWidth="1" min="10" max="26" width="8.71"/>
  </cols>
  <sheetData>
    <row r="1" ht="14.25" customHeight="1"/>
    <row r="2" ht="14.25" customHeight="1">
      <c r="B2" s="74" t="s">
        <v>2984</v>
      </c>
      <c r="C2" s="75"/>
      <c r="D2" s="75"/>
      <c r="E2" s="75"/>
      <c r="F2" s="75"/>
      <c r="G2" s="75"/>
      <c r="H2" s="75"/>
      <c r="I2" s="76"/>
    </row>
    <row r="4" ht="14.25" customHeight="1">
      <c r="B4" s="77" t="s">
        <v>2914</v>
      </c>
      <c r="C4" s="78"/>
      <c r="D4" s="76"/>
      <c r="F4" s="79" t="s">
        <v>2915</v>
      </c>
      <c r="G4" s="75"/>
      <c r="H4" s="76"/>
      <c r="I4" s="80"/>
    </row>
    <row r="6" ht="14.25" customHeight="1">
      <c r="B6" s="77" t="s">
        <v>2916</v>
      </c>
      <c r="C6" s="81">
        <f>TODAY()</f>
        <v>46063</v>
      </c>
      <c r="D6" s="76"/>
      <c r="F6" s="79" t="s">
        <v>2917</v>
      </c>
      <c r="G6" s="75"/>
      <c r="H6" s="76"/>
      <c r="I6" s="82" t="str">
        <f>IF(I42="","",(I8+I7)/C8)</f>
        <v>#VALUE!</v>
      </c>
    </row>
    <row r="7" ht="14.25" customHeight="1">
      <c r="B7" s="77" t="s">
        <v>2918</v>
      </c>
      <c r="C7" s="78"/>
      <c r="D7" s="76"/>
      <c r="F7" s="83" t="s">
        <v>2919</v>
      </c>
      <c r="G7" s="76"/>
      <c r="H7" s="84">
        <v>0.07</v>
      </c>
      <c r="I7" s="82" t="str">
        <f>IF(I8="","",I8*H7/100%)</f>
        <v>#VALUE!</v>
      </c>
    </row>
    <row r="8" ht="14.25" customHeight="1">
      <c r="B8" s="77" t="s">
        <v>2920</v>
      </c>
      <c r="C8" s="78">
        <v>6.0</v>
      </c>
      <c r="D8" s="76"/>
      <c r="F8" s="79" t="s">
        <v>2921</v>
      </c>
      <c r="G8" s="75"/>
      <c r="H8" s="76"/>
      <c r="I8" s="85" t="str">
        <f>IF(I42="","",I42*100%/I11)</f>
        <v>#VALUE!</v>
      </c>
    </row>
    <row r="9" ht="14.25" customHeight="1">
      <c r="I9" s="86"/>
    </row>
    <row r="10" ht="14.25" customHeight="1">
      <c r="B10" s="77" t="s">
        <v>2922</v>
      </c>
      <c r="C10" s="78"/>
      <c r="D10" s="76"/>
      <c r="F10" s="79" t="s">
        <v>2923</v>
      </c>
      <c r="G10" s="75"/>
      <c r="H10" s="76"/>
      <c r="I10" s="85" t="str">
        <f>IF(I42="","",I42)</f>
        <v>#VALUE!</v>
      </c>
    </row>
    <row r="11" ht="14.25" customHeight="1">
      <c r="B11" s="77" t="s">
        <v>2924</v>
      </c>
      <c r="C11" s="78"/>
      <c r="D11" s="76"/>
      <c r="F11" s="79" t="s">
        <v>2925</v>
      </c>
      <c r="G11" s="75"/>
      <c r="H11" s="76"/>
      <c r="I11" s="87" t="str">
        <f>IF(I10="","",'MARGEN BRUTO'!B3)</f>
        <v>#VALUE!</v>
      </c>
    </row>
    <row r="12" ht="14.25" customHeight="1">
      <c r="B12" s="77" t="s">
        <v>2926</v>
      </c>
      <c r="C12" s="78"/>
      <c r="D12" s="76"/>
      <c r="F12" s="79" t="s">
        <v>2927</v>
      </c>
      <c r="G12" s="75"/>
      <c r="H12" s="76"/>
      <c r="I12" s="87" t="str">
        <f>IF(I10="","",'MARGEN BRUTO'!E3)</f>
        <v>#VALUE!</v>
      </c>
    </row>
    <row r="14" ht="14.25" customHeight="1">
      <c r="B14" s="88" t="s">
        <v>2928</v>
      </c>
      <c r="C14" s="89" t="s">
        <v>2929</v>
      </c>
      <c r="D14" s="90" t="s">
        <v>2930</v>
      </c>
      <c r="E14" s="90" t="s">
        <v>2931</v>
      </c>
      <c r="F14" s="91" t="s">
        <v>2932</v>
      </c>
      <c r="G14" s="91" t="s">
        <v>2933</v>
      </c>
      <c r="H14" s="89" t="s">
        <v>2934</v>
      </c>
      <c r="I14" s="92" t="s">
        <v>2935</v>
      </c>
    </row>
    <row r="15" ht="14.25" customHeight="1">
      <c r="B15" s="93"/>
      <c r="C15" s="94"/>
      <c r="D15" s="95" t="s">
        <v>2936</v>
      </c>
      <c r="E15" s="95" t="s">
        <v>2937</v>
      </c>
      <c r="F15" s="94"/>
      <c r="G15" s="94"/>
      <c r="H15" s="94"/>
      <c r="I15" s="96" t="s">
        <v>2937</v>
      </c>
    </row>
    <row r="16" ht="14.25" customHeight="1">
      <c r="B16" s="97" t="s">
        <v>2985</v>
      </c>
      <c r="C16" s="98" t="str">
        <f>IF(B16="","",VLOOKUP(B16,'LISTA DE PRECIOS INGREDIENTES'!A2:D1675,2,FALSE()))</f>
        <v>kg</v>
      </c>
      <c r="D16" s="99">
        <v>4.0</v>
      </c>
      <c r="E16" s="100" t="str">
        <f>IF(B16="","",VLOOKUP(B16,'LISTA DE PRECIOS INGREDIENTES'!A2:D1157,3,FALSE()))</f>
        <v>6.00 €</v>
      </c>
      <c r="F16" s="101" t="str">
        <f t="shared" ref="F16:F28" si="1">IF(E16="","",H16*100%/$I$42)</f>
        <v>#VALUE!</v>
      </c>
      <c r="G16" s="101" t="str">
        <f>IF(B16="","",VLOOKUP(B16,'LISTA DE PRECIOS INGREDIENTES'!A2:D1524,4,FALSE()))</f>
        <v>100.00%</v>
      </c>
      <c r="H16" s="102" t="str">
        <f t="shared" ref="H16:H28" si="2">IF(D16="","",(D16)*E16)</f>
        <v>#VALUE!</v>
      </c>
      <c r="I16" s="100" t="str">
        <f t="shared" ref="I16:I28" si="3">IF(G16="","",(D16*E16)*100%/G16)</f>
        <v>#VALUE!</v>
      </c>
    </row>
    <row r="17" ht="14.25" customHeight="1">
      <c r="B17" s="97" t="s">
        <v>2981</v>
      </c>
      <c r="C17" s="155" t="str">
        <f>IF(B17="","",VLOOKUP(B17,'LISTA DE PRECIOS INGREDIENTES'!A3:D1676,2,FALSE()))</f>
        <v>kg</v>
      </c>
      <c r="D17" s="103">
        <v>4.0</v>
      </c>
      <c r="E17" s="100" t="str">
        <f>IF(B17="","",VLOOKUP(B17,'LISTA DE PRECIOS INGREDIENTES'!A3:D1158,3,FALSE()))</f>
        <v>0.82 €</v>
      </c>
      <c r="F17" s="101" t="str">
        <f t="shared" si="1"/>
        <v>#VALUE!</v>
      </c>
      <c r="G17" s="101" t="str">
        <f>IF(B17="","",VLOOKUP(B17,'LISTA DE PRECIOS INGREDIENTES'!A3:D1525,4,FALSE()))</f>
        <v>100.00%</v>
      </c>
      <c r="H17" s="102" t="str">
        <f t="shared" si="2"/>
        <v>#VALUE!</v>
      </c>
      <c r="I17" s="100" t="str">
        <f t="shared" si="3"/>
        <v>#VALUE!</v>
      </c>
    </row>
    <row r="18" ht="14.25" customHeight="1">
      <c r="B18" s="97" t="s">
        <v>2986</v>
      </c>
      <c r="C18" s="98" t="str">
        <f>IF(B18="","",VLOOKUP(B18,'LISTA DE PRECIOS INGREDIENTES'!A4:D1677,2,FALSE()))</f>
        <v>l</v>
      </c>
      <c r="D18" s="103">
        <v>1.0</v>
      </c>
      <c r="E18" s="100" t="str">
        <f>IF(B18="","",VLOOKUP(B18,'LISTA DE PRECIOS INGREDIENTES'!A4:D1159,3,FALSE()))</f>
        <v>2.45 €</v>
      </c>
      <c r="F18" s="101" t="str">
        <f t="shared" si="1"/>
        <v>#VALUE!</v>
      </c>
      <c r="G18" s="101" t="str">
        <f>IF(B18="","",VLOOKUP(B18,'LISTA DE PRECIOS INGREDIENTES'!A4:D1526,4,FALSE()))</f>
        <v>100.00%</v>
      </c>
      <c r="H18" s="102" t="str">
        <f t="shared" si="2"/>
        <v>#VALUE!</v>
      </c>
      <c r="I18" s="100" t="str">
        <f t="shared" si="3"/>
        <v>#VALUE!</v>
      </c>
    </row>
    <row r="19" ht="14.25" customHeight="1">
      <c r="B19" s="97" t="s">
        <v>2972</v>
      </c>
      <c r="C19" s="98" t="str">
        <f>IF(B19="","",VLOOKUP(B19,'LISTA DE PRECIOS INGREDIENTES'!A5:D1678,2,FALSE()))</f>
        <v>#N/A</v>
      </c>
      <c r="D19" s="103">
        <v>0.5</v>
      </c>
      <c r="E19" s="100" t="str">
        <f>IF(B19="","",VLOOKUP(B19,'LISTA DE PRECIOS INGREDIENTES'!A5:D1160,3,FALSE()))</f>
        <v>#N/A</v>
      </c>
      <c r="F19" s="101" t="str">
        <f t="shared" si="1"/>
        <v>#N/A</v>
      </c>
      <c r="G19" s="101" t="str">
        <f>IF(B19="","",VLOOKUP(B19,'LISTA DE PRECIOS INGREDIENTES'!A5:D1527,4,FALSE()))</f>
        <v>#N/A</v>
      </c>
      <c r="H19" s="102" t="str">
        <f t="shared" si="2"/>
        <v>#N/A</v>
      </c>
      <c r="I19" s="100" t="str">
        <f t="shared" si="3"/>
        <v>#N/A</v>
      </c>
    </row>
    <row r="20" ht="14.25" customHeight="1">
      <c r="B20" s="97" t="s">
        <v>2978</v>
      </c>
      <c r="C20" s="155" t="str">
        <f>IF(B20="","",VLOOKUP(B20,'LISTA DE PRECIOS INGREDIENTES'!A6:D1679,2,FALSE()))</f>
        <v>kg</v>
      </c>
      <c r="D20" s="103">
        <v>0.5</v>
      </c>
      <c r="E20" s="100" t="str">
        <f>IF(B20="","",VLOOKUP(B20,'LISTA DE PRECIOS INGREDIENTES'!A6:D1161,3,FALSE()))</f>
        <v>1.69 €</v>
      </c>
      <c r="F20" s="101" t="str">
        <f t="shared" si="1"/>
        <v>#VALUE!</v>
      </c>
      <c r="G20" s="101" t="str">
        <f>IF(B20="","",VLOOKUP(B20,'LISTA DE PRECIOS INGREDIENTES'!A6:D1528,4,FALSE()))</f>
        <v>100.00%</v>
      </c>
      <c r="H20" s="102" t="str">
        <f t="shared" si="2"/>
        <v>#VALUE!</v>
      </c>
      <c r="I20" s="104" t="str">
        <f t="shared" si="3"/>
        <v>#VALUE!</v>
      </c>
    </row>
    <row r="21" ht="14.25" customHeight="1">
      <c r="B21" s="97" t="s">
        <v>2979</v>
      </c>
      <c r="C21" s="155" t="str">
        <f>IF(B21="","",VLOOKUP(B21,'LISTA DE PRECIOS INGREDIENTES'!A7:D1680,2,FALSE()))</f>
        <v>kg</v>
      </c>
      <c r="D21" s="105">
        <v>0.5</v>
      </c>
      <c r="E21" s="100" t="str">
        <f>IF(B21="","",VLOOKUP(B21,'LISTA DE PRECIOS INGREDIENTES'!A7:D1162,3,FALSE()))</f>
        <v>0.76 €</v>
      </c>
      <c r="F21" s="101" t="str">
        <f t="shared" si="1"/>
        <v>#VALUE!</v>
      </c>
      <c r="G21" s="101" t="str">
        <f>IF(B21="","",VLOOKUP(B21,'LISTA DE PRECIOS INGREDIENTES'!A7:D1529,4,FALSE()))</f>
        <v>100.00%</v>
      </c>
      <c r="H21" s="102" t="str">
        <f t="shared" si="2"/>
        <v>#VALUE!</v>
      </c>
      <c r="I21" s="85" t="str">
        <f t="shared" si="3"/>
        <v>#VALUE!</v>
      </c>
    </row>
    <row r="22" ht="14.25" customHeight="1">
      <c r="B22" s="97" t="s">
        <v>2987</v>
      </c>
      <c r="C22" s="106" t="str">
        <f>IF(B22="","",VLOOKUP(B22,'LISTA DE PRECIOS INGREDIENTES'!A8:D1681,2,FALSE()))</f>
        <v>kg</v>
      </c>
      <c r="D22" s="103">
        <v>1.5</v>
      </c>
      <c r="E22" s="107" t="str">
        <f>IF(B22="","",VLOOKUP(B22,'LISTA DE PRECIOS INGREDIENTES'!A8:D1163,3,FALSE()))</f>
        <v>2.73 €</v>
      </c>
      <c r="F22" s="101" t="str">
        <f t="shared" si="1"/>
        <v>#VALUE!</v>
      </c>
      <c r="G22" s="101" t="str">
        <f>IF(B22="","",VLOOKUP(B22,'LISTA DE PRECIOS INGREDIENTES'!A8:D1530,4,FALSE()))</f>
        <v>100.00%</v>
      </c>
      <c r="H22" s="102" t="str">
        <f t="shared" si="2"/>
        <v>#VALUE!</v>
      </c>
      <c r="I22" s="100" t="str">
        <f t="shared" si="3"/>
        <v>#VALUE!</v>
      </c>
    </row>
    <row r="23" ht="14.25" customHeight="1">
      <c r="B23" s="97" t="s">
        <v>2988</v>
      </c>
      <c r="C23" s="98" t="str">
        <f>IF(B23="","",VLOOKUP(B23,'LISTA DE PRECIOS INGREDIENTES'!A9:D1682,2,FALSE()))</f>
        <v>#N/A</v>
      </c>
      <c r="D23" s="99">
        <v>2.0</v>
      </c>
      <c r="E23" s="100" t="str">
        <f>IF(B23="","",VLOOKUP(B23,'LISTA DE PRECIOS INGREDIENTES'!A9:D1164,3,FALSE()))</f>
        <v>#N/A</v>
      </c>
      <c r="F23" s="101" t="str">
        <f t="shared" si="1"/>
        <v>#N/A</v>
      </c>
      <c r="G23" s="101" t="str">
        <f>IF(B23="","",VLOOKUP(B23,'LISTA DE PRECIOS INGREDIENTES'!A9:D1531,4,FALSE()))</f>
        <v>#N/A</v>
      </c>
      <c r="H23" s="102" t="str">
        <f t="shared" si="2"/>
        <v>#N/A</v>
      </c>
      <c r="I23" s="100" t="str">
        <f t="shared" si="3"/>
        <v>#N/A</v>
      </c>
    </row>
    <row r="24" ht="14.25" customHeight="1">
      <c r="B24" s="97" t="s">
        <v>2971</v>
      </c>
      <c r="C24" s="98" t="str">
        <f>IF(B24="","",VLOOKUP(B24,'LISTA DE PRECIOS INGREDIENTES'!A10:D1683,2,FALSE()))</f>
        <v>kg</v>
      </c>
      <c r="D24" s="103">
        <v>0.1</v>
      </c>
      <c r="E24" s="100" t="str">
        <f>IF(B24="","",VLOOKUP(B24,'LISTA DE PRECIOS INGREDIENTES'!A10:D1165,3,FALSE()))</f>
        <v>0.53 €</v>
      </c>
      <c r="F24" s="101" t="str">
        <f t="shared" si="1"/>
        <v>#VALUE!</v>
      </c>
      <c r="G24" s="101" t="str">
        <f>IF(B24="","",VLOOKUP(B24,'LISTA DE PRECIOS INGREDIENTES'!A10:D1532,4,FALSE()))</f>
        <v>100.00%</v>
      </c>
      <c r="H24" s="102" t="str">
        <f t="shared" si="2"/>
        <v>#VALUE!</v>
      </c>
      <c r="I24" s="100" t="str">
        <f t="shared" si="3"/>
        <v>#VALUE!</v>
      </c>
    </row>
    <row r="25" ht="14.25" customHeight="1">
      <c r="B25" s="97" t="s">
        <v>2972</v>
      </c>
      <c r="C25" s="98" t="str">
        <f>IF(B25="","",VLOOKUP(B25,'LISTA DE PRECIOS INGREDIENTES'!A11:D1684,2,FALSE()))</f>
        <v>#N/A</v>
      </c>
      <c r="D25" s="103">
        <v>0.1</v>
      </c>
      <c r="E25" s="100" t="str">
        <f>IF(B25="","",VLOOKUP(B25,'LISTA DE PRECIOS INGREDIENTES'!A11:D1166,3,FALSE()))</f>
        <v>#N/A</v>
      </c>
      <c r="F25" s="101" t="str">
        <f t="shared" si="1"/>
        <v>#N/A</v>
      </c>
      <c r="G25" s="101" t="str">
        <f>IF(B25="","",VLOOKUP(B25,'LISTA DE PRECIOS INGREDIENTES'!A11:D1533,4,FALSE()))</f>
        <v>#N/A</v>
      </c>
      <c r="H25" s="102" t="str">
        <f t="shared" si="2"/>
        <v>#N/A</v>
      </c>
      <c r="I25" s="100" t="str">
        <f t="shared" si="3"/>
        <v>#N/A</v>
      </c>
    </row>
    <row r="26" ht="14.25" customHeight="1">
      <c r="B26" s="97"/>
      <c r="C26" s="98" t="str">
        <f>IF(B26="","",VLOOKUP(B26,'LISTA DE PRECIOS INGREDIENTES'!A12:D1685,2,FALSE()))</f>
        <v/>
      </c>
      <c r="D26" s="103"/>
      <c r="E26" s="100" t="str">
        <f>IF(B26="","",VLOOKUP(B26,'LISTA DE PRECIOS INGREDIENTES'!A12:D1167,3,FALSE()))</f>
        <v/>
      </c>
      <c r="F26" s="101" t="str">
        <f t="shared" si="1"/>
        <v/>
      </c>
      <c r="G26" s="101" t="str">
        <f>IF(B26="","",VLOOKUP(B26,'LISTA DE PRECIOS INGREDIENTES'!A12:D1534,4,FALSE()))</f>
        <v/>
      </c>
      <c r="H26" s="102" t="str">
        <f t="shared" si="2"/>
        <v/>
      </c>
      <c r="I26" s="100" t="str">
        <f t="shared" si="3"/>
        <v/>
      </c>
    </row>
    <row r="27" ht="14.25" customHeight="1">
      <c r="B27" s="97"/>
      <c r="C27" s="98" t="str">
        <f>IF(B27="","",VLOOKUP(B27,'LISTA DE PRECIOS INGREDIENTES'!A13:D1686,2,FALSE()))</f>
        <v/>
      </c>
      <c r="D27" s="103"/>
      <c r="E27" s="100" t="str">
        <f>IF(B27="","",VLOOKUP(B27,'LISTA DE PRECIOS INGREDIENTES'!A13:D1168,3,FALSE()))</f>
        <v/>
      </c>
      <c r="F27" s="101" t="str">
        <f t="shared" si="1"/>
        <v/>
      </c>
      <c r="G27" s="101" t="str">
        <f>IF(B27="","",VLOOKUP(B27,'LISTA DE PRECIOS INGREDIENTES'!A13:D1535,4,FALSE()))</f>
        <v/>
      </c>
      <c r="H27" s="102" t="str">
        <f t="shared" si="2"/>
        <v/>
      </c>
      <c r="I27" s="100" t="str">
        <f t="shared" si="3"/>
        <v/>
      </c>
    </row>
    <row r="28" ht="14.25" customHeight="1">
      <c r="B28" s="97"/>
      <c r="C28" s="98" t="str">
        <f>IF(B28="","",VLOOKUP(B28,'LISTA DE PRECIOS INGREDIENTES'!A14:D1687,2,FALSE()))</f>
        <v/>
      </c>
      <c r="D28" s="103"/>
      <c r="E28" s="100" t="str">
        <f>IF(B28="","",VLOOKUP(B28,'LISTA DE PRECIOS INGREDIENTES'!A14:D1169,3,FALSE()))</f>
        <v/>
      </c>
      <c r="F28" s="101" t="str">
        <f t="shared" si="1"/>
        <v/>
      </c>
      <c r="G28" s="101" t="str">
        <f>IF(B28="","",VLOOKUP(B28,'LISTA DE PRECIOS INGREDIENTES'!A14:D1536,4,FALSE()))</f>
        <v/>
      </c>
      <c r="H28" s="102" t="str">
        <f t="shared" si="2"/>
        <v/>
      </c>
      <c r="I28" s="100" t="str">
        <f t="shared" si="3"/>
        <v/>
      </c>
    </row>
    <row r="29" ht="14.25" customHeight="1">
      <c r="B29" s="108"/>
      <c r="C29" s="109"/>
      <c r="D29" s="109"/>
      <c r="E29" s="110" t="str">
        <f>IF(E16="","",SUM(E16:E28))</f>
        <v>#N/A</v>
      </c>
      <c r="F29" s="111"/>
      <c r="G29" s="112" t="s">
        <v>2938</v>
      </c>
      <c r="H29" s="113" t="str">
        <f t="shared" ref="H29:I29" si="4">IF(H16="","",(SUM(H16:H28)))</f>
        <v>#VALUE!</v>
      </c>
      <c r="I29" s="85" t="str">
        <f t="shared" si="4"/>
        <v>#VALUE!</v>
      </c>
    </row>
    <row r="30" ht="14.25" customHeight="1">
      <c r="B30" s="108"/>
      <c r="C30" s="109"/>
      <c r="D30" s="109"/>
      <c r="E30" s="114"/>
      <c r="F30" s="111"/>
      <c r="G30" s="111"/>
      <c r="H30" s="115"/>
      <c r="I30" s="114"/>
    </row>
    <row r="31" ht="14.25" customHeight="1">
      <c r="B31" s="88" t="s">
        <v>2939</v>
      </c>
      <c r="C31" s="89" t="s">
        <v>2929</v>
      </c>
      <c r="D31" s="90" t="s">
        <v>2930</v>
      </c>
      <c r="E31" s="90" t="s">
        <v>2931</v>
      </c>
      <c r="F31" s="91" t="s">
        <v>2932</v>
      </c>
      <c r="G31" s="91" t="s">
        <v>2933</v>
      </c>
      <c r="H31" s="89" t="s">
        <v>2934</v>
      </c>
      <c r="I31" s="92" t="s">
        <v>2935</v>
      </c>
    </row>
    <row r="32" ht="14.25" customHeight="1">
      <c r="B32" s="93"/>
      <c r="C32" s="94"/>
      <c r="D32" s="95"/>
      <c r="E32" s="95"/>
      <c r="F32" s="94"/>
      <c r="G32" s="94"/>
      <c r="H32" s="94"/>
      <c r="I32" s="96" t="s">
        <v>2937</v>
      </c>
    </row>
    <row r="33" ht="14.25" customHeight="1">
      <c r="B33" s="116"/>
      <c r="C33" s="117" t="str">
        <f>IF(B33="","",VLOOKUP(B33,'LISTA DE PRECIOS MATERIALES'!A2:C156,2,FALSE()))</f>
        <v/>
      </c>
      <c r="D33" s="118"/>
      <c r="E33" s="85" t="str">
        <f>IF(B33="","",VLOOKUP(B33,'LISTA DE PRECIOS MATERIALES'!A2:C122,3,FALSE()))</f>
        <v/>
      </c>
      <c r="F33" s="87" t="str">
        <f t="shared" ref="F33:F39" si="5">IF(E33="","",(H33*100%/$I$42))</f>
        <v/>
      </c>
      <c r="G33" s="87"/>
      <c r="H33" s="119" t="str">
        <f t="shared" ref="H33:H39" si="6">IF(D33="","",(D33)*E33)</f>
        <v/>
      </c>
      <c r="I33" s="85" t="str">
        <f t="shared" ref="I33:I39" si="7">IF(G33="","",(D33*E33)*100%/G33)</f>
        <v/>
      </c>
    </row>
    <row r="34" ht="14.25" customHeight="1">
      <c r="B34" s="116"/>
      <c r="C34" s="117"/>
      <c r="D34" s="118"/>
      <c r="E34" s="85" t="str">
        <f>IF(B34="","",VLOOKUP(B34,'LISTA DE PRECIOS MATERIALES'!A3:C123,3,FALSE()))</f>
        <v/>
      </c>
      <c r="F34" s="87" t="str">
        <f t="shared" si="5"/>
        <v/>
      </c>
      <c r="G34" s="87"/>
      <c r="H34" s="119" t="str">
        <f t="shared" si="6"/>
        <v/>
      </c>
      <c r="I34" s="85" t="str">
        <f t="shared" si="7"/>
        <v/>
      </c>
    </row>
    <row r="35" ht="14.25" customHeight="1">
      <c r="B35" s="116"/>
      <c r="C35" s="117"/>
      <c r="D35" s="118"/>
      <c r="E35" s="85" t="str">
        <f>IF(B35="","",VLOOKUP(B35,'LISTA DE PRECIOS MATERIALES'!A4:C124,3,FALSE()))</f>
        <v/>
      </c>
      <c r="F35" s="87" t="str">
        <f t="shared" si="5"/>
        <v/>
      </c>
      <c r="G35" s="87"/>
      <c r="H35" s="119" t="str">
        <f t="shared" si="6"/>
        <v/>
      </c>
      <c r="I35" s="85" t="str">
        <f t="shared" si="7"/>
        <v/>
      </c>
    </row>
    <row r="36" ht="14.25" customHeight="1">
      <c r="B36" s="116"/>
      <c r="C36" s="117"/>
      <c r="D36" s="118"/>
      <c r="E36" s="85" t="str">
        <f>IF(B36="","",VLOOKUP(B36,'LISTA DE PRECIOS MATERIALES'!A5:C125,3,FALSE()))</f>
        <v/>
      </c>
      <c r="F36" s="87" t="str">
        <f t="shared" si="5"/>
        <v/>
      </c>
      <c r="G36" s="87"/>
      <c r="H36" s="119" t="str">
        <f t="shared" si="6"/>
        <v/>
      </c>
      <c r="I36" s="85" t="str">
        <f t="shared" si="7"/>
        <v/>
      </c>
    </row>
    <row r="37" ht="14.25" customHeight="1">
      <c r="B37" s="116"/>
      <c r="C37" s="117"/>
      <c r="D37" s="118"/>
      <c r="E37" s="85" t="str">
        <f>IF(B37="","",VLOOKUP(B37,'LISTA DE PRECIOS MATERIALES'!A6:C126,3,FALSE()))</f>
        <v/>
      </c>
      <c r="F37" s="87" t="str">
        <f t="shared" si="5"/>
        <v/>
      </c>
      <c r="G37" s="87"/>
      <c r="H37" s="119" t="str">
        <f t="shared" si="6"/>
        <v/>
      </c>
      <c r="I37" s="85" t="str">
        <f t="shared" si="7"/>
        <v/>
      </c>
    </row>
    <row r="38" ht="14.25" customHeight="1">
      <c r="B38" s="116"/>
      <c r="C38" s="117"/>
      <c r="D38" s="118"/>
      <c r="E38" s="85" t="str">
        <f>IF(B38="","",VLOOKUP(B38,'LISTA DE PRECIOS MATERIALES'!A7:C127,3,FALSE()))</f>
        <v/>
      </c>
      <c r="F38" s="87" t="str">
        <f t="shared" si="5"/>
        <v/>
      </c>
      <c r="G38" s="87"/>
      <c r="H38" s="119" t="str">
        <f t="shared" si="6"/>
        <v/>
      </c>
      <c r="I38" s="85" t="str">
        <f t="shared" si="7"/>
        <v/>
      </c>
    </row>
    <row r="39" ht="14.25" customHeight="1">
      <c r="B39" s="116"/>
      <c r="C39" s="117"/>
      <c r="D39" s="118"/>
      <c r="E39" s="85" t="str">
        <f>IF(B39="","",VLOOKUP(B39,'LISTA DE PRECIOS MATERIALES'!A8:C128,3,FALSE()))</f>
        <v/>
      </c>
      <c r="F39" s="87" t="str">
        <f t="shared" si="5"/>
        <v/>
      </c>
      <c r="G39" s="87"/>
      <c r="H39" s="119" t="str">
        <f t="shared" si="6"/>
        <v/>
      </c>
      <c r="I39" s="85" t="str">
        <f t="shared" si="7"/>
        <v/>
      </c>
    </row>
    <row r="40" ht="14.25" customHeight="1">
      <c r="B40" s="108"/>
      <c r="C40" s="109"/>
      <c r="D40" s="109"/>
      <c r="E40" s="110">
        <f>SUM(E33:E39)</f>
        <v>0</v>
      </c>
      <c r="F40" s="111"/>
      <c r="G40" s="112" t="s">
        <v>2940</v>
      </c>
      <c r="H40" s="72" t="str">
        <f t="shared" ref="H40:I40" si="8">IF(H33="","",SUM(H33:H39))</f>
        <v/>
      </c>
      <c r="I40" s="85" t="str">
        <f t="shared" si="8"/>
        <v/>
      </c>
    </row>
    <row r="41" ht="14.25" customHeight="1">
      <c r="C41" s="120"/>
      <c r="E41" s="121" t="str">
        <f>SUM(E16:E28)</f>
        <v>#N/A</v>
      </c>
      <c r="F41" s="122"/>
      <c r="G41" s="122"/>
      <c r="H41" s="122"/>
    </row>
    <row r="42" ht="14.25" customHeight="1">
      <c r="B42" s="123" t="s">
        <v>2941</v>
      </c>
      <c r="C42" s="72" t="str">
        <f>IF(C8="","",I43/C8)</f>
        <v>#VALUE!</v>
      </c>
      <c r="E42" s="124" t="s">
        <v>2942</v>
      </c>
      <c r="I42" s="125" t="str">
        <f>IF(H29="","",SUM(H29,H40))</f>
        <v>#VALUE!</v>
      </c>
    </row>
    <row r="43" ht="14.25" customHeight="1">
      <c r="E43" s="124" t="s">
        <v>2943</v>
      </c>
      <c r="I43" s="125" t="str">
        <f>IF(I29="","",SUM(I29,I40))</f>
        <v>#VALUE!</v>
      </c>
    </row>
    <row r="44" ht="15.75" customHeight="1"/>
    <row r="45" ht="14.25" customHeight="1">
      <c r="B45" s="83" t="s">
        <v>2944</v>
      </c>
      <c r="C45" s="75"/>
      <c r="D45" s="75"/>
      <c r="E45" s="75"/>
      <c r="F45" s="75"/>
      <c r="G45" s="75"/>
      <c r="H45" s="75"/>
      <c r="I45" s="76"/>
    </row>
    <row r="46" ht="14.25" customHeight="1">
      <c r="B46" s="126"/>
      <c r="C46" s="127"/>
      <c r="D46" s="127"/>
      <c r="E46" s="127"/>
      <c r="F46" s="127"/>
      <c r="G46" s="127"/>
      <c r="H46" s="127"/>
      <c r="I46" s="128"/>
    </row>
    <row r="47" ht="14.25" customHeight="1">
      <c r="B47" s="129"/>
      <c r="I47" s="130"/>
    </row>
    <row r="48" ht="14.25" customHeight="1">
      <c r="B48" s="129"/>
      <c r="I48" s="130"/>
    </row>
    <row r="49" ht="14.25" customHeight="1">
      <c r="B49" s="129"/>
      <c r="I49" s="130"/>
    </row>
    <row r="50" ht="14.25" customHeight="1">
      <c r="B50" s="129"/>
      <c r="I50" s="130"/>
    </row>
    <row r="51" ht="14.25" customHeight="1">
      <c r="B51" s="129"/>
      <c r="I51" s="130"/>
    </row>
    <row r="52" ht="14.25" customHeight="1">
      <c r="B52" s="129"/>
      <c r="I52" s="130"/>
    </row>
    <row r="53" ht="14.25" customHeight="1">
      <c r="B53" s="129"/>
      <c r="I53" s="130"/>
    </row>
    <row r="54" ht="14.25" customHeight="1">
      <c r="B54" s="129"/>
      <c r="I54" s="130"/>
    </row>
    <row r="55" ht="14.25" customHeight="1">
      <c r="B55" s="129"/>
      <c r="I55" s="130"/>
    </row>
    <row r="56" ht="14.25" customHeight="1">
      <c r="B56" s="129"/>
      <c r="I56" s="130"/>
    </row>
    <row r="57" ht="14.25" customHeight="1">
      <c r="B57" s="129"/>
      <c r="I57" s="130"/>
    </row>
    <row r="58" ht="14.25" customHeight="1">
      <c r="B58" s="129"/>
      <c r="I58" s="130"/>
    </row>
    <row r="59" ht="14.25" customHeight="1">
      <c r="B59" s="131"/>
      <c r="C59" s="132"/>
      <c r="D59" s="132"/>
      <c r="E59" s="132"/>
      <c r="F59" s="132"/>
      <c r="G59" s="132"/>
      <c r="H59" s="132"/>
      <c r="I59" s="133"/>
    </row>
    <row r="60" ht="14.25" customHeight="1">
      <c r="B60" s="134"/>
      <c r="C60" s="134"/>
      <c r="D60" s="134"/>
      <c r="E60" s="134"/>
      <c r="F60" s="134"/>
      <c r="G60" s="134"/>
      <c r="H60" s="134"/>
      <c r="I60" s="134"/>
    </row>
    <row r="61" ht="14.25" customHeight="1">
      <c r="B61" s="83" t="s">
        <v>2945</v>
      </c>
      <c r="C61" s="75"/>
      <c r="D61" s="75"/>
      <c r="E61" s="75"/>
      <c r="F61" s="75"/>
      <c r="G61" s="75"/>
      <c r="H61" s="75"/>
      <c r="I61" s="76"/>
    </row>
    <row r="62" ht="14.25" customHeight="1">
      <c r="B62" s="126"/>
      <c r="C62" s="127"/>
      <c r="D62" s="127"/>
      <c r="E62" s="127"/>
      <c r="F62" s="127"/>
      <c r="G62" s="127"/>
      <c r="H62" s="127"/>
      <c r="I62" s="128"/>
    </row>
    <row r="63" ht="14.25" customHeight="1">
      <c r="B63" s="131"/>
      <c r="C63" s="132"/>
      <c r="D63" s="132"/>
      <c r="E63" s="132"/>
      <c r="F63" s="132"/>
      <c r="G63" s="132"/>
      <c r="H63" s="132"/>
      <c r="I63" s="133"/>
    </row>
    <row r="64" ht="15.75" customHeight="1"/>
    <row r="65" ht="14.25" customHeight="1">
      <c r="B65" s="83" t="s">
        <v>2946</v>
      </c>
      <c r="C65" s="75"/>
      <c r="D65" s="76"/>
    </row>
    <row r="66" ht="14.25" customHeight="1">
      <c r="B66" s="135"/>
      <c r="C66" s="127"/>
      <c r="D66" s="128"/>
    </row>
    <row r="67" ht="14.25" customHeight="1">
      <c r="B67" s="131"/>
      <c r="C67" s="132"/>
      <c r="D67" s="133"/>
    </row>
    <row r="68" ht="15.75" customHeight="1"/>
    <row r="69" ht="14.25" customHeight="1">
      <c r="B69" s="83" t="s">
        <v>2947</v>
      </c>
      <c r="C69" s="75"/>
      <c r="D69" s="76"/>
    </row>
    <row r="70" ht="24.0" customHeight="1">
      <c r="B70" s="136" t="s">
        <v>2948</v>
      </c>
      <c r="C70" s="137" t="s">
        <v>2949</v>
      </c>
      <c r="D70" s="128"/>
    </row>
    <row r="71" ht="24.0" customHeight="1">
      <c r="B71" s="138" t="s">
        <v>2950</v>
      </c>
      <c r="C71" s="139" t="s">
        <v>2951</v>
      </c>
      <c r="D71" s="130"/>
    </row>
    <row r="72" ht="25.5" customHeight="1">
      <c r="B72" s="138" t="s">
        <v>2952</v>
      </c>
      <c r="C72" s="139" t="s">
        <v>2953</v>
      </c>
      <c r="D72" s="130"/>
    </row>
    <row r="73" ht="21.0" customHeight="1">
      <c r="B73" s="138" t="s">
        <v>2954</v>
      </c>
      <c r="C73" s="139" t="s">
        <v>2955</v>
      </c>
      <c r="D73" s="130"/>
    </row>
    <row r="74" ht="24.0" customHeight="1">
      <c r="B74" s="138" t="s">
        <v>2956</v>
      </c>
      <c r="C74" s="139" t="s">
        <v>2957</v>
      </c>
      <c r="D74" s="130"/>
    </row>
    <row r="75" ht="23.25" customHeight="1">
      <c r="B75" s="138" t="s">
        <v>2958</v>
      </c>
      <c r="C75" s="139" t="s">
        <v>2959</v>
      </c>
      <c r="D75" s="130"/>
    </row>
    <row r="76" ht="26.25" customHeight="1">
      <c r="B76" s="140" t="s">
        <v>2960</v>
      </c>
      <c r="C76" s="141" t="s">
        <v>2961</v>
      </c>
      <c r="D76" s="133"/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>
      <c r="A90" s="4" t="b">
        <f>TRUE()</f>
        <v>1</v>
      </c>
    </row>
    <row r="91" ht="15.75" customHeight="1"/>
    <row r="92" ht="15.75" customHeight="1"/>
    <row r="93" ht="15.75" customHeight="1"/>
    <row r="94" ht="15.75" customHeight="1"/>
    <row r="95" ht="14.25" customHeight="1">
      <c r="A95" s="4" t="b">
        <f t="shared" ref="A95:A96" si="9">TRUE()</f>
        <v>1</v>
      </c>
    </row>
    <row r="96" ht="14.25" customHeight="1">
      <c r="A96" s="4" t="b">
        <f t="shared" si="9"/>
        <v>1</v>
      </c>
    </row>
    <row r="97" ht="15.75" customHeight="1"/>
    <row r="98" ht="14.25" customHeight="1">
      <c r="A98" s="4" t="b">
        <f>TRUE()</f>
        <v>1</v>
      </c>
    </row>
    <row r="99" ht="15.75" customHeight="1"/>
    <row r="100" ht="15.75" customHeight="1"/>
    <row r="101" ht="14.25" customHeight="1">
      <c r="A101" s="4" t="b">
        <f>TRUE()</f>
        <v>1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I2"/>
    <mergeCell ref="C4:D4"/>
    <mergeCell ref="F4:H4"/>
    <mergeCell ref="C6:D6"/>
    <mergeCell ref="F6:H6"/>
    <mergeCell ref="C7:D7"/>
    <mergeCell ref="F7:G7"/>
    <mergeCell ref="C8:D8"/>
    <mergeCell ref="F8:H8"/>
    <mergeCell ref="C10:D10"/>
    <mergeCell ref="F10:H10"/>
    <mergeCell ref="C11:D11"/>
    <mergeCell ref="F11:H11"/>
    <mergeCell ref="F12:H12"/>
    <mergeCell ref="C31:C32"/>
    <mergeCell ref="F31:F32"/>
    <mergeCell ref="C12:D12"/>
    <mergeCell ref="B14:B15"/>
    <mergeCell ref="C14:C15"/>
    <mergeCell ref="F14:F15"/>
    <mergeCell ref="G14:G15"/>
    <mergeCell ref="H14:H15"/>
    <mergeCell ref="B31:B32"/>
    <mergeCell ref="G31:G32"/>
    <mergeCell ref="H31:H32"/>
    <mergeCell ref="E42:H42"/>
    <mergeCell ref="E43:H43"/>
    <mergeCell ref="B45:I45"/>
    <mergeCell ref="B46:I59"/>
    <mergeCell ref="B61:I61"/>
    <mergeCell ref="C73:D73"/>
    <mergeCell ref="C74:D74"/>
    <mergeCell ref="C75:D75"/>
    <mergeCell ref="C76:D76"/>
    <mergeCell ref="B62:I63"/>
    <mergeCell ref="B65:D65"/>
    <mergeCell ref="B66:D67"/>
    <mergeCell ref="B69:D69"/>
    <mergeCell ref="C70:D70"/>
    <mergeCell ref="C71:D71"/>
    <mergeCell ref="C72:D72"/>
  </mergeCells>
  <conditionalFormatting sqref="B70:B76">
    <cfRule type="expression" dxfId="0" priority="1">
      <formula>$A90</formula>
    </cfRule>
  </conditionalFormatting>
  <conditionalFormatting sqref="C70:D76">
    <cfRule type="expression" dxfId="0" priority="2">
      <formula>$A97</formula>
    </cfRule>
  </conditionalFormatting>
  <dataValidations>
    <dataValidation type="list" allowBlank="1" showErrorMessage="1" sqref="B33">
      <formula1>'LISTA DE PRECIOS MATERIALES'!$A$2:$A$156</formula1>
    </dataValidation>
    <dataValidation type="list" allowBlank="1" showErrorMessage="1" sqref="B16:B29">
      <formula1>'LISTA DE PRECIOS INGREDIENTES'!$A$2:$A$1140</formula1>
    </dataValidation>
    <dataValidation type="list" allowBlank="1" showErrorMessage="1" sqref="B34:B40">
      <formula1>'LISTA DE PRECIOS MATERIALES'!$A$2:$A$24</formula1>
    </dataValidation>
  </dataValidations>
  <printOptions/>
  <pageMargins bottom="0.75" footer="0.0" header="0.0" left="0.7" right="0.7" top="0.0"/>
  <pageSetup paperSize="9" orientation="portrait"/>
  <drawing r:id="rId1"/>
</worksheet>
</file>