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xr:revisionPtr revIDLastSave="0" documentId="8_{61B20252-E764-47B9-8C30-674882ACC8D1}" xr6:coauthVersionLast="47" xr6:coauthVersionMax="47" xr10:uidLastSave="{00000000-0000-0000-0000-000000000000}"/>
  <bookViews>
    <workbookView xWindow="-120" yWindow="-120" windowWidth="20730" windowHeight="11160" xr2:uid="{1E22A818-5115-4EEC-BACB-97BF20EAB2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4" i="1" l="1"/>
  <c r="AB20" i="1"/>
  <c r="AB18" i="1"/>
  <c r="AB17" i="1"/>
  <c r="AB16" i="1"/>
  <c r="AB15" i="1"/>
  <c r="AB19" i="1"/>
  <c r="AC23" i="1"/>
  <c r="W21" i="1"/>
  <c r="R21" i="1"/>
  <c r="M21" i="1"/>
  <c r="H21" i="1"/>
  <c r="AC21" i="1" l="1"/>
</calcChain>
</file>

<file path=xl/sharedStrings.xml><?xml version="1.0" encoding="utf-8"?>
<sst xmlns="http://schemas.openxmlformats.org/spreadsheetml/2006/main" count="230" uniqueCount="88">
  <si>
    <t>Iteracion 1</t>
  </si>
  <si>
    <t>Iteracion 2</t>
  </si>
  <si>
    <t>Iteracion 3</t>
  </si>
  <si>
    <t>Iteracion 4</t>
  </si>
  <si>
    <t>Iteracion 5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</si>
  <si>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</si>
  <si>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</si>
  <si>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</si>
  <si>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</si>
  <si>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</si>
  <si>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</si>
  <si>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</si>
  <si>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</si>
  <si>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</si>
  <si>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</si>
  <si>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</si>
  <si>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</si>
  <si>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</si>
  <si>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</si>
  <si>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</si>
  <si>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</si>
  <si>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</si>
  <si>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</si>
  <si>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</si>
  <si>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</si>
  <si>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</si>
  <si>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</si>
  <si>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</si>
  <si>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</si>
  <si>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</si>
  <si>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</si>
  <si>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Trabajador</t>
  </si>
  <si>
    <t>Requisitos</t>
  </si>
  <si>
    <t>Analisis</t>
  </si>
  <si>
    <t>Diseño</t>
  </si>
  <si>
    <t>Implementacion</t>
  </si>
  <si>
    <t>Pruebas</t>
  </si>
  <si>
    <t>Natalia</t>
  </si>
  <si>
    <t xml:space="preserve"> </t>
  </si>
  <si>
    <t>Tomás</t>
  </si>
  <si>
    <t>Andres</t>
  </si>
  <si>
    <t>Isaac</t>
  </si>
  <si>
    <t>Dario</t>
  </si>
  <si>
    <t>Enrique</t>
  </si>
  <si>
    <t>Coste</t>
  </si>
  <si>
    <t>Esfuerzo(Horas)</t>
  </si>
  <si>
    <t>Coste(Euros)</t>
  </si>
  <si>
    <t>Agenda(Dias)</t>
  </si>
  <si>
    <t>CDU</t>
  </si>
  <si>
    <t>Prioridad</t>
  </si>
  <si>
    <t>tipo cliente</t>
  </si>
  <si>
    <t>usuario</t>
  </si>
  <si>
    <t>Iteracion</t>
  </si>
  <si>
    <t>Duracion</t>
  </si>
  <si>
    <t>negocios</t>
  </si>
  <si>
    <t>Inicial</t>
  </si>
  <si>
    <t>Final</t>
  </si>
  <si>
    <t>Noviembre</t>
  </si>
  <si>
    <t>Lunes</t>
  </si>
  <si>
    <t>Martes</t>
  </si>
  <si>
    <t>Jueves</t>
  </si>
  <si>
    <t>Viernes</t>
  </si>
  <si>
    <t>Domingo</t>
  </si>
  <si>
    <t>Miércoles</t>
  </si>
  <si>
    <t>Sábado</t>
  </si>
  <si>
    <t>Color</t>
  </si>
  <si>
    <t>Diciembre</t>
  </si>
  <si>
    <t>Servidor</t>
  </si>
  <si>
    <t>Usuario</t>
  </si>
  <si>
    <t>Negocio</t>
  </si>
  <si>
    <t>CLIENTE/PEREGRINO</t>
  </si>
  <si>
    <t>CLIENTE/NEGOCIO</t>
  </si>
  <si>
    <t>SERVIDOR</t>
  </si>
  <si>
    <t>Inicio</t>
  </si>
  <si>
    <t>Fin</t>
  </si>
  <si>
    <t>FECHAS PLANIFICADO</t>
  </si>
  <si>
    <t>Requistos</t>
  </si>
  <si>
    <t>FECHA ENTREGA TAREAS ASIGNADAS</t>
  </si>
  <si>
    <t>30e/hora</t>
  </si>
  <si>
    <t xml:space="preserve">Total </t>
  </si>
  <si>
    <t>Horas Totales</t>
  </si>
  <si>
    <t>Al terminar esta iteración tendremos lista la version 1.0-alpha</t>
  </si>
  <si>
    <t>Al terminar esta iteración tendremos lista la versión 1.0-beta</t>
  </si>
  <si>
    <t>Versión</t>
  </si>
  <si>
    <t>Fecha</t>
  </si>
  <si>
    <t>1.0-alpha</t>
  </si>
  <si>
    <t>1.0-beta</t>
  </si>
  <si>
    <t>Control de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</si>
</sst>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scheme val="minor"/>
    </font>
    <font>
      <sz val="11"/>
      <color rgb="FF444444"/>
      <name val="Calibri"/>
      <charset val="1"/>
    </font>
    <font>
      <sz val="11"/>
      <color theme="0"/>
      <name val="Calibri"/>
      <scheme val="minor"/>
    </font>
    <font>
      <b/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6" fillId="14" borderId="0" applyNumberFormat="0" applyBorder="0" applyAlignment="0" applyProtection="0"/>
  </cellStyleXfs>
  <cellXfs count="1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7" borderId="4" xfId="6" applyBorder="1"/>
    <xf numFmtId="0" fontId="1" fillId="7" borderId="1" xfId="6" applyBorder="1"/>
    <xf numFmtId="0" fontId="1" fillId="7" borderId="2" xfId="6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3" xfId="0" applyBorder="1"/>
    <xf numFmtId="0" fontId="1" fillId="10" borderId="15" xfId="9" applyBorder="1"/>
    <xf numFmtId="0" fontId="1" fillId="4" borderId="15" xfId="3" applyBorder="1"/>
    <xf numFmtId="0" fontId="2" fillId="8" borderId="18" xfId="7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1" fillId="12" borderId="1" xfId="4" applyFill="1" applyBorder="1"/>
    <xf numFmtId="0" fontId="5" fillId="0" borderId="0" xfId="0" applyFont="1"/>
    <xf numFmtId="0" fontId="0" fillId="10" borderId="17" xfId="9" applyFont="1" applyBorder="1"/>
    <xf numFmtId="0" fontId="0" fillId="10" borderId="1" xfId="9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13" borderId="15" xfId="4" applyFill="1" applyBorder="1"/>
    <xf numFmtId="0" fontId="0" fillId="10" borderId="26" xfId="9" applyFont="1" applyBorder="1"/>
    <xf numFmtId="0" fontId="0" fillId="0" borderId="17" xfId="9" applyFont="1" applyFill="1" applyBorder="1"/>
    <xf numFmtId="0" fontId="1" fillId="9" borderId="4" xfId="8" applyBorder="1"/>
    <xf numFmtId="0" fontId="1" fillId="5" borderId="8" xfId="4" applyBorder="1"/>
    <xf numFmtId="0" fontId="1" fillId="3" borderId="4" xfId="2" applyBorder="1"/>
    <xf numFmtId="0" fontId="1" fillId="9" borderId="1" xfId="8" applyBorder="1"/>
    <xf numFmtId="0" fontId="1" fillId="5" borderId="9" xfId="4" applyBorder="1"/>
    <xf numFmtId="0" fontId="1" fillId="3" borderId="1" xfId="2" applyBorder="1"/>
    <xf numFmtId="0" fontId="1" fillId="9" borderId="2" xfId="8" applyBorder="1"/>
    <xf numFmtId="0" fontId="1" fillId="5" borderId="10" xfId="4" applyBorder="1"/>
    <xf numFmtId="0" fontId="1" fillId="3" borderId="2" xfId="2" applyBorder="1"/>
    <xf numFmtId="0" fontId="0" fillId="12" borderId="1" xfId="4" applyFont="1" applyFill="1" applyBorder="1"/>
    <xf numFmtId="0" fontId="0" fillId="15" borderId="6" xfId="0" applyFill="1" applyBorder="1"/>
    <xf numFmtId="0" fontId="0" fillId="9" borderId="1" xfId="8" applyFont="1" applyBorder="1"/>
    <xf numFmtId="0" fontId="0" fillId="9" borderId="2" xfId="8" applyFont="1" applyBorder="1"/>
    <xf numFmtId="0" fontId="0" fillId="3" borderId="1" xfId="2" applyFont="1" applyBorder="1"/>
    <xf numFmtId="0" fontId="0" fillId="3" borderId="2" xfId="2" applyFont="1" applyBorder="1"/>
    <xf numFmtId="0" fontId="0" fillId="15" borderId="1" xfId="0" applyFill="1" applyBorder="1"/>
    <xf numFmtId="0" fontId="0" fillId="5" borderId="9" xfId="4" applyFont="1" applyBorder="1"/>
    <xf numFmtId="0" fontId="0" fillId="5" borderId="10" xfId="4" applyFont="1" applyBorder="1"/>
    <xf numFmtId="0" fontId="7" fillId="16" borderId="1" xfId="0" applyFont="1" applyFill="1" applyBorder="1"/>
    <xf numFmtId="0" fontId="7" fillId="16" borderId="2" xfId="0" applyFont="1" applyFill="1" applyBorder="1"/>
    <xf numFmtId="0" fontId="0" fillId="0" borderId="0" xfId="0" applyAlignment="1">
      <alignment wrapText="1"/>
    </xf>
    <xf numFmtId="0" fontId="4" fillId="11" borderId="8" xfId="10" applyBorder="1"/>
    <xf numFmtId="0" fontId="4" fillId="11" borderId="9" xfId="10" applyBorder="1"/>
    <xf numFmtId="0" fontId="4" fillId="11" borderId="10" xfId="10" applyBorder="1"/>
    <xf numFmtId="0" fontId="0" fillId="7" borderId="2" xfId="6" applyFont="1" applyBorder="1"/>
    <xf numFmtId="0" fontId="0" fillId="7" borderId="1" xfId="6" applyFont="1" applyBorder="1"/>
    <xf numFmtId="0" fontId="5" fillId="0" borderId="1" xfId="0" applyFont="1" applyBorder="1"/>
    <xf numFmtId="0" fontId="0" fillId="17" borderId="17" xfId="9" applyFont="1" applyFill="1" applyBorder="1"/>
    <xf numFmtId="0" fontId="0" fillId="17" borderId="1" xfId="9" applyFont="1" applyFill="1" applyBorder="1"/>
    <xf numFmtId="0" fontId="0" fillId="18" borderId="14" xfId="9" applyFont="1" applyFill="1" applyBorder="1"/>
    <xf numFmtId="0" fontId="0" fillId="18" borderId="1" xfId="9" applyFont="1" applyFill="1" applyBorder="1"/>
    <xf numFmtId="0" fontId="0" fillId="19" borderId="1" xfId="9" applyFont="1" applyFill="1" applyBorder="1"/>
    <xf numFmtId="0" fontId="0" fillId="19" borderId="14" xfId="9" applyFont="1" applyFill="1" applyBorder="1"/>
    <xf numFmtId="0" fontId="0" fillId="20" borderId="1" xfId="9" applyFont="1" applyFill="1" applyBorder="1"/>
    <xf numFmtId="0" fontId="1" fillId="20" borderId="25" xfId="4" applyFill="1" applyBorder="1"/>
    <xf numFmtId="0" fontId="0" fillId="21" borderId="1" xfId="9" applyFont="1" applyFill="1" applyBorder="1"/>
    <xf numFmtId="0" fontId="0" fillId="22" borderId="14" xfId="9" applyFont="1" applyFill="1" applyBorder="1"/>
    <xf numFmtId="0" fontId="0" fillId="22" borderId="1" xfId="9" applyFont="1" applyFill="1" applyBorder="1"/>
    <xf numFmtId="0" fontId="0" fillId="22" borderId="14" xfId="0" applyFill="1" applyBorder="1"/>
    <xf numFmtId="0" fontId="0" fillId="22" borderId="1" xfId="0" applyFill="1" applyBorder="1"/>
    <xf numFmtId="16" fontId="0" fillId="0" borderId="1" xfId="0" applyNumberFormat="1" applyBorder="1"/>
    <xf numFmtId="0" fontId="0" fillId="21" borderId="16" xfId="9" applyFont="1" applyFill="1" applyBorder="1"/>
    <xf numFmtId="0" fontId="0" fillId="21" borderId="17" xfId="9" applyFont="1" applyFill="1" applyBorder="1"/>
    <xf numFmtId="0" fontId="0" fillId="23" borderId="14" xfId="9" applyFont="1" applyFill="1" applyBorder="1"/>
    <xf numFmtId="0" fontId="0" fillId="23" borderId="1" xfId="9" applyFont="1" applyFill="1" applyBorder="1"/>
    <xf numFmtId="0" fontId="0" fillId="23" borderId="4" xfId="9" applyFont="1" applyFill="1" applyBorder="1"/>
    <xf numFmtId="0" fontId="2" fillId="23" borderId="15" xfId="1" applyFill="1" applyBorder="1"/>
    <xf numFmtId="16" fontId="0" fillId="0" borderId="0" xfId="0" applyNumberFormat="1"/>
    <xf numFmtId="16" fontId="0" fillId="0" borderId="28" xfId="0" applyNumberFormat="1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/>
    <xf numFmtId="0" fontId="0" fillId="24" borderId="1" xfId="0" applyFill="1" applyBorder="1"/>
    <xf numFmtId="0" fontId="0" fillId="24" borderId="2" xfId="0" applyFill="1" applyBorder="1"/>
    <xf numFmtId="0" fontId="0" fillId="24" borderId="4" xfId="0" applyFill="1" applyBorder="1"/>
    <xf numFmtId="0" fontId="0" fillId="24" borderId="6" xfId="0" applyFill="1" applyBorder="1"/>
    <xf numFmtId="0" fontId="0" fillId="21" borderId="14" xfId="9" applyFont="1" applyFill="1" applyBorder="1"/>
    <xf numFmtId="0" fontId="0" fillId="22" borderId="17" xfId="9" applyFont="1" applyFill="1" applyBorder="1"/>
    <xf numFmtId="0" fontId="1" fillId="18" borderId="15" xfId="6" applyFill="1" applyBorder="1"/>
    <xf numFmtId="14" fontId="0" fillId="0" borderId="15" xfId="0" applyNumberFormat="1" applyBorder="1"/>
    <xf numFmtId="14" fontId="0" fillId="0" borderId="18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7" borderId="27" xfId="6" applyBorder="1" applyAlignment="1">
      <alignment horizontal="center"/>
    </xf>
    <xf numFmtId="0" fontId="1" fillId="9" borderId="27" xfId="8" applyBorder="1" applyAlignment="1">
      <alignment horizontal="center"/>
    </xf>
    <xf numFmtId="0" fontId="1" fillId="4" borderId="27" xfId="3" applyBorder="1" applyAlignment="1">
      <alignment horizontal="center"/>
    </xf>
    <xf numFmtId="0" fontId="1" fillId="6" borderId="27" xfId="5" applyBorder="1" applyAlignment="1">
      <alignment horizontal="center"/>
    </xf>
    <xf numFmtId="0" fontId="4" fillId="11" borderId="27" xfId="10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0" fillId="3" borderId="12" xfId="2" applyFont="1" applyBorder="1" applyAlignment="1">
      <alignment horizontal="center"/>
    </xf>
    <xf numFmtId="0" fontId="0" fillId="3" borderId="21" xfId="2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6" borderId="0" xfId="5" applyBorder="1" applyAlignment="1">
      <alignment horizontal="center"/>
    </xf>
    <xf numFmtId="0" fontId="4" fillId="11" borderId="0" xfId="10" applyAlignment="1">
      <alignment horizontal="center"/>
    </xf>
    <xf numFmtId="0" fontId="6" fillId="22" borderId="8" xfId="11" applyFill="1" applyBorder="1"/>
    <xf numFmtId="0" fontId="6" fillId="22" borderId="9" xfId="11" applyFill="1" applyBorder="1"/>
    <xf numFmtId="0" fontId="6" fillId="22" borderId="10" xfId="11" applyFill="1" applyBorder="1"/>
    <xf numFmtId="0" fontId="0" fillId="22" borderId="9" xfId="0" applyFill="1" applyBorder="1"/>
  </cellXfs>
  <cellStyles count="12">
    <cellStyle name="20% - Énfasis1" xfId="2" builtinId="30"/>
    <cellStyle name="20% - Énfasis6" xfId="8" builtinId="50"/>
    <cellStyle name="40% - Énfasis1" xfId="3" builtinId="31"/>
    <cellStyle name="40% - Énfasis2" xfId="4" builtinId="35"/>
    <cellStyle name="40% - Énfasis4" xfId="6" builtinId="43"/>
    <cellStyle name="40% - Énfasis6" xfId="9" builtinId="51"/>
    <cellStyle name="60% - Énfasis2" xfId="5" builtinId="36"/>
    <cellStyle name="Énfasis1" xfId="1" builtinId="29"/>
    <cellStyle name="Énfasis3" xfId="11" builtinId="37"/>
    <cellStyle name="Énfasis6" xfId="7" builtinId="49"/>
    <cellStyle name="Incorrecto" xfId="10" builtinId="27"/>
    <cellStyle name="Normal" xfId="0" builtinId="0"/>
  </cellStyles>
  <dxfs count="4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17B89C-CCED-4CC1-A045-856EDBAF4626}" name="Tabla13" displayName="Tabla13" ref="B27:Q34" totalsRowShown="0" headerRowDxfId="43" headerRowBorderDxfId="42" tableBorderDxfId="41">
  <autoFilter ref="B27:Q34" xr:uid="{BC17B89C-CCED-4CC1-A045-856EDBAF4626}">
    <filterColumn colId="0">
      <filters>
        <filter val="Andres"/>
        <filter val="Enrique"/>
        <filter val="Isaac"/>
        <filter val="Natalia"/>
        <filter val="Tomás"/>
        <filter val="Trabajador"/>
      </filters>
    </filterColumn>
  </autoFilter>
  <tableColumns count="16">
    <tableColumn id="1" xr3:uid="{BD6D6FA3-C45F-4CC4-A45A-918483F67168}" name="Columna1" dataDxfId="40"/>
    <tableColumn id="2" xr3:uid="{B093A6E1-DB23-4D84-8CE8-20A688CE714D}" name="Columna2" dataDxfId="39"/>
    <tableColumn id="3" xr3:uid="{C7247D5D-D517-4901-A7A8-063E50E4C73A}" name="Columna3" dataDxfId="38"/>
    <tableColumn id="4" xr3:uid="{55B21C35-1017-40A1-A21F-F008041984B4}" name="Columna4" dataDxfId="37"/>
    <tableColumn id="5" xr3:uid="{D8E84289-011E-4B2C-AC4A-10AE0615045B}" name="Columna5" dataDxfId="36"/>
    <tableColumn id="6" xr3:uid="{4B670162-55C6-4C24-8452-997B2C5733BA}" name="Columna6" dataDxfId="35"/>
    <tableColumn id="7" xr3:uid="{6F6E421E-81A2-464F-AB36-F78E6510A046}" name="Columna7" dataDxfId="34"/>
    <tableColumn id="8" xr3:uid="{B5E0C652-A91A-4ACF-85DC-C753EACA9295}" name="Columna8" dataDxfId="33"/>
    <tableColumn id="9" xr3:uid="{E909C379-EB67-4389-A55F-4A5F60CE55C5}" name="Columna9" dataDxfId="32"/>
    <tableColumn id="10" xr3:uid="{E0FD49A0-031B-450A-BB03-8E00ACF8C941}" name="Columna10" dataDxfId="31"/>
    <tableColumn id="11" xr3:uid="{474FC228-22BD-4F4D-B481-4A2B97ADEA96}" name="Columna11" dataDxfId="30"/>
    <tableColumn id="12" xr3:uid="{89392DB9-B1B8-4899-9339-5CA8CE3D3C37}" name="Columna12" dataDxfId="29"/>
    <tableColumn id="13" xr3:uid="{40BC3BC4-929D-48EF-A418-532F56DB98A3}" name="Columna13" dataDxfId="28"/>
    <tableColumn id="14" xr3:uid="{A26329BE-25CC-4EB1-87B3-491E70272BC6}" name="Columna14" dataDxfId="27"/>
    <tableColumn id="15" xr3:uid="{46C75862-04F6-4AD0-948F-EB21F59B6170}" name="Columna15" dataDxfId="26"/>
    <tableColumn id="16" xr3:uid="{3ECAB5F0-C44F-4C1E-97D8-0AA1DC594DD3}" name="Columna16" dataDxfId="2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3C9E00-658A-476A-A986-2DEE69B500AD}" name="Tabla14" displayName="Tabla14" ref="Q44:AA51" totalsRowShown="0" headerRowDxfId="24" tableBorderDxfId="23">
  <autoFilter ref="Q44:AA51" xr:uid="{433C9E00-658A-476A-A986-2DEE69B500AD}">
    <filterColumn colId="0">
      <filters>
        <filter val="Andres"/>
        <filter val="Enrique"/>
        <filter val="Isaac"/>
        <filter val="Natalia"/>
        <filter val="Tomás"/>
        <filter val="Trabajador"/>
      </filters>
    </filterColumn>
  </autoFilter>
  <tableColumns count="11">
    <tableColumn id="1" xr3:uid="{A5DE5029-F96F-4745-93F0-E6B74277BEA0}" name="Columna1" dataDxfId="22"/>
    <tableColumn id="2" xr3:uid="{CA60E68A-24E0-4640-A632-D61A70274D97}" name="Columna17" dataDxfId="21"/>
    <tableColumn id="3" xr3:uid="{B9939446-ABED-42E5-B13C-F273D2B8FF88}" name="Columna18" dataDxfId="20"/>
    <tableColumn id="4" xr3:uid="{79F81330-2B33-4C5B-971A-40D5C9A172AB}" name="Columna19" dataDxfId="19"/>
    <tableColumn id="5" xr3:uid="{4D0D2101-246A-4D75-88C1-E143106FD7D6}" name="Columna20" dataDxfId="18"/>
    <tableColumn id="6" xr3:uid="{8214B21B-747D-46B9-9F8D-0D047993CEFD}" name="Columna21" dataDxfId="17"/>
    <tableColumn id="7" xr3:uid="{3FB877CB-E9D0-408E-912D-C598EFDFAA07}" name="Columna22" dataDxfId="16"/>
    <tableColumn id="8" xr3:uid="{B8396014-1AE6-4BE6-8FD0-0148F20A7D84}" name="Columna23" dataDxfId="15"/>
    <tableColumn id="9" xr3:uid="{2A663EB0-0B02-46FA-9266-736A6C377F89}" name="Columna24" dataDxfId="14"/>
    <tableColumn id="10" xr3:uid="{8C360CA1-F752-4455-9FDC-DDA18920A7EE}" name="Columna25" dataDxfId="13"/>
    <tableColumn id="11" xr3:uid="{3D417A9C-D11F-413B-AEC5-2B9329EB0CDE}" name="Columna26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F51D89-77AB-4584-9BB1-940D46F2E3A7}" name="Tabla217" displayName="Tabla217" ref="T3:V5" totalsRowShown="0">
  <autoFilter ref="T3:V5" xr:uid="{09F51D89-77AB-4584-9BB1-940D46F2E3A7}"/>
  <tableColumns count="3">
    <tableColumn id="1" xr3:uid="{682E9463-EDA0-4C5E-AE78-713E183DE8C7}" name="Iteracion"/>
    <tableColumn id="2" xr3:uid="{1AA21275-5E97-4AC2-A3E7-C06F6FE078AB}" name="Duracion"/>
    <tableColumn id="3" xr3:uid="{07162B6A-540B-4242-884C-EB348B16289E}" name="Cost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D7711B8-B58E-46F6-8AB3-5B1BB26267FA}" name="Tabla6818" displayName="Tabla6818" ref="B13:V23" totalsRowShown="0">
  <autoFilter ref="B13:V23" xr:uid="{7D7711B8-B58E-46F6-8AB3-5B1BB26267FA}">
    <filterColumn colId="0">
      <customFilters>
        <customFilter operator="notEqual" val=" "/>
      </customFilters>
    </filterColumn>
  </autoFilter>
  <tableColumns count="21">
    <tableColumn id="1" xr3:uid="{74793433-78BF-4D3A-BAE8-AFE4E4602B8D}" name="Columna1"/>
    <tableColumn id="2" xr3:uid="{55574B72-BE80-4FE6-9D21-141B6F243435}" name="Columna2"/>
    <tableColumn id="3" xr3:uid="{239DFC85-571F-4DA3-BD72-F0456E3E2D3D}" name="Columna3"/>
    <tableColumn id="4" xr3:uid="{7D18F60A-30ED-44B3-BAFF-5FCEE8BC3837}" name="Columna4"/>
    <tableColumn id="5" xr3:uid="{C35C01C0-2C22-40AA-9C71-DC2B67EE167B}" name="Columna5"/>
    <tableColumn id="6" xr3:uid="{8DCE5F73-A0F7-475A-922F-DC61910950A5}" name="Columna6"/>
    <tableColumn id="7" xr3:uid="{23103143-BD43-40E4-8064-490B6B254B96}" name="Columna7"/>
    <tableColumn id="8" xr3:uid="{C317D2A4-F300-491F-981D-82A3E6FF0555}" name="Columna8"/>
    <tableColumn id="9" xr3:uid="{B056A2E6-E914-4E33-88FD-964C27CEB1BB}" name="Columna9"/>
    <tableColumn id="10" xr3:uid="{746F1615-FBD6-48FA-B85E-A4FD0668FF8D}" name="Columna10"/>
    <tableColumn id="11" xr3:uid="{F27CE81C-5972-4CD9-AB9D-995BD7499EC2}" name="Columna11"/>
    <tableColumn id="12" xr3:uid="{9F3947FD-28B5-4F40-9A6D-E67F65D7DC71}" name="Columna12"/>
    <tableColumn id="13" xr3:uid="{95840559-E024-42BF-BD20-517EA5211902}" name="Columna13"/>
    <tableColumn id="14" xr3:uid="{2BC88A4C-552F-4CCA-BA24-0B98450F478E}" name="Columna14"/>
    <tableColumn id="15" xr3:uid="{379CBEAD-7901-4A22-8620-318D47D0593E}" name="Columna15"/>
    <tableColumn id="16" xr3:uid="{41858B80-C631-4975-B4FD-7302709BA900}" name="Columna16"/>
    <tableColumn id="17" xr3:uid="{F7A3B326-64E3-44B2-B84A-100FB257ED7D}" name="Columna17"/>
    <tableColumn id="18" xr3:uid="{F6999CE1-3911-40A0-9BD9-DB3825309AA7}" name="Columna18"/>
    <tableColumn id="19" xr3:uid="{68104FF2-EB92-46B4-80C3-BDAF21264FBA}" name="Columna19"/>
    <tableColumn id="20" xr3:uid="{1AEFFA39-EBCD-4FD8-93F1-B95099A35103}" name="Columna20"/>
    <tableColumn id="21" xr3:uid="{5A07F688-EFD4-4A4C-AF5E-164815CF72AA}" name="Columna21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CC34D6-9A45-4D5C-88EF-12188897359C}" name="Tabla31019" displayName="Tabla31019" ref="W13:AA20" totalsRowShown="0">
  <autoFilter ref="W13:AA20" xr:uid="{A6CC34D6-9A45-4D5C-88EF-12188897359C}"/>
  <tableColumns count="5">
    <tableColumn id="1" xr3:uid="{3F207ADC-773E-42AE-9C59-FBFAE07E2CDD}" name="Columna22"/>
    <tableColumn id="2" xr3:uid="{77F1CD87-C6E0-4FA0-809A-D8F85967A7B6}" name="Columna23"/>
    <tableColumn id="3" xr3:uid="{E286C515-1E32-45AC-8059-F9FDC085601F}" name="Columna24"/>
    <tableColumn id="4" xr3:uid="{66558576-AFB6-4E20-9795-327F0D096814}" name="Columna25"/>
    <tableColumn id="5" xr3:uid="{D7458E51-3158-4034-B27D-574DE66995B9}" name="Columna26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F05A371-C3D4-4871-9D26-F1B4993722E1}" name="Tabla4621" displayName="Tabla4621" ref="B4:I10" totalsRowShown="0" headerRowDxfId="11" headerRowBorderDxfId="10" tableBorderDxfId="9" totalsRowBorderDxfId="8">
  <autoFilter ref="B4:I10" xr:uid="{FF05A371-C3D4-4871-9D26-F1B4993722E1}"/>
  <sortState xmlns:xlrd2="http://schemas.microsoft.com/office/spreadsheetml/2017/richdata2" ref="B5:H10">
    <sortCondition ref="B19:B25"/>
  </sortState>
  <tableColumns count="8">
    <tableColumn id="1" xr3:uid="{EA93B769-944C-4543-997D-3CB3C49965E0}" name="CDU" dataDxfId="7"/>
    <tableColumn id="2" xr3:uid="{015013AB-FD64-49D4-86FF-873ADFD5AA53}" name="Prioridad" dataDxfId="6"/>
    <tableColumn id="3" xr3:uid="{8FEBE2D6-9A3D-4C87-80E8-21CBEC0AD9BB}" name="Requisitos" dataDxfId="5"/>
    <tableColumn id="4" xr3:uid="{A80D3EF0-14B1-4C1C-A0BC-20E7F827ECA0}" name="Analisis" dataDxfId="4"/>
    <tableColumn id="5" xr3:uid="{E7F3061F-D75B-4560-BAA7-CEE8819DB044}" name="Diseño" dataDxfId="3"/>
    <tableColumn id="6" xr3:uid="{7657CF83-7204-48FA-8BC5-B022237DD254}" name="Implementacion" dataDxfId="2"/>
    <tableColumn id="7" xr3:uid="{DBEE4ED7-071D-4B28-814D-287B7A923672}" name="Pruebas" dataDxfId="1"/>
    <tableColumn id="8" xr3:uid="{784294D3-4976-40A1-944B-2D0AD9D0B6BB}" name="tipo clien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BAC-E3CF-4453-A312-13BD53787315}">
  <dimension ref="B1:AF104"/>
  <sheetViews>
    <sheetView tabSelected="1" topLeftCell="G48" zoomScale="65" zoomScaleNormal="65" workbookViewId="0">
      <selection activeCell="R37" sqref="R37:T37"/>
    </sheetView>
  </sheetViews>
  <sheetFormatPr baseColWidth="10" defaultColWidth="11.42578125" defaultRowHeight="15" x14ac:dyDescent="0.25"/>
  <cols>
    <col min="1" max="1" width="14.140625" customWidth="1"/>
    <col min="2" max="2" width="15" customWidth="1"/>
    <col min="3" max="5" width="12.42578125" customWidth="1"/>
    <col min="6" max="6" width="15.42578125" customWidth="1"/>
    <col min="7" max="8" width="12.42578125" customWidth="1"/>
    <col min="9" max="9" width="17" customWidth="1"/>
    <col min="10" max="10" width="12.42578125" customWidth="1"/>
    <col min="11" max="11" width="15.85546875" customWidth="1"/>
    <col min="12" max="12" width="13.42578125" customWidth="1"/>
    <col min="13" max="13" width="17" customWidth="1"/>
    <col min="14" max="15" width="13.42578125" customWidth="1"/>
    <col min="16" max="16" width="15.42578125" customWidth="1"/>
    <col min="17" max="19" width="13.42578125" customWidth="1"/>
    <col min="20" max="20" width="16.7109375" customWidth="1"/>
    <col min="21" max="21" width="15.42578125" customWidth="1"/>
    <col min="22" max="22" width="13.42578125" customWidth="1"/>
    <col min="23" max="26" width="13.42578125" bestFit="1" customWidth="1"/>
    <col min="27" max="27" width="13.42578125" customWidth="1"/>
    <col min="28" max="29" width="13.42578125" bestFit="1" customWidth="1"/>
    <col min="30" max="30" width="17.7109375" customWidth="1"/>
    <col min="31" max="31" width="15.28515625" customWidth="1"/>
    <col min="32" max="32" width="13.42578125" bestFit="1" customWidth="1"/>
    <col min="33" max="33" width="12.140625" customWidth="1"/>
  </cols>
  <sheetData>
    <row r="1" spans="2:32" x14ac:dyDescent="0.25">
      <c r="K1" t="s">
        <v>68</v>
      </c>
    </row>
    <row r="2" spans="2:32" x14ac:dyDescent="0.25">
      <c r="K2" s="49" t="s">
        <v>48</v>
      </c>
      <c r="L2" s="49" t="s">
        <v>49</v>
      </c>
      <c r="M2" s="49" t="s">
        <v>32</v>
      </c>
      <c r="N2" s="49" t="s">
        <v>33</v>
      </c>
      <c r="O2" s="49" t="s">
        <v>34</v>
      </c>
      <c r="P2" s="49" t="s">
        <v>35</v>
      </c>
      <c r="Q2" s="50" t="s">
        <v>36</v>
      </c>
      <c r="R2" s="49" t="s">
        <v>50</v>
      </c>
    </row>
    <row r="3" spans="2:32" x14ac:dyDescent="0.25">
      <c r="B3" t="s">
        <v>67</v>
      </c>
      <c r="K3" s="56">
        <v>1</v>
      </c>
      <c r="L3" s="56">
        <v>1</v>
      </c>
      <c r="M3" s="56">
        <v>1</v>
      </c>
      <c r="N3" s="56">
        <v>5</v>
      </c>
      <c r="O3" s="56">
        <v>10</v>
      </c>
      <c r="P3" s="40">
        <v>20</v>
      </c>
      <c r="Q3" s="55">
        <v>5</v>
      </c>
      <c r="R3" s="41" t="s">
        <v>51</v>
      </c>
      <c r="T3" t="s">
        <v>52</v>
      </c>
      <c r="U3" t="s">
        <v>53</v>
      </c>
      <c r="V3" t="s">
        <v>44</v>
      </c>
    </row>
    <row r="4" spans="2:32" x14ac:dyDescent="0.25">
      <c r="B4" s="2" t="s">
        <v>48</v>
      </c>
      <c r="C4" s="3" t="s">
        <v>49</v>
      </c>
      <c r="D4" s="3" t="s">
        <v>32</v>
      </c>
      <c r="E4" s="3" t="s">
        <v>33</v>
      </c>
      <c r="F4" s="3" t="s">
        <v>34</v>
      </c>
      <c r="G4" s="3" t="s">
        <v>35</v>
      </c>
      <c r="H4" s="4" t="s">
        <v>36</v>
      </c>
      <c r="I4" s="3" t="s">
        <v>50</v>
      </c>
      <c r="K4" s="42">
        <v>2</v>
      </c>
      <c r="L4" s="42">
        <v>2</v>
      </c>
      <c r="M4" s="42">
        <v>1</v>
      </c>
      <c r="N4" s="42">
        <v>3</v>
      </c>
      <c r="O4" s="42">
        <v>5</v>
      </c>
      <c r="P4" s="42">
        <v>10</v>
      </c>
      <c r="Q4" s="43">
        <v>3</v>
      </c>
      <c r="R4" s="5" t="s">
        <v>51</v>
      </c>
      <c r="T4" t="s">
        <v>55</v>
      </c>
      <c r="U4">
        <v>7</v>
      </c>
      <c r="V4">
        <v>500</v>
      </c>
    </row>
    <row r="5" spans="2:32" x14ac:dyDescent="0.25">
      <c r="B5" s="6">
        <v>1</v>
      </c>
      <c r="C5" s="7">
        <v>1</v>
      </c>
      <c r="D5" s="7">
        <v>2</v>
      </c>
      <c r="E5" s="7">
        <v>6</v>
      </c>
      <c r="F5" s="7">
        <v>12</v>
      </c>
      <c r="G5" s="21">
        <v>30</v>
      </c>
      <c r="H5" s="8">
        <v>8</v>
      </c>
      <c r="I5" s="3" t="s">
        <v>51</v>
      </c>
      <c r="K5" s="44">
        <v>3</v>
      </c>
      <c r="L5" s="44">
        <v>3</v>
      </c>
      <c r="M5" s="44">
        <v>1</v>
      </c>
      <c r="N5" s="44">
        <v>2</v>
      </c>
      <c r="O5" s="44">
        <v>3</v>
      </c>
      <c r="P5" s="44">
        <v>8</v>
      </c>
      <c r="Q5" s="45">
        <v>2</v>
      </c>
      <c r="R5" s="46" t="s">
        <v>51</v>
      </c>
      <c r="T5" t="s">
        <v>56</v>
      </c>
      <c r="U5">
        <v>9</v>
      </c>
      <c r="V5">
        <v>2500</v>
      </c>
    </row>
    <row r="6" spans="2:32" x14ac:dyDescent="0.25">
      <c r="B6" s="31">
        <v>2</v>
      </c>
      <c r="C6" s="34">
        <v>1</v>
      </c>
      <c r="D6" s="34">
        <v>1</v>
      </c>
      <c r="E6" s="34">
        <v>4</v>
      </c>
      <c r="F6" s="34">
        <v>8</v>
      </c>
      <c r="G6" s="34">
        <v>16</v>
      </c>
      <c r="H6" s="37">
        <v>6</v>
      </c>
      <c r="I6" s="5" t="s">
        <v>51</v>
      </c>
      <c r="K6" s="51" t="s">
        <v>69</v>
      </c>
    </row>
    <row r="7" spans="2:32" x14ac:dyDescent="0.25">
      <c r="B7" s="33">
        <v>3</v>
      </c>
      <c r="C7" s="36">
        <v>1</v>
      </c>
      <c r="D7" s="36">
        <v>1</v>
      </c>
      <c r="E7" s="36">
        <v>3</v>
      </c>
      <c r="F7" s="36">
        <v>6</v>
      </c>
      <c r="G7" s="36">
        <v>12</v>
      </c>
      <c r="H7" s="39">
        <v>4</v>
      </c>
      <c r="I7" s="5" t="s">
        <v>51</v>
      </c>
      <c r="K7" s="49" t="s">
        <v>48</v>
      </c>
      <c r="L7" s="49" t="s">
        <v>49</v>
      </c>
      <c r="M7" s="49" t="s">
        <v>32</v>
      </c>
      <c r="N7" s="49" t="s">
        <v>33</v>
      </c>
      <c r="O7" s="49" t="s">
        <v>34</v>
      </c>
      <c r="P7" s="49" t="s">
        <v>35</v>
      </c>
      <c r="Q7" s="50" t="s">
        <v>36</v>
      </c>
      <c r="R7" s="49" t="s">
        <v>50</v>
      </c>
      <c r="T7" s="49" t="s">
        <v>44</v>
      </c>
      <c r="U7" s="5" t="s">
        <v>78</v>
      </c>
    </row>
    <row r="8" spans="2:32" x14ac:dyDescent="0.25">
      <c r="B8" s="32">
        <v>4</v>
      </c>
      <c r="C8" s="35">
        <v>2</v>
      </c>
      <c r="D8" s="35">
        <v>1</v>
      </c>
      <c r="E8" s="35">
        <v>3</v>
      </c>
      <c r="F8" s="35">
        <v>6</v>
      </c>
      <c r="G8" s="35">
        <v>12</v>
      </c>
      <c r="H8" s="38">
        <v>4</v>
      </c>
      <c r="I8" s="5" t="s">
        <v>54</v>
      </c>
      <c r="K8" s="47">
        <v>4</v>
      </c>
      <c r="L8" s="47">
        <v>1</v>
      </c>
      <c r="M8" s="47">
        <v>1</v>
      </c>
      <c r="N8" s="47">
        <v>2</v>
      </c>
      <c r="O8" s="47">
        <v>4</v>
      </c>
      <c r="P8" s="47">
        <v>7</v>
      </c>
      <c r="Q8" s="48">
        <v>2</v>
      </c>
      <c r="R8" s="5" t="s">
        <v>54</v>
      </c>
    </row>
    <row r="9" spans="2:32" x14ac:dyDescent="0.25">
      <c r="B9" s="52">
        <v>5</v>
      </c>
      <c r="C9" s="53">
        <v>2</v>
      </c>
      <c r="D9" s="53">
        <v>1</v>
      </c>
      <c r="E9" s="53">
        <v>4</v>
      </c>
      <c r="F9" s="53">
        <v>8</v>
      </c>
      <c r="G9" s="53">
        <v>16</v>
      </c>
      <c r="H9" s="54">
        <v>6</v>
      </c>
      <c r="I9" s="5" t="s">
        <v>54</v>
      </c>
      <c r="K9" s="53">
        <v>5</v>
      </c>
      <c r="L9" s="53">
        <v>2</v>
      </c>
      <c r="M9" s="53">
        <v>1</v>
      </c>
      <c r="N9" s="53">
        <v>3</v>
      </c>
      <c r="O9" s="53">
        <v>5</v>
      </c>
      <c r="P9" s="53">
        <v>10</v>
      </c>
      <c r="Q9" s="54">
        <v>4</v>
      </c>
      <c r="R9" s="46" t="s">
        <v>54</v>
      </c>
    </row>
    <row r="10" spans="2:32" x14ac:dyDescent="0.25">
      <c r="B10" s="112"/>
      <c r="C10" s="113"/>
      <c r="D10" s="113"/>
      <c r="E10" s="113"/>
      <c r="F10" s="113"/>
      <c r="G10" s="113"/>
      <c r="H10" s="114"/>
      <c r="I10" s="115"/>
    </row>
    <row r="11" spans="2:32" x14ac:dyDescent="0.25">
      <c r="B11" s="92" t="s">
        <v>72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</row>
    <row r="12" spans="2:32" x14ac:dyDescent="0.25">
      <c r="C12" s="100" t="s">
        <v>0</v>
      </c>
      <c r="D12" s="100"/>
      <c r="E12" s="100"/>
      <c r="F12" s="100"/>
      <c r="G12" s="100"/>
      <c r="H12" s="101" t="s">
        <v>1</v>
      </c>
      <c r="I12" s="101"/>
      <c r="J12" s="101"/>
      <c r="K12" s="101"/>
      <c r="L12" s="101"/>
      <c r="M12" s="102" t="s">
        <v>2</v>
      </c>
      <c r="N12" s="102"/>
      <c r="O12" s="102"/>
      <c r="P12" s="102"/>
      <c r="Q12" s="102"/>
      <c r="R12" s="103" t="s">
        <v>3</v>
      </c>
      <c r="S12" s="103"/>
      <c r="T12" s="103"/>
      <c r="U12" s="103"/>
      <c r="V12" s="103"/>
      <c r="W12" s="104" t="s">
        <v>4</v>
      </c>
      <c r="X12" s="104"/>
      <c r="Y12" s="104"/>
      <c r="Z12" s="104"/>
      <c r="AA12" s="104"/>
      <c r="AB12" s="81"/>
      <c r="AC12" s="80"/>
      <c r="AD12" s="80"/>
      <c r="AE12" s="80"/>
      <c r="AF12" s="80"/>
    </row>
    <row r="13" spans="2:32" x14ac:dyDescent="0.25">
      <c r="B13" s="5" t="s">
        <v>5</v>
      </c>
      <c r="C13" s="5" t="s">
        <v>6</v>
      </c>
      <c r="D13" s="5" t="s">
        <v>7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  <c r="J13" s="5" t="s">
        <v>13</v>
      </c>
      <c r="K13" s="5" t="s">
        <v>14</v>
      </c>
      <c r="L13" s="5" t="s">
        <v>15</v>
      </c>
      <c r="M13" s="5" t="s">
        <v>16</v>
      </c>
      <c r="N13" s="5" t="s">
        <v>17</v>
      </c>
      <c r="O13" s="5" t="s">
        <v>18</v>
      </c>
      <c r="P13" s="5" t="s">
        <v>19</v>
      </c>
      <c r="Q13" s="5" t="s">
        <v>20</v>
      </c>
      <c r="R13" s="5" t="s">
        <v>21</v>
      </c>
      <c r="S13" s="5" t="s">
        <v>22</v>
      </c>
      <c r="T13" s="5" t="s">
        <v>23</v>
      </c>
      <c r="U13" s="5" t="s">
        <v>24</v>
      </c>
      <c r="V13" s="5" t="s">
        <v>25</v>
      </c>
      <c r="W13" s="5" t="s">
        <v>26</v>
      </c>
      <c r="X13" s="5" t="s">
        <v>27</v>
      </c>
      <c r="Y13" s="5" t="s">
        <v>28</v>
      </c>
      <c r="Z13" s="5" t="s">
        <v>29</v>
      </c>
      <c r="AA13" s="5" t="s">
        <v>30</v>
      </c>
      <c r="AB13" s="5"/>
    </row>
    <row r="14" spans="2:32" x14ac:dyDescent="0.25"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32</v>
      </c>
      <c r="I14" s="5" t="s">
        <v>33</v>
      </c>
      <c r="J14" s="5" t="s">
        <v>34</v>
      </c>
      <c r="K14" s="5" t="s">
        <v>35</v>
      </c>
      <c r="L14" s="5" t="s">
        <v>36</v>
      </c>
      <c r="M14" s="5" t="s">
        <v>32</v>
      </c>
      <c r="N14" s="5" t="s">
        <v>33</v>
      </c>
      <c r="O14" s="5" t="s">
        <v>34</v>
      </c>
      <c r="P14" s="5" t="s">
        <v>35</v>
      </c>
      <c r="Q14" s="5" t="s">
        <v>36</v>
      </c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  <c r="W14" s="5" t="s">
        <v>32</v>
      </c>
      <c r="X14" s="5" t="s">
        <v>33</v>
      </c>
      <c r="Y14" s="5" t="s">
        <v>34</v>
      </c>
      <c r="Z14" s="5" t="s">
        <v>35</v>
      </c>
      <c r="AA14" s="5" t="s">
        <v>36</v>
      </c>
      <c r="AB14" s="83" t="s">
        <v>80</v>
      </c>
    </row>
    <row r="15" spans="2:32" x14ac:dyDescent="0.25">
      <c r="B15" s="5" t="s">
        <v>37</v>
      </c>
      <c r="C15" s="5">
        <v>2</v>
      </c>
      <c r="D15" s="5">
        <v>6</v>
      </c>
      <c r="E15" s="5"/>
      <c r="F15" s="5"/>
      <c r="G15" s="5"/>
      <c r="H15" s="5">
        <v>1</v>
      </c>
      <c r="I15" s="5">
        <v>3</v>
      </c>
      <c r="J15" s="5"/>
      <c r="K15" s="5"/>
      <c r="L15" s="5"/>
      <c r="M15" s="5">
        <v>1</v>
      </c>
      <c r="N15" s="5">
        <v>3</v>
      </c>
      <c r="O15" s="5"/>
      <c r="P15" s="5"/>
      <c r="Q15" s="5"/>
      <c r="R15" s="5">
        <v>1</v>
      </c>
      <c r="S15" s="5">
        <v>4</v>
      </c>
      <c r="T15" s="5"/>
      <c r="U15" s="5"/>
      <c r="V15" s="5"/>
      <c r="W15" s="5">
        <v>1</v>
      </c>
      <c r="X15" s="5">
        <v>3</v>
      </c>
      <c r="Y15" s="5"/>
      <c r="Z15" s="5"/>
      <c r="AA15" s="5"/>
      <c r="AB15" s="5">
        <f>SUM(X15,W15,S15,R15,M15,N15,I15,H15,D15,F15)</f>
        <v>23</v>
      </c>
    </row>
    <row r="16" spans="2:32" x14ac:dyDescent="0.25">
      <c r="B16" s="5" t="s">
        <v>39</v>
      </c>
      <c r="C16" s="5"/>
      <c r="D16" s="5"/>
      <c r="E16" s="5">
        <v>12</v>
      </c>
      <c r="F16" s="5"/>
      <c r="G16" s="5"/>
      <c r="H16" s="5"/>
      <c r="I16" s="5"/>
      <c r="J16" s="5">
        <v>6</v>
      </c>
      <c r="K16" s="5"/>
      <c r="L16" s="5"/>
      <c r="M16" s="5"/>
      <c r="N16" s="5"/>
      <c r="O16" s="5">
        <v>8</v>
      </c>
      <c r="P16" s="5"/>
      <c r="Q16" s="5"/>
      <c r="R16" s="5"/>
      <c r="S16" s="5"/>
      <c r="T16" s="5">
        <v>8</v>
      </c>
      <c r="U16" s="5"/>
      <c r="V16" s="5"/>
      <c r="W16" s="5"/>
      <c r="X16" s="5"/>
      <c r="Y16" s="5">
        <v>6</v>
      </c>
      <c r="Z16" s="5"/>
      <c r="AA16" s="5"/>
      <c r="AB16" s="83">
        <f>SUM(Y16,T16,O16,J16,E16)</f>
        <v>40</v>
      </c>
    </row>
    <row r="17" spans="2:29" x14ac:dyDescent="0.25">
      <c r="B17" s="5" t="s">
        <v>40</v>
      </c>
      <c r="C17" s="5"/>
      <c r="D17" s="5"/>
      <c r="E17" s="5"/>
      <c r="F17" s="5">
        <v>15</v>
      </c>
      <c r="G17" s="5"/>
      <c r="H17" s="5"/>
      <c r="I17" s="5"/>
      <c r="J17" s="5"/>
      <c r="K17" s="5">
        <v>6</v>
      </c>
      <c r="L17" s="5"/>
      <c r="M17" s="5"/>
      <c r="N17" s="5"/>
      <c r="O17" s="5"/>
      <c r="P17" s="5">
        <v>8</v>
      </c>
      <c r="Q17" s="5"/>
      <c r="R17" s="5"/>
      <c r="S17" s="5"/>
      <c r="T17" s="5"/>
      <c r="U17" s="5">
        <v>8</v>
      </c>
      <c r="V17" s="5"/>
      <c r="W17" s="5"/>
      <c r="X17" s="5"/>
      <c r="Y17" s="5"/>
      <c r="Z17" s="5">
        <v>6</v>
      </c>
      <c r="AA17" s="5"/>
      <c r="AB17" s="5">
        <f>SUM(U17,Z17,P17,P17,K17,F17)</f>
        <v>51</v>
      </c>
    </row>
    <row r="18" spans="2:29" x14ac:dyDescent="0.25">
      <c r="B18" s="5" t="s">
        <v>41</v>
      </c>
      <c r="C18" s="5"/>
      <c r="D18" s="5"/>
      <c r="E18" s="5"/>
      <c r="F18" s="5">
        <v>15</v>
      </c>
      <c r="G18" s="5"/>
      <c r="H18" s="5"/>
      <c r="I18" s="5"/>
      <c r="J18" s="5"/>
      <c r="K18" s="5">
        <v>6</v>
      </c>
      <c r="L18" s="5"/>
      <c r="M18" s="5"/>
      <c r="N18" s="5"/>
      <c r="O18" s="5"/>
      <c r="P18" s="5">
        <v>8</v>
      </c>
      <c r="Q18" s="5"/>
      <c r="R18" s="5"/>
      <c r="S18" s="5"/>
      <c r="T18" s="5"/>
      <c r="U18" s="5">
        <v>8</v>
      </c>
      <c r="V18" s="5"/>
      <c r="W18" s="5"/>
      <c r="X18" s="5"/>
      <c r="Y18" s="5"/>
      <c r="Z18" s="5">
        <v>6</v>
      </c>
      <c r="AA18" s="5"/>
      <c r="AB18" s="83">
        <f>SUM(Z18,U18,P18:U18,K18,F18)</f>
        <v>51</v>
      </c>
    </row>
    <row r="19" spans="2:29" hidden="1" x14ac:dyDescent="0.25">
      <c r="AB19" t="e">
        <f>SUM(#REF!,AA20,V20,Q20,L20,G20)</f>
        <v>#REF!</v>
      </c>
    </row>
    <row r="20" spans="2:29" x14ac:dyDescent="0.25">
      <c r="B20" s="5" t="s">
        <v>43</v>
      </c>
      <c r="C20" s="5"/>
      <c r="D20" s="5"/>
      <c r="E20" s="5"/>
      <c r="F20" s="5"/>
      <c r="G20" s="5">
        <v>8</v>
      </c>
      <c r="H20" s="5"/>
      <c r="I20" s="5"/>
      <c r="J20" s="5"/>
      <c r="K20" s="5"/>
      <c r="L20" s="5">
        <v>4</v>
      </c>
      <c r="M20" s="5"/>
      <c r="N20" s="5"/>
      <c r="O20" s="5"/>
      <c r="P20" s="5"/>
      <c r="Q20" s="5">
        <v>6</v>
      </c>
      <c r="R20" s="5"/>
      <c r="S20" s="5"/>
      <c r="T20" s="5"/>
      <c r="U20" s="5"/>
      <c r="V20" s="5">
        <v>6</v>
      </c>
      <c r="W20" s="5"/>
      <c r="X20" s="5"/>
      <c r="Y20" s="5"/>
      <c r="Z20" s="5"/>
      <c r="AA20" s="5">
        <v>4</v>
      </c>
      <c r="AB20">
        <f>SUM(AA20,V20,Q20,L20,G20:I20)</f>
        <v>28</v>
      </c>
      <c r="AC20" s="5" t="s">
        <v>79</v>
      </c>
    </row>
    <row r="21" spans="2:29" x14ac:dyDescent="0.25">
      <c r="B21" s="5" t="s">
        <v>45</v>
      </c>
      <c r="C21" s="5">
        <v>58</v>
      </c>
      <c r="D21" s="5"/>
      <c r="E21" s="5"/>
      <c r="F21" s="5"/>
      <c r="G21" s="5"/>
      <c r="H21" s="5">
        <f>SUM(H15,I15,J16,J17,K18,K19,L20)</f>
        <v>20</v>
      </c>
      <c r="I21" s="5"/>
      <c r="J21" s="5"/>
      <c r="K21" s="5"/>
      <c r="L21" s="5"/>
      <c r="M21" s="5">
        <f>SUM(M15,N15,O16,O17,P18,P19,Q20)</f>
        <v>26</v>
      </c>
      <c r="N21" s="5"/>
      <c r="O21" s="5"/>
      <c r="P21" s="5"/>
      <c r="Q21" s="5"/>
      <c r="R21" s="5">
        <f>SUM(R15,S15,T16,T17,U18,U19,V20)</f>
        <v>27</v>
      </c>
      <c r="S21" s="5"/>
      <c r="T21" s="5"/>
      <c r="U21" s="5"/>
      <c r="V21" s="5"/>
      <c r="W21" s="83">
        <f>SUM(W15,X15,Y16,Y17,Z18,Z19,AA20)</f>
        <v>20</v>
      </c>
      <c r="X21" s="83"/>
      <c r="Y21" s="83"/>
      <c r="Z21" s="83"/>
      <c r="AA21" s="83"/>
      <c r="AB21" s="84"/>
      <c r="AC21" s="85">
        <f>SUM(AB21,W21,R21,M21,H21,C21)</f>
        <v>151</v>
      </c>
    </row>
    <row r="22" spans="2:29" x14ac:dyDescent="0.25">
      <c r="B22" s="5" t="s">
        <v>46</v>
      </c>
      <c r="C22" s="5">
        <v>1740</v>
      </c>
      <c r="D22" s="5"/>
      <c r="E22" s="5"/>
      <c r="F22" s="5"/>
      <c r="G22" s="5"/>
      <c r="H22" s="5">
        <v>540</v>
      </c>
      <c r="I22" s="5"/>
      <c r="J22" s="5"/>
      <c r="K22" s="5"/>
      <c r="L22" s="5"/>
      <c r="M22" s="5">
        <v>690</v>
      </c>
      <c r="N22" s="5"/>
      <c r="O22" s="5"/>
      <c r="P22" s="5"/>
      <c r="Q22" s="5"/>
      <c r="R22" s="5">
        <v>720</v>
      </c>
      <c r="S22" s="5"/>
      <c r="T22" s="5"/>
      <c r="U22" s="5"/>
      <c r="V22" s="5"/>
      <c r="W22" s="5">
        <v>540</v>
      </c>
      <c r="X22" s="5"/>
      <c r="Y22" s="5"/>
      <c r="Z22" s="5"/>
      <c r="AA22" s="5"/>
      <c r="AB22" s="82">
        <v>360</v>
      </c>
      <c r="AC22" s="1">
        <v>4590</v>
      </c>
    </row>
    <row r="23" spans="2:29" x14ac:dyDescent="0.25">
      <c r="B23" s="5" t="s">
        <v>47</v>
      </c>
      <c r="C23" s="5">
        <v>5</v>
      </c>
      <c r="D23" s="5"/>
      <c r="E23" s="5"/>
      <c r="F23" s="5"/>
      <c r="G23" s="5"/>
      <c r="H23" s="5">
        <v>3</v>
      </c>
      <c r="I23" s="5"/>
      <c r="J23" s="5"/>
      <c r="K23" s="5"/>
      <c r="L23" s="5"/>
      <c r="M23" s="5">
        <v>3</v>
      </c>
      <c r="N23" s="5"/>
      <c r="O23" s="5"/>
      <c r="P23" s="5"/>
      <c r="Q23" s="5"/>
      <c r="R23" s="5">
        <v>3</v>
      </c>
      <c r="S23" s="5"/>
      <c r="T23" s="5"/>
      <c r="U23" s="5"/>
      <c r="V23" s="5"/>
      <c r="W23" s="83">
        <v>3</v>
      </c>
      <c r="X23" s="83"/>
      <c r="Y23" s="83"/>
      <c r="Z23" s="83"/>
      <c r="AA23" s="83"/>
      <c r="AB23" s="84">
        <v>2</v>
      </c>
      <c r="AC23" s="85">
        <f>SUM(AB23,W23,R23,M23,H23,C23)</f>
        <v>19</v>
      </c>
    </row>
    <row r="25" spans="2:29" x14ac:dyDescent="0.25">
      <c r="C25" s="92" t="s">
        <v>70</v>
      </c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2:29" x14ac:dyDescent="0.25">
      <c r="C26" s="100" t="s">
        <v>0</v>
      </c>
      <c r="D26" s="100"/>
      <c r="E26" s="100"/>
      <c r="F26" s="100"/>
      <c r="G26" s="100"/>
      <c r="H26" s="101" t="s">
        <v>1</v>
      </c>
      <c r="I26" s="101"/>
      <c r="J26" s="101"/>
      <c r="K26" s="101"/>
      <c r="L26" s="101"/>
      <c r="M26" s="102" t="s">
        <v>2</v>
      </c>
      <c r="N26" s="102"/>
      <c r="O26" s="102"/>
      <c r="P26" s="102"/>
      <c r="Q26" s="102"/>
      <c r="R26" s="80"/>
      <c r="S26" s="80"/>
      <c r="T26" s="80"/>
    </row>
    <row r="27" spans="2:29" x14ac:dyDescent="0.25">
      <c r="B27" s="5" t="s">
        <v>5</v>
      </c>
      <c r="C27" s="5" t="s">
        <v>6</v>
      </c>
      <c r="D27" s="5" t="s">
        <v>7</v>
      </c>
      <c r="E27" s="5" t="s">
        <v>8</v>
      </c>
      <c r="F27" s="5" t="s">
        <v>9</v>
      </c>
      <c r="G27" s="5" t="s">
        <v>10</v>
      </c>
      <c r="H27" s="5" t="s">
        <v>11</v>
      </c>
      <c r="I27" s="5" t="s">
        <v>12</v>
      </c>
      <c r="J27" s="5" t="s">
        <v>13</v>
      </c>
      <c r="K27" s="5" t="s">
        <v>14</v>
      </c>
      <c r="L27" s="5" t="s">
        <v>15</v>
      </c>
      <c r="M27" s="5" t="s">
        <v>16</v>
      </c>
      <c r="N27" s="5" t="s">
        <v>17</v>
      </c>
      <c r="O27" s="5" t="s">
        <v>18</v>
      </c>
      <c r="P27" s="5" t="s">
        <v>19</v>
      </c>
      <c r="Q27" s="5" t="s">
        <v>20</v>
      </c>
    </row>
    <row r="28" spans="2:29" x14ac:dyDescent="0.25">
      <c r="B28" s="5" t="s">
        <v>31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32</v>
      </c>
      <c r="I28" s="57" t="s">
        <v>33</v>
      </c>
      <c r="J28" s="57" t="s">
        <v>34</v>
      </c>
      <c r="K28" s="57" t="s">
        <v>35</v>
      </c>
      <c r="L28" s="57" t="s">
        <v>36</v>
      </c>
      <c r="M28" s="5" t="s">
        <v>32</v>
      </c>
      <c r="N28" s="57" t="s">
        <v>33</v>
      </c>
      <c r="O28" s="57" t="s">
        <v>34</v>
      </c>
      <c r="P28" s="57" t="s">
        <v>35</v>
      </c>
      <c r="Q28" s="57" t="s">
        <v>36</v>
      </c>
    </row>
    <row r="29" spans="2:29" x14ac:dyDescent="0.25">
      <c r="B29" s="5" t="s">
        <v>37</v>
      </c>
      <c r="C29" s="5"/>
      <c r="D29" s="5"/>
      <c r="E29" s="5">
        <v>5</v>
      </c>
      <c r="F29" s="5"/>
      <c r="G29" s="5">
        <v>3</v>
      </c>
      <c r="H29" s="5"/>
      <c r="I29" s="5"/>
      <c r="J29" s="5">
        <v>3</v>
      </c>
      <c r="K29" s="5"/>
      <c r="L29" s="5">
        <v>2</v>
      </c>
      <c r="M29" s="5"/>
      <c r="N29" s="5" t="s">
        <v>38</v>
      </c>
      <c r="O29" s="5">
        <v>1</v>
      </c>
      <c r="P29" s="5"/>
      <c r="Q29" s="5">
        <v>1</v>
      </c>
    </row>
    <row r="30" spans="2:29" x14ac:dyDescent="0.25">
      <c r="B30" s="5" t="s">
        <v>39</v>
      </c>
      <c r="C30" s="5"/>
      <c r="D30" s="5"/>
      <c r="E30" s="5">
        <v>5</v>
      </c>
      <c r="F30" s="5"/>
      <c r="G30" s="5">
        <v>2</v>
      </c>
      <c r="H30" s="5"/>
      <c r="I30" s="5"/>
      <c r="J30" s="5">
        <v>2</v>
      </c>
      <c r="K30" s="5"/>
      <c r="L30" s="5">
        <v>1</v>
      </c>
      <c r="M30" s="5"/>
      <c r="N30" s="5"/>
      <c r="O30" s="5">
        <v>2</v>
      </c>
      <c r="P30" s="5"/>
      <c r="Q30" s="5">
        <v>1</v>
      </c>
    </row>
    <row r="31" spans="2:29" x14ac:dyDescent="0.25">
      <c r="B31" s="5" t="s">
        <v>40</v>
      </c>
      <c r="C31" s="5"/>
      <c r="D31" s="5"/>
      <c r="E31" s="5"/>
      <c r="F31" s="5">
        <v>10</v>
      </c>
      <c r="G31" s="5"/>
      <c r="H31" s="5"/>
      <c r="I31" s="5"/>
      <c r="J31" s="5"/>
      <c r="K31" s="5">
        <v>5</v>
      </c>
      <c r="L31" s="5"/>
      <c r="M31" s="5"/>
      <c r="N31" s="5"/>
      <c r="O31" s="5"/>
      <c r="P31" s="5">
        <v>4</v>
      </c>
      <c r="Q31" s="5"/>
    </row>
    <row r="32" spans="2:29" x14ac:dyDescent="0.25">
      <c r="B32" s="5" t="s">
        <v>41</v>
      </c>
      <c r="C32" s="5"/>
      <c r="D32" s="5"/>
      <c r="E32" s="5"/>
      <c r="F32" s="5">
        <v>10</v>
      </c>
      <c r="G32" s="5"/>
      <c r="H32" s="5"/>
      <c r="I32" s="5"/>
      <c r="J32" s="5"/>
      <c r="K32" s="5">
        <v>5</v>
      </c>
      <c r="L32" s="5"/>
      <c r="M32" s="5"/>
      <c r="N32" s="5"/>
      <c r="O32" s="5"/>
      <c r="P32" s="5">
        <v>4</v>
      </c>
      <c r="Q32" s="5"/>
    </row>
    <row r="33" spans="2:27" hidden="1" x14ac:dyDescent="0.25">
      <c r="B33" s="5" t="s">
        <v>42</v>
      </c>
      <c r="C33" s="5"/>
      <c r="D33" s="5"/>
      <c r="E33" s="5">
        <v>10</v>
      </c>
      <c r="F33" s="5"/>
      <c r="G33" s="5"/>
      <c r="H33" s="5"/>
      <c r="I33" s="5"/>
      <c r="J33" s="5">
        <v>5</v>
      </c>
      <c r="K33" s="5"/>
      <c r="L33" s="5"/>
      <c r="M33" s="5"/>
      <c r="N33" s="5"/>
      <c r="O33" s="5">
        <v>3</v>
      </c>
      <c r="P33" s="5"/>
      <c r="Q33" s="5"/>
    </row>
    <row r="34" spans="2:27" x14ac:dyDescent="0.25">
      <c r="B34" s="5" t="s">
        <v>43</v>
      </c>
      <c r="C34" s="5">
        <v>1</v>
      </c>
      <c r="D34" s="5">
        <v>5</v>
      </c>
      <c r="E34" s="5"/>
      <c r="F34" s="5"/>
      <c r="G34" s="5"/>
      <c r="H34" s="5">
        <v>1</v>
      </c>
      <c r="I34" s="5">
        <v>3</v>
      </c>
      <c r="J34" s="5"/>
      <c r="K34" s="5"/>
      <c r="L34" s="5"/>
      <c r="M34" s="5">
        <v>1</v>
      </c>
      <c r="N34" s="5">
        <v>2</v>
      </c>
      <c r="O34" s="5"/>
      <c r="P34" s="5"/>
      <c r="Q34" s="5"/>
      <c r="R34" s="93" t="s">
        <v>79</v>
      </c>
      <c r="S34" s="93"/>
      <c r="T34" s="93"/>
    </row>
    <row r="35" spans="2:27" x14ac:dyDescent="0.25">
      <c r="B35" s="83" t="s">
        <v>45</v>
      </c>
      <c r="C35" s="105">
        <v>41</v>
      </c>
      <c r="D35" s="105"/>
      <c r="E35" s="105"/>
      <c r="F35" s="105"/>
      <c r="G35" s="105"/>
      <c r="H35" s="105">
        <v>16</v>
      </c>
      <c r="I35" s="105"/>
      <c r="J35" s="105"/>
      <c r="K35" s="105"/>
      <c r="L35" s="105"/>
      <c r="M35" s="105">
        <v>16</v>
      </c>
      <c r="N35" s="105"/>
      <c r="O35" s="105"/>
      <c r="P35" s="105"/>
      <c r="Q35" s="105"/>
      <c r="R35" s="94">
        <v>73</v>
      </c>
      <c r="S35" s="95"/>
      <c r="T35" s="96"/>
    </row>
    <row r="36" spans="2:27" x14ac:dyDescent="0.25">
      <c r="B36" s="5" t="s">
        <v>46</v>
      </c>
      <c r="C36" s="93">
        <v>1230</v>
      </c>
      <c r="D36" s="93"/>
      <c r="E36" s="93"/>
      <c r="F36" s="93"/>
      <c r="G36" s="93"/>
      <c r="H36" s="93">
        <v>480</v>
      </c>
      <c r="I36" s="93"/>
      <c r="J36" s="93"/>
      <c r="K36" s="93"/>
      <c r="L36" s="93"/>
      <c r="M36" s="93">
        <v>480</v>
      </c>
      <c r="N36" s="93"/>
      <c r="O36" s="93"/>
      <c r="P36" s="93"/>
      <c r="Q36" s="93"/>
      <c r="R36" s="97">
        <v>2190</v>
      </c>
      <c r="S36" s="98"/>
      <c r="T36" s="99"/>
    </row>
    <row r="37" spans="2:27" x14ac:dyDescent="0.25">
      <c r="B37" s="83" t="s">
        <v>47</v>
      </c>
      <c r="C37" s="105">
        <v>4</v>
      </c>
      <c r="D37" s="105"/>
      <c r="E37" s="105"/>
      <c r="F37" s="105"/>
      <c r="G37" s="105"/>
      <c r="H37" s="105">
        <v>2</v>
      </c>
      <c r="I37" s="105"/>
      <c r="J37" s="105"/>
      <c r="K37" s="105"/>
      <c r="L37" s="105"/>
      <c r="M37" s="105">
        <v>2</v>
      </c>
      <c r="N37" s="105"/>
      <c r="O37" s="105"/>
      <c r="P37" s="105"/>
      <c r="Q37" s="105"/>
      <c r="R37" s="94">
        <v>8</v>
      </c>
      <c r="S37" s="95"/>
      <c r="T37" s="96"/>
    </row>
    <row r="39" spans="2:27" x14ac:dyDescent="0.25">
      <c r="M39" s="92" t="s">
        <v>81</v>
      </c>
      <c r="N39" s="92"/>
      <c r="O39" s="92"/>
      <c r="P39" s="92"/>
      <c r="Q39" s="92"/>
    </row>
    <row r="42" spans="2:27" x14ac:dyDescent="0.25">
      <c r="R42" s="92" t="s">
        <v>71</v>
      </c>
      <c r="S42" s="92"/>
      <c r="T42" s="92"/>
      <c r="U42" s="92"/>
      <c r="V42" s="92"/>
      <c r="W42" s="92"/>
      <c r="X42" s="92"/>
      <c r="Y42" s="92"/>
      <c r="Z42" s="92"/>
      <c r="AA42" s="92"/>
    </row>
    <row r="43" spans="2:27" x14ac:dyDescent="0.25">
      <c r="R43" s="110" t="s">
        <v>3</v>
      </c>
      <c r="S43" s="110"/>
      <c r="T43" s="110"/>
      <c r="U43" s="110"/>
      <c r="V43" s="110"/>
      <c r="W43" s="111" t="s">
        <v>4</v>
      </c>
      <c r="X43" s="111"/>
      <c r="Y43" s="111"/>
      <c r="Z43" s="111"/>
      <c r="AA43" s="111"/>
    </row>
    <row r="44" spans="2:27" x14ac:dyDescent="0.25">
      <c r="Q44" t="s">
        <v>5</v>
      </c>
      <c r="R44" s="3" t="s">
        <v>21</v>
      </c>
      <c r="S44" s="3" t="s">
        <v>22</v>
      </c>
      <c r="T44" s="3" t="s">
        <v>23</v>
      </c>
      <c r="U44" s="3" t="s">
        <v>24</v>
      </c>
      <c r="V44" s="4" t="s">
        <v>25</v>
      </c>
      <c r="W44" s="2" t="s">
        <v>26</v>
      </c>
      <c r="X44" s="3" t="s">
        <v>27</v>
      </c>
      <c r="Y44" s="3" t="s">
        <v>28</v>
      </c>
      <c r="Z44" s="3" t="s">
        <v>29</v>
      </c>
      <c r="AA44" s="4" t="s">
        <v>30</v>
      </c>
    </row>
    <row r="45" spans="2:27" x14ac:dyDescent="0.25">
      <c r="Q45" s="1" t="s">
        <v>31</v>
      </c>
      <c r="R45" s="5" t="s">
        <v>32</v>
      </c>
      <c r="S45" s="22" t="s">
        <v>33</v>
      </c>
      <c r="T45" s="22" t="s">
        <v>34</v>
      </c>
      <c r="U45" s="22" t="s">
        <v>35</v>
      </c>
      <c r="V45" s="22" t="s">
        <v>36</v>
      </c>
      <c r="W45" s="1" t="s">
        <v>32</v>
      </c>
      <c r="X45" s="22" t="s">
        <v>33</v>
      </c>
      <c r="Y45" s="22" t="s">
        <v>34</v>
      </c>
      <c r="Z45" s="22" t="s">
        <v>35</v>
      </c>
      <c r="AA45" s="22" t="s">
        <v>36</v>
      </c>
    </row>
    <row r="46" spans="2:27" x14ac:dyDescent="0.25">
      <c r="Q46" s="17" t="s">
        <v>37</v>
      </c>
      <c r="R46" s="5"/>
      <c r="S46" s="5"/>
      <c r="T46" s="5">
        <v>2</v>
      </c>
      <c r="U46" s="5"/>
      <c r="V46" s="5">
        <v>1</v>
      </c>
      <c r="W46" s="1"/>
      <c r="X46" s="5"/>
      <c r="Y46" s="5">
        <v>3</v>
      </c>
      <c r="Z46" s="5"/>
      <c r="AA46" s="5">
        <v>2</v>
      </c>
    </row>
    <row r="47" spans="2:27" x14ac:dyDescent="0.25">
      <c r="Q47" s="17" t="s">
        <v>39</v>
      </c>
      <c r="R47" s="5"/>
      <c r="S47" s="5"/>
      <c r="T47" s="5">
        <v>2</v>
      </c>
      <c r="U47" s="5"/>
      <c r="V47" s="5">
        <v>1</v>
      </c>
      <c r="W47" s="1"/>
      <c r="X47" s="5"/>
      <c r="Y47" s="5">
        <v>2</v>
      </c>
      <c r="Z47" s="5"/>
      <c r="AA47" s="5">
        <v>2</v>
      </c>
    </row>
    <row r="48" spans="2:27" x14ac:dyDescent="0.25">
      <c r="Q48" s="17" t="s">
        <v>40</v>
      </c>
      <c r="R48" s="5"/>
      <c r="S48" s="5"/>
      <c r="T48" s="5"/>
      <c r="U48" s="5">
        <v>4</v>
      </c>
      <c r="V48" s="5"/>
      <c r="W48" s="1"/>
      <c r="X48" s="5"/>
      <c r="Y48" s="5"/>
      <c r="Z48" s="5">
        <v>5</v>
      </c>
      <c r="AA48" s="5"/>
    </row>
    <row r="49" spans="3:30" x14ac:dyDescent="0.25">
      <c r="Q49" s="17" t="s">
        <v>41</v>
      </c>
      <c r="R49" s="5"/>
      <c r="S49" s="5"/>
      <c r="T49" s="5"/>
      <c r="U49" s="5">
        <v>3</v>
      </c>
      <c r="V49" s="5"/>
      <c r="W49" s="1"/>
      <c r="X49" s="5"/>
      <c r="Y49" s="5"/>
      <c r="Z49" s="5">
        <v>5</v>
      </c>
      <c r="AA49" s="5"/>
    </row>
    <row r="50" spans="3:30" hidden="1" x14ac:dyDescent="0.25">
      <c r="Q50" s="17" t="s">
        <v>42</v>
      </c>
      <c r="R50" s="5"/>
      <c r="S50" s="5"/>
      <c r="T50" s="5">
        <v>4</v>
      </c>
      <c r="U50" s="5"/>
      <c r="V50" s="5"/>
      <c r="W50" s="1"/>
      <c r="X50" s="5"/>
      <c r="Y50" s="5">
        <v>5</v>
      </c>
      <c r="Z50" s="5"/>
      <c r="AA50" s="5"/>
    </row>
    <row r="51" spans="3:30" x14ac:dyDescent="0.25">
      <c r="Q51" s="18" t="s">
        <v>43</v>
      </c>
      <c r="R51" s="5">
        <v>1</v>
      </c>
      <c r="S51" s="5">
        <v>2</v>
      </c>
      <c r="T51" s="5"/>
      <c r="U51" s="5"/>
      <c r="V51" s="5"/>
      <c r="W51" s="19">
        <v>1</v>
      </c>
      <c r="X51" s="20">
        <v>3</v>
      </c>
      <c r="Y51" s="20"/>
      <c r="Z51" s="20"/>
      <c r="AA51" s="20"/>
      <c r="AB51" s="93">
        <v>39</v>
      </c>
      <c r="AC51" s="93"/>
      <c r="AD51" s="93"/>
    </row>
    <row r="52" spans="3:30" x14ac:dyDescent="0.25">
      <c r="Q52" s="86" t="s">
        <v>45</v>
      </c>
      <c r="R52" s="94">
        <v>16</v>
      </c>
      <c r="S52" s="95"/>
      <c r="T52" s="95"/>
      <c r="U52" s="95"/>
      <c r="V52" s="96"/>
      <c r="W52" s="105">
        <v>23</v>
      </c>
      <c r="X52" s="105"/>
      <c r="Y52" s="105"/>
      <c r="Z52" s="105"/>
      <c r="AA52" s="105"/>
      <c r="AB52" s="94">
        <v>1170</v>
      </c>
      <c r="AC52" s="95"/>
      <c r="AD52" s="96"/>
    </row>
    <row r="53" spans="3:30" x14ac:dyDescent="0.25">
      <c r="Q53" s="5" t="s">
        <v>46</v>
      </c>
      <c r="R53" s="97">
        <v>480</v>
      </c>
      <c r="S53" s="98"/>
      <c r="T53" s="98"/>
      <c r="U53" s="98"/>
      <c r="V53" s="99"/>
      <c r="W53" s="93">
        <v>690</v>
      </c>
      <c r="X53" s="93"/>
      <c r="Y53" s="93"/>
      <c r="Z53" s="93"/>
      <c r="AA53" s="93"/>
      <c r="AB53" s="97">
        <v>4</v>
      </c>
      <c r="AC53" s="98"/>
      <c r="AD53" s="99"/>
    </row>
    <row r="54" spans="3:30" x14ac:dyDescent="0.25">
      <c r="Q54" s="83" t="s">
        <v>47</v>
      </c>
      <c r="R54" s="94">
        <v>2</v>
      </c>
      <c r="S54" s="95"/>
      <c r="T54" s="95"/>
      <c r="U54" s="95"/>
      <c r="V54" s="96"/>
      <c r="W54" s="105">
        <v>2</v>
      </c>
      <c r="X54" s="105"/>
      <c r="Y54" s="105"/>
      <c r="Z54" s="105"/>
      <c r="AA54" s="105"/>
      <c r="AB54" s="94">
        <f>SUM(W54,R54)</f>
        <v>4</v>
      </c>
      <c r="AC54" s="95"/>
      <c r="AD54" s="96"/>
    </row>
    <row r="56" spans="3:30" x14ac:dyDescent="0.25">
      <c r="W56" s="92" t="s">
        <v>82</v>
      </c>
      <c r="X56" s="92"/>
      <c r="Y56" s="92"/>
      <c r="Z56" s="92"/>
      <c r="AA56" s="92"/>
    </row>
    <row r="60" spans="3:30" ht="15.75" thickBot="1" x14ac:dyDescent="0.3"/>
    <row r="61" spans="3:30" x14ac:dyDescent="0.25">
      <c r="C61" s="106" t="s">
        <v>57</v>
      </c>
      <c r="D61" s="107"/>
      <c r="E61" s="107"/>
      <c r="F61" s="107"/>
      <c r="G61" s="107"/>
      <c r="H61" s="107"/>
      <c r="I61" s="108"/>
      <c r="J61" s="106" t="s">
        <v>66</v>
      </c>
      <c r="K61" s="107"/>
      <c r="L61" s="107"/>
      <c r="M61" s="107"/>
      <c r="N61" s="107"/>
      <c r="O61" s="107"/>
      <c r="P61" s="108"/>
      <c r="R61" s="12" t="s">
        <v>52</v>
      </c>
      <c r="S61" s="13" t="s">
        <v>65</v>
      </c>
    </row>
    <row r="62" spans="3:30" ht="15.75" thickBot="1" x14ac:dyDescent="0.3">
      <c r="C62" s="9" t="s">
        <v>58</v>
      </c>
      <c r="D62" s="5" t="s">
        <v>59</v>
      </c>
      <c r="E62" s="5" t="s">
        <v>63</v>
      </c>
      <c r="F62" s="5" t="s">
        <v>60</v>
      </c>
      <c r="G62" s="5" t="s">
        <v>61</v>
      </c>
      <c r="H62" s="5" t="s">
        <v>64</v>
      </c>
      <c r="I62" s="25" t="s">
        <v>62</v>
      </c>
      <c r="J62" s="9" t="s">
        <v>58</v>
      </c>
      <c r="K62" s="5" t="s">
        <v>59</v>
      </c>
      <c r="L62" s="5" t="s">
        <v>63</v>
      </c>
      <c r="M62" s="5" t="s">
        <v>60</v>
      </c>
      <c r="N62" s="5" t="s">
        <v>61</v>
      </c>
      <c r="O62" s="5" t="s">
        <v>64</v>
      </c>
      <c r="P62" s="25" t="s">
        <v>62</v>
      </c>
      <c r="R62" s="9">
        <v>0</v>
      </c>
      <c r="S62" s="77"/>
      <c r="U62" s="109" t="s">
        <v>87</v>
      </c>
      <c r="V62" s="109"/>
    </row>
    <row r="63" spans="3:30" x14ac:dyDescent="0.25">
      <c r="C63" s="69"/>
      <c r="D63" s="70">
        <v>1</v>
      </c>
      <c r="E63" s="70">
        <v>2</v>
      </c>
      <c r="F63" s="68">
        <v>3</v>
      </c>
      <c r="G63" s="68">
        <v>4</v>
      </c>
      <c r="H63" s="5">
        <v>5</v>
      </c>
      <c r="I63" s="25">
        <v>6</v>
      </c>
      <c r="J63" s="9"/>
      <c r="K63" s="5"/>
      <c r="L63" s="5"/>
      <c r="M63" s="59">
        <v>1</v>
      </c>
      <c r="N63" s="59">
        <v>2</v>
      </c>
      <c r="O63" s="5">
        <v>3</v>
      </c>
      <c r="P63" s="25">
        <v>4</v>
      </c>
      <c r="R63" s="9">
        <v>1</v>
      </c>
      <c r="S63" s="14"/>
      <c r="U63" s="12" t="s">
        <v>83</v>
      </c>
      <c r="V63" s="13" t="s">
        <v>84</v>
      </c>
    </row>
    <row r="64" spans="3:30" x14ac:dyDescent="0.25">
      <c r="C64" s="67">
        <v>7</v>
      </c>
      <c r="D64" s="68">
        <v>8</v>
      </c>
      <c r="E64" s="68">
        <v>9</v>
      </c>
      <c r="F64" s="68">
        <v>10</v>
      </c>
      <c r="G64" s="68">
        <v>11</v>
      </c>
      <c r="H64" s="5">
        <v>12</v>
      </c>
      <c r="I64" s="25">
        <v>13</v>
      </c>
      <c r="J64" s="60">
        <v>5</v>
      </c>
      <c r="K64" s="61">
        <v>6</v>
      </c>
      <c r="L64" s="61">
        <v>7</v>
      </c>
      <c r="M64" s="62">
        <v>8</v>
      </c>
      <c r="N64" s="62">
        <v>9</v>
      </c>
      <c r="O64" s="5">
        <v>10</v>
      </c>
      <c r="P64" s="25">
        <v>11</v>
      </c>
      <c r="R64" s="9">
        <v>2</v>
      </c>
      <c r="S64" s="15"/>
      <c r="U64" s="9" t="s">
        <v>85</v>
      </c>
      <c r="V64" s="90">
        <v>44904</v>
      </c>
    </row>
    <row r="65" spans="3:22" ht="15.75" thickBot="1" x14ac:dyDescent="0.3">
      <c r="C65" s="74">
        <v>14</v>
      </c>
      <c r="D65" s="75">
        <v>15</v>
      </c>
      <c r="E65" s="75">
        <v>16</v>
      </c>
      <c r="F65" s="75">
        <v>17</v>
      </c>
      <c r="G65" s="75">
        <v>18</v>
      </c>
      <c r="H65" s="5">
        <v>19</v>
      </c>
      <c r="I65" s="25">
        <v>20</v>
      </c>
      <c r="J65" s="63">
        <v>12</v>
      </c>
      <c r="K65" s="64">
        <v>13</v>
      </c>
      <c r="L65" s="64">
        <v>14</v>
      </c>
      <c r="M65" s="64">
        <v>15</v>
      </c>
      <c r="N65" s="66">
        <v>16</v>
      </c>
      <c r="O65" s="5">
        <v>17</v>
      </c>
      <c r="P65" s="25">
        <v>18</v>
      </c>
      <c r="R65" s="9">
        <v>3</v>
      </c>
      <c r="S65" s="89"/>
      <c r="U65" s="11" t="s">
        <v>86</v>
      </c>
      <c r="V65" s="91">
        <v>44916</v>
      </c>
    </row>
    <row r="66" spans="3:22" x14ac:dyDescent="0.25">
      <c r="C66" s="76">
        <v>21</v>
      </c>
      <c r="D66" s="75">
        <v>22</v>
      </c>
      <c r="E66" s="24">
        <v>23</v>
      </c>
      <c r="F66" s="24">
        <v>24</v>
      </c>
      <c r="G66" s="24">
        <v>25</v>
      </c>
      <c r="H66" s="5">
        <v>26</v>
      </c>
      <c r="I66" s="25">
        <v>27</v>
      </c>
      <c r="J66" s="87">
        <v>19</v>
      </c>
      <c r="K66" s="66">
        <v>20</v>
      </c>
      <c r="L66" s="66">
        <v>21</v>
      </c>
      <c r="M66" s="66">
        <v>22</v>
      </c>
      <c r="N66" s="66">
        <v>23</v>
      </c>
      <c r="O66" s="5">
        <v>24</v>
      </c>
      <c r="P66" s="25">
        <v>25</v>
      </c>
      <c r="R66" s="9">
        <v>4</v>
      </c>
      <c r="S66" s="28"/>
    </row>
    <row r="67" spans="3:22" ht="15.75" thickBot="1" x14ac:dyDescent="0.3">
      <c r="C67" s="29">
        <v>28</v>
      </c>
      <c r="D67" s="23">
        <v>29</v>
      </c>
      <c r="E67" s="58">
        <v>30</v>
      </c>
      <c r="F67" s="30"/>
      <c r="G67" s="30"/>
      <c r="H67" s="10"/>
      <c r="I67" s="26"/>
      <c r="J67" s="72">
        <v>26</v>
      </c>
      <c r="K67" s="73">
        <v>27</v>
      </c>
      <c r="L67" s="73">
        <v>28</v>
      </c>
      <c r="M67" s="88">
        <v>29</v>
      </c>
      <c r="N67" s="88">
        <v>30</v>
      </c>
      <c r="O67" s="10">
        <v>31</v>
      </c>
      <c r="P67" s="26"/>
      <c r="R67" s="27">
        <v>5</v>
      </c>
      <c r="S67" s="65"/>
    </row>
    <row r="68" spans="3:22" ht="15.75" thickBot="1" x14ac:dyDescent="0.3">
      <c r="R68" s="11" t="s">
        <v>56</v>
      </c>
      <c r="S68" s="16"/>
    </row>
    <row r="71" spans="3:22" x14ac:dyDescent="0.25">
      <c r="C71" s="93" t="s">
        <v>75</v>
      </c>
      <c r="D71" s="93"/>
      <c r="E71" s="93"/>
    </row>
    <row r="72" spans="3:22" x14ac:dyDescent="0.25">
      <c r="C72" s="5" t="s">
        <v>52</v>
      </c>
      <c r="D72" s="5" t="s">
        <v>73</v>
      </c>
      <c r="E72" s="5" t="s">
        <v>74</v>
      </c>
      <c r="G72" s="93" t="s">
        <v>77</v>
      </c>
      <c r="H72" s="93"/>
      <c r="I72" s="93"/>
      <c r="J72" s="93"/>
      <c r="K72" s="93"/>
      <c r="L72" s="93"/>
    </row>
    <row r="73" spans="3:22" x14ac:dyDescent="0.25">
      <c r="C73" s="5">
        <v>0</v>
      </c>
      <c r="D73" s="71">
        <v>44881</v>
      </c>
      <c r="E73" s="71">
        <v>44887</v>
      </c>
      <c r="G73" s="5" t="s">
        <v>52</v>
      </c>
      <c r="H73" s="5" t="s">
        <v>76</v>
      </c>
      <c r="I73" s="5" t="s">
        <v>33</v>
      </c>
      <c r="J73" s="5" t="s">
        <v>34</v>
      </c>
      <c r="K73" s="5" t="s">
        <v>35</v>
      </c>
      <c r="L73" s="5" t="s">
        <v>36</v>
      </c>
    </row>
    <row r="74" spans="3:22" x14ac:dyDescent="0.25">
      <c r="C74" s="5">
        <v>1</v>
      </c>
      <c r="D74" s="71">
        <v>44890</v>
      </c>
      <c r="E74" s="71">
        <v>44894</v>
      </c>
      <c r="G74" s="5">
        <v>1</v>
      </c>
      <c r="H74" s="71">
        <v>44891</v>
      </c>
      <c r="I74" s="71">
        <v>44891</v>
      </c>
      <c r="J74" s="71">
        <v>44891</v>
      </c>
      <c r="K74" s="71">
        <v>44893</v>
      </c>
      <c r="L74" s="71">
        <v>44894</v>
      </c>
    </row>
    <row r="75" spans="3:22" x14ac:dyDescent="0.25">
      <c r="C75" s="5">
        <v>2</v>
      </c>
      <c r="D75" s="71">
        <v>44902</v>
      </c>
      <c r="E75" s="71">
        <v>44904</v>
      </c>
      <c r="G75" s="5">
        <v>2</v>
      </c>
      <c r="H75" s="71">
        <v>44902</v>
      </c>
      <c r="I75" s="71">
        <v>44902</v>
      </c>
      <c r="J75" s="71">
        <v>44903</v>
      </c>
      <c r="K75" s="71">
        <v>44903</v>
      </c>
      <c r="L75" s="71">
        <v>44904</v>
      </c>
    </row>
    <row r="76" spans="3:22" x14ac:dyDescent="0.25">
      <c r="C76" s="5">
        <v>3</v>
      </c>
      <c r="D76" s="71">
        <v>44906</v>
      </c>
      <c r="E76" s="71">
        <v>44908</v>
      </c>
      <c r="G76" s="5">
        <v>3</v>
      </c>
      <c r="H76" s="71">
        <v>44906</v>
      </c>
      <c r="I76" s="71">
        <v>44906</v>
      </c>
      <c r="J76" s="71">
        <v>44907</v>
      </c>
      <c r="K76" s="71">
        <v>44907</v>
      </c>
      <c r="L76" s="71">
        <v>44908</v>
      </c>
    </row>
    <row r="77" spans="3:22" x14ac:dyDescent="0.25">
      <c r="C77" s="5">
        <v>4</v>
      </c>
      <c r="D77" s="71">
        <v>44910</v>
      </c>
      <c r="E77" s="71">
        <v>44912</v>
      </c>
      <c r="G77" s="5">
        <v>4</v>
      </c>
      <c r="H77" s="71">
        <v>44910</v>
      </c>
      <c r="I77" s="71">
        <v>44910</v>
      </c>
      <c r="J77" s="71">
        <v>44911</v>
      </c>
      <c r="K77" s="71">
        <v>44911</v>
      </c>
      <c r="L77" s="71">
        <v>44912</v>
      </c>
    </row>
    <row r="78" spans="3:22" x14ac:dyDescent="0.25">
      <c r="C78" s="5">
        <v>5</v>
      </c>
      <c r="D78" s="71">
        <v>44914</v>
      </c>
      <c r="E78" s="71">
        <v>44916</v>
      </c>
      <c r="G78" s="5">
        <v>5</v>
      </c>
      <c r="H78" s="71">
        <v>44914</v>
      </c>
      <c r="I78" s="71">
        <v>44914</v>
      </c>
      <c r="J78" s="71">
        <v>44915</v>
      </c>
      <c r="K78" s="71">
        <v>44915</v>
      </c>
      <c r="L78" s="71">
        <v>44916</v>
      </c>
    </row>
    <row r="79" spans="3:22" x14ac:dyDescent="0.25">
      <c r="D79" s="78"/>
      <c r="E79" s="78"/>
    </row>
    <row r="90" spans="8:9" x14ac:dyDescent="0.25">
      <c r="H90" s="78"/>
      <c r="I90" s="78"/>
    </row>
    <row r="91" spans="8:9" x14ac:dyDescent="0.25">
      <c r="H91" s="78"/>
      <c r="I91" s="78"/>
    </row>
    <row r="92" spans="8:9" x14ac:dyDescent="0.25">
      <c r="H92" s="78"/>
      <c r="I92" s="78"/>
    </row>
    <row r="93" spans="8:9" x14ac:dyDescent="0.25">
      <c r="H93" s="78"/>
      <c r="I93" s="78"/>
    </row>
    <row r="94" spans="8:9" x14ac:dyDescent="0.25">
      <c r="H94" s="78"/>
      <c r="I94" s="78"/>
    </row>
    <row r="95" spans="8:9" x14ac:dyDescent="0.25">
      <c r="H95" s="78"/>
      <c r="I95" s="78"/>
    </row>
    <row r="96" spans="8:9" x14ac:dyDescent="0.25">
      <c r="H96" s="78"/>
      <c r="I96" s="78"/>
    </row>
    <row r="104" spans="9:9" x14ac:dyDescent="0.25">
      <c r="I104" s="79"/>
    </row>
  </sheetData>
  <mergeCells count="43">
    <mergeCell ref="R42:AA42"/>
    <mergeCell ref="C26:G26"/>
    <mergeCell ref="H26:L26"/>
    <mergeCell ref="M26:Q26"/>
    <mergeCell ref="R43:V43"/>
    <mergeCell ref="W43:AA43"/>
    <mergeCell ref="R34:T34"/>
    <mergeCell ref="R35:T35"/>
    <mergeCell ref="R36:T36"/>
    <mergeCell ref="R37:T37"/>
    <mergeCell ref="H36:L36"/>
    <mergeCell ref="H37:L37"/>
    <mergeCell ref="M35:Q35"/>
    <mergeCell ref="M36:Q36"/>
    <mergeCell ref="M37:Q37"/>
    <mergeCell ref="R54:V54"/>
    <mergeCell ref="W52:AA52"/>
    <mergeCell ref="W53:AA53"/>
    <mergeCell ref="W54:AA54"/>
    <mergeCell ref="G72:L72"/>
    <mergeCell ref="C61:I61"/>
    <mergeCell ref="J61:P61"/>
    <mergeCell ref="C71:E71"/>
    <mergeCell ref="R52:V52"/>
    <mergeCell ref="R53:V53"/>
    <mergeCell ref="W56:AA56"/>
    <mergeCell ref="U62:V62"/>
    <mergeCell ref="B11:AF11"/>
    <mergeCell ref="AB51:AD51"/>
    <mergeCell ref="AB52:AD52"/>
    <mergeCell ref="AB53:AD53"/>
    <mergeCell ref="AB54:AD54"/>
    <mergeCell ref="M39:Q39"/>
    <mergeCell ref="C12:G12"/>
    <mergeCell ref="H12:L12"/>
    <mergeCell ref="M12:Q12"/>
    <mergeCell ref="R12:V12"/>
    <mergeCell ref="W12:AA12"/>
    <mergeCell ref="C25:Q25"/>
    <mergeCell ref="C35:G35"/>
    <mergeCell ref="C36:G36"/>
    <mergeCell ref="C37:G37"/>
    <mergeCell ref="H35:L35"/>
  </mergeCells>
  <phoneticPr fontId="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Reyes Gonzalez</dc:creator>
  <cp:keywords/>
  <dc:description/>
  <cp:lastModifiedBy>Natalia Jimenez Zapata</cp:lastModifiedBy>
  <cp:revision/>
  <dcterms:created xsi:type="dcterms:W3CDTF">2022-11-13T12:54:38Z</dcterms:created>
  <dcterms:modified xsi:type="dcterms:W3CDTF">2022-12-29T11:42:25Z</dcterms:modified>
  <cp:category/>
  <cp:contentStatus/>
</cp:coreProperties>
</file>