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-Pc\Desktop\Konrad\7th semester\Software 2\Scrum\"/>
    </mc:Choice>
  </mc:AlternateContent>
  <xr:revisionPtr revIDLastSave="0" documentId="13_ncr:1_{00E02767-806C-48AF-B4BB-A6413425979D}" xr6:coauthVersionLast="43" xr6:coauthVersionMax="43" xr10:uidLastSave="{00000000-0000-0000-0000-000000000000}"/>
  <bookViews>
    <workbookView xWindow="-120" yWindow="-120" windowWidth="20730" windowHeight="11160" tabRatio="746" firstSheet="1" activeTab="1" xr2:uid="{00000000-000D-0000-FFFF-FFFF00000000}"/>
  </bookViews>
  <sheets>
    <sheet name="Opciones" sheetId="1" state="hidden" r:id="rId1"/>
    <sheet name="Sp2" sheetId="17" r:id="rId2"/>
    <sheet name="Definiciones" sheetId="11" state="hidden" r:id="rId3"/>
  </sheets>
  <externalReferences>
    <externalReference r:id="rId4"/>
  </externalReferences>
  <definedNames>
    <definedName name="AverageSpeedLastEight" localSheetId="1">OFFSET('Sp2'!$C$52,0,0,1,COUNT('Sp2'!$C$52:$Y$52))</definedName>
    <definedName name="AverageSpeedLastEight">OFFSET(#REF!,0,0,1,COUNT(#REF!))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Estimado">OFFSET('Sp2'!$C$53,0,0,1,COUNT('Sp2'!$C$53:$Y$53))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RealizedSpeed">OFFSET('[1]PB Burndown'!$D$27,1,0,'[1]PB Burndown'!$G$3,1)</definedName>
    <definedName name="Restante" localSheetId="1">OFFSET('Sp2'!$C$52,0,0,1,COUNT('Sp2'!$C$52:$Y$52))</definedName>
    <definedName name="Restante">OFFSET(#REF!,0,0,1,COUNT(#REF!))</definedName>
    <definedName name="SprintCount">'[1]PB Burndown'!$G$3</definedName>
    <definedName name="SprintsInTrend">'[1]PB Burndown'!$G$6</definedName>
    <definedName name="SprintTasks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17" l="1"/>
  <c r="S52" i="17" l="1"/>
  <c r="T52" i="17"/>
  <c r="U52" i="17"/>
  <c r="V52" i="17"/>
  <c r="W52" i="17"/>
  <c r="X52" i="17"/>
  <c r="Y52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C53" i="17"/>
  <c r="Z25" i="17"/>
  <c r="D23" i="17"/>
  <c r="E23" i="17" s="1"/>
  <c r="D16" i="17" l="1"/>
  <c r="D52" i="17"/>
  <c r="E52" i="17" s="1"/>
  <c r="F52" i="17" s="1"/>
  <c r="G52" i="17" s="1"/>
  <c r="Z52" i="17"/>
  <c r="F23" i="17"/>
  <c r="D53" i="17"/>
  <c r="E53" i="17" s="1"/>
  <c r="G23" i="17" l="1"/>
  <c r="F53" i="17"/>
  <c r="G53" i="17" l="1"/>
  <c r="H23" i="17"/>
  <c r="H52" i="17" s="1"/>
  <c r="I52" i="17" s="1"/>
  <c r="J52" i="17" s="1"/>
  <c r="K52" i="17" s="1"/>
  <c r="I23" i="17" l="1"/>
  <c r="H53" i="17"/>
  <c r="I53" i="17" l="1"/>
  <c r="J23" i="17"/>
  <c r="K23" i="17" l="1"/>
  <c r="J53" i="17"/>
  <c r="K53" i="17" l="1"/>
  <c r="L23" i="17"/>
  <c r="L52" i="17" s="1"/>
  <c r="M52" i="17" s="1"/>
  <c r="N52" i="17" s="1"/>
  <c r="O52" i="17" s="1"/>
  <c r="P52" i="17" s="1"/>
  <c r="Q52" i="17" s="1"/>
  <c r="R52" i="17" s="1"/>
  <c r="M23" i="17" l="1"/>
  <c r="N23" i="17" s="1"/>
  <c r="L53" i="17"/>
  <c r="O23" i="17" l="1"/>
  <c r="M53" i="17"/>
  <c r="N53" i="17" s="1"/>
  <c r="O53" i="17" l="1"/>
  <c r="P53" i="17" l="1"/>
  <c r="Q23" i="17"/>
  <c r="Q53" i="17" l="1"/>
  <c r="R23" i="17"/>
  <c r="S23" i="17" s="1"/>
  <c r="T23" i="17" l="1"/>
  <c r="R53" i="17"/>
  <c r="S53" i="17" s="1"/>
  <c r="T53" i="17" l="1"/>
  <c r="U23" i="17"/>
  <c r="U53" i="17" l="1"/>
  <c r="V23" i="17"/>
  <c r="V53" i="17" l="1"/>
  <c r="W23" i="17"/>
  <c r="W53" i="17" l="1"/>
  <c r="X23" i="17"/>
  <c r="X53" i="17" l="1"/>
  <c r="Y23" i="17"/>
  <c r="Y5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Familia Henao</author>
  </authors>
  <commentList>
    <comment ref="C2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Definir si estimar en horas o puntos de usuario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<sst xmlns="http://schemas.openxmlformats.org/spreadsheetml/2006/main" count="82" uniqueCount="52">
  <si>
    <t>FECHA DE INICIO</t>
  </si>
  <si>
    <t>ESTADO</t>
  </si>
  <si>
    <t>Hecho</t>
  </si>
  <si>
    <t>FECHA DE FIN</t>
  </si>
  <si>
    <t>RESPONSABLE</t>
  </si>
  <si>
    <t xml:space="preserve">USER STORIES </t>
  </si>
  <si>
    <t>Días de implementación de Sprint</t>
  </si>
  <si>
    <t xml:space="preserve">TAREA </t>
  </si>
  <si>
    <t>Restante</t>
  </si>
  <si>
    <t>Estimado</t>
  </si>
  <si>
    <t>DÍA</t>
  </si>
  <si>
    <t>Act 19</t>
  </si>
  <si>
    <t>Act 20</t>
  </si>
  <si>
    <t>Act 21</t>
  </si>
  <si>
    <t>Act 22</t>
  </si>
  <si>
    <t>Act 23</t>
  </si>
  <si>
    <t>Act 24</t>
  </si>
  <si>
    <t>Act 25</t>
  </si>
  <si>
    <t>Act 26</t>
  </si>
  <si>
    <t>REAL</t>
  </si>
  <si>
    <t>Estado del Sprint</t>
  </si>
  <si>
    <t>Real</t>
  </si>
  <si>
    <t xml:space="preserve">Estimado </t>
  </si>
  <si>
    <t>Horas o Puntos de usuario</t>
  </si>
  <si>
    <t>ESTIMADO</t>
  </si>
  <si>
    <t>Por hacer</t>
  </si>
  <si>
    <t>En Evaluación</t>
  </si>
  <si>
    <t>En Proceso</t>
  </si>
  <si>
    <t>STORY ID</t>
  </si>
  <si>
    <t xml:space="preserve">Velocidad: </t>
  </si>
  <si>
    <t>La velocidad es la cantidad de story points que se completan por iteración</t>
  </si>
  <si>
    <t>modulo de publicaciones (Id 5)</t>
  </si>
  <si>
    <t>Inflar el layout Publicaciones.</t>
  </si>
  <si>
    <t>Implementacion de  funcionalidades layout publicaciones</t>
  </si>
  <si>
    <t>Implementacion de diagramas</t>
  </si>
  <si>
    <t>Actualizacion manual de desarrollador</t>
  </si>
  <si>
    <t>Actualizacion manual de usuario</t>
  </si>
  <si>
    <t>Actualizacion manual de instalacion</t>
  </si>
  <si>
    <t>Realizar layout detallado de perfil</t>
  </si>
  <si>
    <t>Inflar el perfil con informacion propia del usuario</t>
  </si>
  <si>
    <t>Añadir boton cerrar sesion (funcionalidad realizada)</t>
  </si>
  <si>
    <t>Realizar el layout detallado de las publicaciones en el perfil</t>
  </si>
  <si>
    <t>Realizar funcionalidad busqueda de usuarios</t>
  </si>
  <si>
    <t>Realizar funcionalidad de ver post propios en perfil</t>
  </si>
  <si>
    <t>Implementacion necesaria de backend</t>
  </si>
  <si>
    <t>Actualizacion plan de pruebas v 3.0.0</t>
  </si>
  <si>
    <t>Actualizacion casos de prueba e iteraciones</t>
  </si>
  <si>
    <t>Ejecucion de pruebas</t>
  </si>
  <si>
    <t>Modificaciones de seguridad en Log-in (Urg)</t>
  </si>
  <si>
    <t>Correcciones Anterior Sprint (Urg)</t>
  </si>
  <si>
    <t xml:space="preserve">Leonardo Ruiz </t>
  </si>
  <si>
    <t>Enrique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</si>
</sst>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4" borderId="9" xfId="0" applyFont="1" applyFill="1" applyBorder="1"/>
    <xf numFmtId="0" fontId="0" fillId="4" borderId="9" xfId="0" applyFill="1" applyBorder="1"/>
    <xf numFmtId="0" fontId="2" fillId="3" borderId="9" xfId="0" applyFont="1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6" borderId="9" xfId="0" applyFill="1" applyBorder="1"/>
    <xf numFmtId="1" fontId="0" fillId="6" borderId="9" xfId="0" applyNumberFormat="1" applyFill="1" applyBorder="1"/>
    <xf numFmtId="0" fontId="2" fillId="5" borderId="9" xfId="0" applyFont="1" applyFill="1" applyBorder="1"/>
    <xf numFmtId="0" fontId="2" fillId="0" borderId="9" xfId="0" applyFont="1" applyBorder="1"/>
    <xf numFmtId="0" fontId="0" fillId="3" borderId="9" xfId="0" applyFill="1" applyBorder="1" applyAlignment="1">
      <alignment wrapText="1"/>
    </xf>
    <xf numFmtId="0" fontId="2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2585753545764188E-2"/>
          <c:y val="0.10477911646586345"/>
          <c:w val="0.94325723373187464"/>
          <c:h val="0.80205514973278946"/>
        </c:manualLayout>
      </c:layout>
      <c:lineChart>
        <c:grouping val="standard"/>
        <c:varyColors val="0"/>
        <c:ser>
          <c:idx val="0"/>
          <c:order val="0"/>
          <c:tx>
            <c:strRef>
              <c:f>'Sp2'!$B$52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'Sp2'!$D$23:$Y$23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'Sp2'!Restante</c:f>
              <c:numCache>
                <c:formatCode>0</c:formatCode>
                <c:ptCount val="6"/>
                <c:pt idx="0" formatCode="General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90</c:v>
                </c:pt>
                <c:pt idx="4">
                  <c:v>88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B-4CAC-9C15-24F21338DE65}"/>
            </c:ext>
          </c:extLst>
        </c:ser>
        <c:ser>
          <c:idx val="1"/>
          <c:order val="1"/>
          <c:tx>
            <c:strRef>
              <c:f>'Sp2'!$B$53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>
                  <a:alpha val="91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'Sp2'!$D$23:$Y$23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[0]!Estimado</c:f>
              <c:numCache>
                <c:formatCode>0</c:formatCode>
                <c:ptCount val="16"/>
                <c:pt idx="0" formatCode="General">
                  <c:v>100</c:v>
                </c:pt>
                <c:pt idx="1">
                  <c:v>93.333333333333329</c:v>
                </c:pt>
                <c:pt idx="2">
                  <c:v>86.666666666666657</c:v>
                </c:pt>
                <c:pt idx="3">
                  <c:v>79.999999999999986</c:v>
                </c:pt>
                <c:pt idx="4">
                  <c:v>73.333333333333314</c:v>
                </c:pt>
                <c:pt idx="5">
                  <c:v>66.666666666666643</c:v>
                </c:pt>
                <c:pt idx="6">
                  <c:v>59.999999999999979</c:v>
                </c:pt>
                <c:pt idx="7">
                  <c:v>53.333333333333314</c:v>
                </c:pt>
                <c:pt idx="8">
                  <c:v>46.66666666666665</c:v>
                </c:pt>
                <c:pt idx="9">
                  <c:v>39.999999999999986</c:v>
                </c:pt>
                <c:pt idx="10">
                  <c:v>33.333333333333321</c:v>
                </c:pt>
                <c:pt idx="11">
                  <c:v>26.666666666666654</c:v>
                </c:pt>
                <c:pt idx="12">
                  <c:v>19.999999999999986</c:v>
                </c:pt>
                <c:pt idx="13">
                  <c:v>13.333333333333318</c:v>
                </c:pt>
                <c:pt idx="14">
                  <c:v>6.666666666666651</c:v>
                </c:pt>
                <c:pt idx="15">
                  <c:v>-1.5987211554602254E-14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B-4CAC-9C15-24F21338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175336"/>
        <c:axId val="146881576"/>
      </c:lineChart>
      <c:catAx>
        <c:axId val="302175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81576"/>
        <c:crosses val="autoZero"/>
        <c:auto val="1"/>
        <c:lblAlgn val="ctr"/>
        <c:lblOffset val="100"/>
        <c:noMultiLvlLbl val="0"/>
      </c:catAx>
      <c:valAx>
        <c:axId val="146881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17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eg"/><Relationship Id="rId1" Type="http://schemas.openxmlformats.org/officeDocument/2006/relationships/hyperlink" Target="http://www.iterocol.co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0</xdr:row>
      <xdr:rowOff>19050</xdr:rowOff>
    </xdr:from>
    <xdr:to>
      <xdr:col>23</xdr:col>
      <xdr:colOff>0</xdr:colOff>
      <xdr:row>3</xdr:row>
      <xdr:rowOff>180975</xdr:rowOff>
    </xdr:to>
    <xdr:sp macro="" textlink="">
      <xdr:nvSpPr>
        <xdr:cNvPr id="3" name="Cuadro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428750" y="19050"/>
          <a:ext cx="9858375" cy="733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 baseline="0"/>
            <a:t>SPRINT BACKLOG - CICLO 2</a:t>
          </a:r>
        </a:p>
      </xdr:txBody>
    </xdr:sp>
    <xdr:clientData/>
  </xdr:twoCellAnchor>
  <xdr:twoCellAnchor editAs="oneCell">
    <xdr:from>
      <xdr:col>27</xdr:col>
      <xdr:colOff>723923</xdr:colOff>
      <xdr:row>0</xdr:row>
      <xdr:rowOff>9525</xdr:rowOff>
    </xdr:from>
    <xdr:to>
      <xdr:col>28</xdr:col>
      <xdr:colOff>762000</xdr:colOff>
      <xdr:row>3</xdr:row>
      <xdr:rowOff>158695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5548" y="9525"/>
          <a:ext cx="857227" cy="720670"/>
        </a:xfrm>
        <a:prstGeom prst="rect">
          <a:avLst/>
        </a:prstGeom>
      </xdr:spPr>
    </xdr:pic>
    <xdr:clientData/>
  </xdr:twoCellAnchor>
  <xdr:twoCellAnchor>
    <xdr:from>
      <xdr:col>4</xdr:col>
      <xdr:colOff>9526</xdr:colOff>
      <xdr:row>4</xdr:row>
      <xdr:rowOff>9525</xdr:rowOff>
    </xdr:from>
    <xdr:to>
      <xdr:col>29</xdr:col>
      <xdr:colOff>2</xdr:colOff>
      <xdr:row>20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76223</xdr:colOff>
      <xdr:row>0</xdr:row>
      <xdr:rowOff>76200</xdr:rowOff>
    </xdr:from>
    <xdr:to>
      <xdr:col>2</xdr:col>
      <xdr:colOff>213475</xdr:colOff>
      <xdr:row>4</xdr:row>
      <xdr:rowOff>70200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23" y="76200"/>
          <a:ext cx="899252" cy="756000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1</xdr:row>
      <xdr:rowOff>19050</xdr:rowOff>
    </xdr:from>
    <xdr:to>
      <xdr:col>11</xdr:col>
      <xdr:colOff>190500</xdr:colOff>
      <xdr:row>3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295525" y="209550"/>
          <a:ext cx="6276975" cy="466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/>
            <a:t>Definiciones</a:t>
          </a:r>
        </a:p>
      </xdr:txBody>
    </xdr:sp>
    <xdr:clientData/>
  </xdr:twoCellAnchor>
  <xdr:twoCellAnchor editAs="oneCell">
    <xdr:from>
      <xdr:col>12</xdr:col>
      <xdr:colOff>600098</xdr:colOff>
      <xdr:row>0</xdr:row>
      <xdr:rowOff>104775</xdr:rowOff>
    </xdr:from>
    <xdr:to>
      <xdr:col>13</xdr:col>
      <xdr:colOff>737350</xdr:colOff>
      <xdr:row>4</xdr:row>
      <xdr:rowOff>98775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098" y="104775"/>
          <a:ext cx="899252" cy="75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milia%20Henao/Documents/Scrum/Plantillas/Plantillas%20produck%20backlog/_Product_Backlog_Sprint_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/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"/>
  <sheetViews>
    <sheetView workbookViewId="0">
      <selection activeCell="D11" sqref="D11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/>
  <dimension ref="A1:AO55"/>
  <sheetViews>
    <sheetView tabSelected="1" topLeftCell="C26" workbookViewId="0">
      <selection activeCell="AA41" sqref="AA41"/>
    </sheetView>
  </sheetViews>
  <sheetFormatPr baseColWidth="10" defaultColWidth="0" defaultRowHeight="15" zeroHeight="1" x14ac:dyDescent="0.25"/>
  <cols>
    <col min="1" max="1" width="3.85546875" customWidth="1"/>
    <col min="2" max="2" width="52.28515625" customWidth="1"/>
    <col min="3" max="3" width="10.42578125" bestFit="1" customWidth="1"/>
    <col min="4" max="5" width="4.85546875" customWidth="1"/>
    <col min="6" max="6" width="10.42578125" customWidth="1"/>
    <col min="7" max="26" width="4.85546875" customWidth="1"/>
    <col min="27" max="27" width="18" customWidth="1"/>
    <col min="28" max="29" width="12.28515625" customWidth="1"/>
    <col min="30" max="30" width="3.85546875" customWidth="1"/>
    <col min="31" max="40" width="11.42578125" hidden="1" customWidth="1"/>
    <col min="41" max="41" width="15.28515625" hidden="1" customWidth="1"/>
    <col min="42" max="16384" width="11.42578125" hidden="1"/>
  </cols>
  <sheetData>
    <row r="1" spans="1:41" ht="15" customHeight="1" x14ac:dyDescent="0.25">
      <c r="A1" s="1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"/>
    </row>
    <row r="2" spans="1:41" ht="15" customHeight="1" x14ac:dyDescent="0.25">
      <c r="A2" s="1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1"/>
    </row>
    <row r="3" spans="1:41" ht="15" customHeight="1" x14ac:dyDescent="0.25">
      <c r="A3" s="1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1"/>
    </row>
    <row r="4" spans="1:41" ht="15.75" customHeight="1" x14ac:dyDescent="0.25">
      <c r="A4" s="1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1"/>
    </row>
    <row r="5" spans="1:4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3"/>
      <c r="AC5" s="3"/>
      <c r="AD5" s="1"/>
    </row>
    <row r="6" spans="1:4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/>
    </row>
    <row r="7" spans="1:4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</row>
    <row r="8" spans="1:41" x14ac:dyDescent="0.25">
      <c r="A8" s="1"/>
      <c r="B8" s="15" t="s">
        <v>5</v>
      </c>
      <c r="C8" s="15"/>
      <c r="D8" s="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</row>
    <row r="9" spans="1:41" x14ac:dyDescent="0.25">
      <c r="A9" s="1"/>
      <c r="B9" s="16" t="s">
        <v>31</v>
      </c>
      <c r="C9" s="16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</row>
    <row r="10" spans="1:41" x14ac:dyDescent="0.25">
      <c r="A10" s="1"/>
      <c r="B10" s="16"/>
      <c r="C10" s="16"/>
      <c r="D10" s="1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</row>
    <row r="11" spans="1:41" ht="15" customHeight="1" x14ac:dyDescent="0.25">
      <c r="A11" s="1"/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</row>
    <row r="12" spans="1:41" x14ac:dyDescent="0.25">
      <c r="A12" s="1"/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</row>
    <row r="13" spans="1:41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O13" t="s">
        <v>25</v>
      </c>
    </row>
    <row r="14" spans="1:41" x14ac:dyDescent="0.25">
      <c r="A14" s="1"/>
      <c r="B14" s="8"/>
      <c r="C14" s="6" t="s">
        <v>22</v>
      </c>
      <c r="D14" s="6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O14" t="s">
        <v>27</v>
      </c>
    </row>
    <row r="15" spans="1:41" x14ac:dyDescent="0.25">
      <c r="A15" s="1"/>
      <c r="B15" s="4" t="s">
        <v>6</v>
      </c>
      <c r="C15" s="6">
        <v>15</v>
      </c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O15" t="s">
        <v>26</v>
      </c>
    </row>
    <row r="16" spans="1:41" x14ac:dyDescent="0.25">
      <c r="A16" s="1"/>
      <c r="B16" s="4" t="s">
        <v>23</v>
      </c>
      <c r="C16" s="6">
        <v>80</v>
      </c>
      <c r="D16" s="6">
        <f>SUM(Z25:Z50)</f>
        <v>58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O16" t="s">
        <v>2</v>
      </c>
    </row>
    <row r="17" spans="1:30" x14ac:dyDescent="0.25">
      <c r="A17" s="1"/>
      <c r="B17" s="4" t="s">
        <v>20</v>
      </c>
      <c r="C17" s="17" t="s">
        <v>25</v>
      </c>
      <c r="D17" s="1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</row>
    <row r="18" spans="1:30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</row>
    <row r="19" spans="1:30" x14ac:dyDescent="0.25">
      <c r="A19" s="1"/>
      <c r="B19" s="4" t="s">
        <v>0</v>
      </c>
      <c r="C19" s="23">
        <v>43533</v>
      </c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</row>
    <row r="20" spans="1:30" x14ac:dyDescent="0.25">
      <c r="A20" s="1"/>
      <c r="B20" s="4" t="s">
        <v>3</v>
      </c>
      <c r="C20" s="23">
        <v>43547</v>
      </c>
      <c r="D20" s="2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</row>
    <row r="21" spans="1:3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</row>
    <row r="22" spans="1:30" hidden="1" x14ac:dyDescent="0.25">
      <c r="A22" s="1"/>
      <c r="B22" s="2"/>
      <c r="C22" s="2"/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  <c r="N22" s="2">
        <v>11</v>
      </c>
      <c r="O22" s="2">
        <v>12</v>
      </c>
      <c r="P22" s="2">
        <v>13</v>
      </c>
      <c r="Q22" s="2">
        <v>14</v>
      </c>
      <c r="R22" s="2">
        <v>15</v>
      </c>
      <c r="S22" s="2">
        <v>16</v>
      </c>
      <c r="T22" s="2">
        <v>17</v>
      </c>
      <c r="U22" s="2">
        <v>18</v>
      </c>
      <c r="V22" s="2">
        <v>19</v>
      </c>
      <c r="W22" s="2">
        <v>20</v>
      </c>
      <c r="X22" s="2">
        <v>21</v>
      </c>
      <c r="Y22" s="2">
        <v>22</v>
      </c>
      <c r="Z22" s="2"/>
      <c r="AA22" s="2"/>
      <c r="AB22" s="2"/>
      <c r="AC22" s="2"/>
      <c r="AD22" s="1"/>
    </row>
    <row r="23" spans="1:30" x14ac:dyDescent="0.25">
      <c r="A23" s="1"/>
      <c r="C23" s="4" t="s">
        <v>10</v>
      </c>
      <c r="D23" s="4">
        <f>IF(D22&lt;=$C$15,1,"")</f>
        <v>1</v>
      </c>
      <c r="E23" s="4">
        <f t="shared" ref="E23:Y23" si="0">IF(E22&lt;=$C$15,D23+1,"")</f>
        <v>2</v>
      </c>
      <c r="F23" s="4">
        <f t="shared" si="0"/>
        <v>3</v>
      </c>
      <c r="G23" s="4">
        <f t="shared" si="0"/>
        <v>4</v>
      </c>
      <c r="H23" s="4">
        <f t="shared" si="0"/>
        <v>5</v>
      </c>
      <c r="I23" s="4">
        <f t="shared" si="0"/>
        <v>6</v>
      </c>
      <c r="J23" s="4">
        <f t="shared" si="0"/>
        <v>7</v>
      </c>
      <c r="K23" s="4">
        <f t="shared" si="0"/>
        <v>8</v>
      </c>
      <c r="L23" s="4">
        <f t="shared" si="0"/>
        <v>9</v>
      </c>
      <c r="M23" s="4">
        <f t="shared" si="0"/>
        <v>10</v>
      </c>
      <c r="N23" s="4">
        <f t="shared" si="0"/>
        <v>11</v>
      </c>
      <c r="O23" s="4">
        <f t="shared" si="0"/>
        <v>12</v>
      </c>
      <c r="P23" s="4">
        <v>13</v>
      </c>
      <c r="Q23" s="4">
        <f t="shared" si="0"/>
        <v>14</v>
      </c>
      <c r="R23" s="4">
        <f t="shared" si="0"/>
        <v>15</v>
      </c>
      <c r="S23" s="4" t="str">
        <f t="shared" si="0"/>
        <v/>
      </c>
      <c r="T23" s="4" t="str">
        <f t="shared" si="0"/>
        <v/>
      </c>
      <c r="U23" s="4" t="str">
        <f t="shared" si="0"/>
        <v/>
      </c>
      <c r="V23" s="4" t="str">
        <f t="shared" si="0"/>
        <v/>
      </c>
      <c r="W23" s="4" t="str">
        <f t="shared" si="0"/>
        <v/>
      </c>
      <c r="X23" s="4" t="str">
        <f t="shared" si="0"/>
        <v/>
      </c>
      <c r="Y23" s="4" t="str">
        <f t="shared" si="0"/>
        <v/>
      </c>
      <c r="Z23" s="26" t="s">
        <v>19</v>
      </c>
      <c r="AA23" s="22" t="s">
        <v>4</v>
      </c>
      <c r="AB23" s="22" t="s">
        <v>28</v>
      </c>
      <c r="AC23" s="25" t="s">
        <v>1</v>
      </c>
      <c r="AD23" s="1"/>
    </row>
    <row r="24" spans="1:30" x14ac:dyDescent="0.25">
      <c r="A24" s="1"/>
      <c r="B24" s="4" t="s">
        <v>7</v>
      </c>
      <c r="C24" s="4" t="s">
        <v>24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26"/>
      <c r="AA24" s="22"/>
      <c r="AB24" s="22"/>
      <c r="AC24" s="25"/>
      <c r="AD24" s="1"/>
    </row>
    <row r="25" spans="1:30" x14ac:dyDescent="0.25">
      <c r="A25" s="1"/>
      <c r="B25" s="7" t="s">
        <v>38</v>
      </c>
      <c r="C25" s="11">
        <v>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1">
        <f>SUM(D25:Y25)</f>
        <v>0</v>
      </c>
      <c r="AA25" s="7"/>
      <c r="AB25" s="7"/>
      <c r="AC25" s="12" t="s">
        <v>25</v>
      </c>
      <c r="AD25" s="1"/>
    </row>
    <row r="26" spans="1:30" x14ac:dyDescent="0.25">
      <c r="A26" s="1"/>
      <c r="B26" s="13" t="s">
        <v>39</v>
      </c>
      <c r="C26" s="11">
        <v>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1">
        <f t="shared" ref="Z26:Z50" si="1">SUM(D26:Y26)</f>
        <v>0</v>
      </c>
      <c r="AA26" s="7"/>
      <c r="AB26" s="7"/>
      <c r="AC26" s="12" t="s">
        <v>25</v>
      </c>
      <c r="AD26" s="1"/>
    </row>
    <row r="27" spans="1:30" x14ac:dyDescent="0.25">
      <c r="A27" s="1"/>
      <c r="B27" s="7" t="s">
        <v>40</v>
      </c>
      <c r="C27" s="11">
        <v>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1">
        <f t="shared" si="1"/>
        <v>0</v>
      </c>
      <c r="AA27" s="7"/>
      <c r="AB27" s="7"/>
      <c r="AC27" s="12" t="s">
        <v>25</v>
      </c>
      <c r="AD27" s="1"/>
    </row>
    <row r="28" spans="1:30" x14ac:dyDescent="0.25">
      <c r="A28" s="1"/>
      <c r="B28" s="7" t="s">
        <v>32</v>
      </c>
      <c r="C28" s="11">
        <v>8</v>
      </c>
      <c r="D28" s="7"/>
      <c r="E28" s="7">
        <v>2</v>
      </c>
      <c r="F28" s="7">
        <v>2</v>
      </c>
      <c r="G28" s="7"/>
      <c r="H28" s="7">
        <v>2</v>
      </c>
      <c r="I28" s="7"/>
      <c r="J28" s="7">
        <v>2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1">
        <f t="shared" si="1"/>
        <v>8</v>
      </c>
      <c r="AA28" s="7"/>
      <c r="AB28" s="7"/>
      <c r="AC28" s="12" t="s">
        <v>25</v>
      </c>
      <c r="AD28" s="1"/>
    </row>
    <row r="29" spans="1:30" x14ac:dyDescent="0.25">
      <c r="A29" s="1"/>
      <c r="B29" s="7" t="s">
        <v>41</v>
      </c>
      <c r="C29" s="11">
        <v>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11">
        <f t="shared" si="1"/>
        <v>0</v>
      </c>
      <c r="AA29" s="7"/>
      <c r="AB29" s="7"/>
      <c r="AC29" s="12" t="s">
        <v>25</v>
      </c>
      <c r="AD29" s="1"/>
    </row>
    <row r="30" spans="1:30" x14ac:dyDescent="0.25">
      <c r="A30" s="1"/>
      <c r="B30" s="7" t="s">
        <v>33</v>
      </c>
      <c r="C30" s="11">
        <v>8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11">
        <f t="shared" si="1"/>
        <v>0</v>
      </c>
      <c r="AA30" s="7"/>
      <c r="AB30" s="7"/>
      <c r="AC30" s="12" t="s">
        <v>25</v>
      </c>
      <c r="AD30" s="1"/>
    </row>
    <row r="31" spans="1:30" x14ac:dyDescent="0.25">
      <c r="A31" s="1"/>
      <c r="B31" s="13" t="s">
        <v>42</v>
      </c>
      <c r="C31" s="11">
        <v>8</v>
      </c>
      <c r="D31" s="7"/>
      <c r="E31" s="7"/>
      <c r="F31" s="7"/>
      <c r="G31" s="7"/>
      <c r="H31" s="7"/>
      <c r="I31" s="7"/>
      <c r="J31" s="7">
        <v>2</v>
      </c>
      <c r="K31" s="7">
        <v>4</v>
      </c>
      <c r="L31" s="7">
        <v>2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11">
        <f t="shared" si="1"/>
        <v>8</v>
      </c>
      <c r="AA31" s="7"/>
      <c r="AB31" s="7"/>
      <c r="AC31" s="12" t="s">
        <v>2</v>
      </c>
      <c r="AD31" s="1"/>
    </row>
    <row r="32" spans="1:30" x14ac:dyDescent="0.25">
      <c r="A32" s="1"/>
      <c r="B32" s="7" t="s">
        <v>43</v>
      </c>
      <c r="C32" s="11">
        <v>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11">
        <f t="shared" si="1"/>
        <v>0</v>
      </c>
      <c r="AA32" s="7"/>
      <c r="AB32" s="7"/>
      <c r="AC32" s="12" t="s">
        <v>25</v>
      </c>
      <c r="AD32" s="1"/>
    </row>
    <row r="33" spans="1:30" x14ac:dyDescent="0.25">
      <c r="A33" s="1"/>
      <c r="B33" s="7" t="s">
        <v>44</v>
      </c>
      <c r="C33" s="11">
        <v>8</v>
      </c>
      <c r="D33" s="7"/>
      <c r="E33" s="7"/>
      <c r="F33" s="7"/>
      <c r="G33" s="7"/>
      <c r="H33" s="7"/>
      <c r="I33" s="7"/>
      <c r="J33" s="7"/>
      <c r="K33" s="7">
        <v>2</v>
      </c>
      <c r="L33" s="7">
        <v>2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1">
        <f t="shared" si="1"/>
        <v>4</v>
      </c>
      <c r="AA33" s="7"/>
      <c r="AB33" s="7"/>
      <c r="AC33" s="12" t="s">
        <v>25</v>
      </c>
      <c r="AD33" s="1"/>
    </row>
    <row r="34" spans="1:30" x14ac:dyDescent="0.25">
      <c r="A34" s="1"/>
      <c r="B34" s="7" t="s">
        <v>45</v>
      </c>
      <c r="C34" s="11">
        <v>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>
        <v>2</v>
      </c>
      <c r="P34" s="7">
        <v>2</v>
      </c>
      <c r="Q34" s="7">
        <v>2</v>
      </c>
      <c r="R34" s="7"/>
      <c r="S34" s="7"/>
      <c r="T34" s="7"/>
      <c r="U34" s="7"/>
      <c r="V34" s="7"/>
      <c r="W34" s="7"/>
      <c r="X34" s="7"/>
      <c r="Y34" s="7"/>
      <c r="Z34" s="11">
        <f t="shared" si="1"/>
        <v>6</v>
      </c>
      <c r="AA34" s="7" t="s">
        <v>50</v>
      </c>
      <c r="AB34" s="7"/>
      <c r="AC34" s="12" t="s">
        <v>2</v>
      </c>
      <c r="AD34" s="1"/>
    </row>
    <row r="35" spans="1:30" x14ac:dyDescent="0.25">
      <c r="A35" s="1"/>
      <c r="B35" s="7" t="s">
        <v>46</v>
      </c>
      <c r="C35" s="11">
        <v>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>
        <v>4</v>
      </c>
      <c r="R35" s="7"/>
      <c r="S35" s="7"/>
      <c r="T35" s="7"/>
      <c r="U35" s="7"/>
      <c r="V35" s="7"/>
      <c r="W35" s="7"/>
      <c r="X35" s="7"/>
      <c r="Y35" s="7"/>
      <c r="Z35" s="11">
        <f t="shared" si="1"/>
        <v>4</v>
      </c>
      <c r="AA35" s="7" t="s">
        <v>50</v>
      </c>
      <c r="AB35" s="7"/>
      <c r="AC35" s="12" t="s">
        <v>2</v>
      </c>
      <c r="AD35" s="1"/>
    </row>
    <row r="36" spans="1:30" x14ac:dyDescent="0.25">
      <c r="A36" s="1"/>
      <c r="B36" s="7" t="s">
        <v>47</v>
      </c>
      <c r="C36" s="11">
        <v>8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4</v>
      </c>
      <c r="Q36" s="7">
        <v>4</v>
      </c>
      <c r="R36" s="7"/>
      <c r="S36" s="7"/>
      <c r="T36" s="7"/>
      <c r="U36" s="7"/>
      <c r="V36" s="7"/>
      <c r="W36" s="7"/>
      <c r="X36" s="7"/>
      <c r="Y36" s="7"/>
      <c r="Z36" s="11">
        <f t="shared" si="1"/>
        <v>8</v>
      </c>
      <c r="AA36" s="7" t="s">
        <v>50</v>
      </c>
      <c r="AB36" s="7"/>
      <c r="AC36" s="12" t="s">
        <v>2</v>
      </c>
      <c r="AD36" s="1"/>
    </row>
    <row r="37" spans="1:30" x14ac:dyDescent="0.25">
      <c r="A37" s="1"/>
      <c r="B37" s="7" t="s">
        <v>34</v>
      </c>
      <c r="C37" s="11">
        <v>12</v>
      </c>
      <c r="D37" s="7"/>
      <c r="E37" s="7"/>
      <c r="F37" s="7"/>
      <c r="G37" s="7"/>
      <c r="H37" s="7"/>
      <c r="I37" s="7"/>
      <c r="J37" s="7"/>
      <c r="K37" s="7"/>
      <c r="L37" s="7">
        <v>2</v>
      </c>
      <c r="M37" s="7"/>
      <c r="N37" s="7">
        <v>4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1">
        <f t="shared" si="1"/>
        <v>6</v>
      </c>
      <c r="AA37" s="7" t="s">
        <v>51</v>
      </c>
      <c r="AB37" s="7"/>
      <c r="AC37" s="12" t="s">
        <v>25</v>
      </c>
      <c r="AD37" s="1"/>
    </row>
    <row r="38" spans="1:30" x14ac:dyDescent="0.25">
      <c r="A38" s="1"/>
      <c r="B38" s="7" t="s">
        <v>35</v>
      </c>
      <c r="C38" s="11">
        <v>2</v>
      </c>
      <c r="D38" s="7"/>
      <c r="E38" s="7"/>
      <c r="F38" s="7"/>
      <c r="G38" s="7"/>
      <c r="H38" s="7"/>
      <c r="I38" s="7"/>
      <c r="J38" s="7"/>
      <c r="K38" s="7"/>
      <c r="L38" s="7"/>
      <c r="M38" s="7">
        <v>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11">
        <f t="shared" si="1"/>
        <v>2</v>
      </c>
      <c r="AA38" s="7"/>
      <c r="AB38" s="7"/>
      <c r="AC38" s="12" t="s">
        <v>25</v>
      </c>
      <c r="AD38" s="1"/>
    </row>
    <row r="39" spans="1:30" x14ac:dyDescent="0.25">
      <c r="A39" s="1"/>
      <c r="B39" s="7" t="s">
        <v>36</v>
      </c>
      <c r="C39" s="11">
        <v>2</v>
      </c>
      <c r="D39" s="7"/>
      <c r="E39" s="7"/>
      <c r="F39" s="7"/>
      <c r="G39" s="7"/>
      <c r="H39" s="7"/>
      <c r="I39" s="7"/>
      <c r="J39" s="7"/>
      <c r="K39" s="7"/>
      <c r="L39" s="7"/>
      <c r="M39" s="7">
        <v>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1">
        <f t="shared" si="1"/>
        <v>2</v>
      </c>
      <c r="AA39" s="7"/>
      <c r="AB39" s="7"/>
      <c r="AC39" s="12" t="s">
        <v>25</v>
      </c>
      <c r="AD39" s="1"/>
    </row>
    <row r="40" spans="1:30" x14ac:dyDescent="0.25">
      <c r="A40" s="1"/>
      <c r="B40" s="7" t="s">
        <v>37</v>
      </c>
      <c r="C40" s="11">
        <v>2</v>
      </c>
      <c r="D40" s="7"/>
      <c r="E40" s="7"/>
      <c r="F40" s="7"/>
      <c r="G40" s="7"/>
      <c r="H40" s="7"/>
      <c r="I40" s="7"/>
      <c r="J40" s="7"/>
      <c r="K40" s="7"/>
      <c r="L40" s="7"/>
      <c r="M40" s="7">
        <v>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1">
        <f t="shared" si="1"/>
        <v>2</v>
      </c>
      <c r="AA40" s="7"/>
      <c r="AB40" s="7"/>
      <c r="AC40" s="12" t="s">
        <v>25</v>
      </c>
      <c r="AD40" s="1"/>
    </row>
    <row r="41" spans="1:30" x14ac:dyDescent="0.25">
      <c r="A41" s="1"/>
      <c r="B41" s="7" t="s">
        <v>48</v>
      </c>
      <c r="C41" s="11">
        <v>4</v>
      </c>
      <c r="D41" s="7">
        <v>2</v>
      </c>
      <c r="E41" s="7"/>
      <c r="F41" s="7"/>
      <c r="G41" s="7">
        <v>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11">
        <f t="shared" si="1"/>
        <v>4</v>
      </c>
      <c r="AA41" s="7" t="s">
        <v>50</v>
      </c>
      <c r="AB41" s="7"/>
      <c r="AC41" s="12" t="s">
        <v>2</v>
      </c>
      <c r="AD41" s="1"/>
    </row>
    <row r="42" spans="1:30" x14ac:dyDescent="0.25">
      <c r="A42" s="1"/>
      <c r="B42" s="7" t="s">
        <v>49</v>
      </c>
      <c r="C42" s="11">
        <v>4</v>
      </c>
      <c r="D42" s="7"/>
      <c r="E42" s="7"/>
      <c r="F42" s="7">
        <v>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11">
        <f t="shared" si="1"/>
        <v>4</v>
      </c>
      <c r="AA42" s="7"/>
      <c r="AB42" s="7"/>
      <c r="AC42" s="12" t="s">
        <v>2</v>
      </c>
      <c r="AD42" s="1"/>
    </row>
    <row r="43" spans="1:30" x14ac:dyDescent="0.25">
      <c r="A43" s="1"/>
      <c r="B43" s="7" t="s">
        <v>11</v>
      </c>
      <c r="C43" s="1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1">
        <f t="shared" si="1"/>
        <v>0</v>
      </c>
      <c r="AA43" s="7"/>
      <c r="AB43" s="7"/>
      <c r="AC43" s="12" t="s">
        <v>25</v>
      </c>
      <c r="AD43" s="1"/>
    </row>
    <row r="44" spans="1:30" x14ac:dyDescent="0.25">
      <c r="A44" s="1"/>
      <c r="B44" s="7" t="s">
        <v>12</v>
      </c>
      <c r="C44" s="1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11">
        <f t="shared" si="1"/>
        <v>0</v>
      </c>
      <c r="AA44" s="7"/>
      <c r="AB44" s="7"/>
      <c r="AC44" s="12" t="s">
        <v>25</v>
      </c>
      <c r="AD44" s="1"/>
    </row>
    <row r="45" spans="1:30" x14ac:dyDescent="0.25">
      <c r="A45" s="1"/>
      <c r="B45" s="7" t="s">
        <v>13</v>
      </c>
      <c r="C45" s="1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11">
        <f t="shared" si="1"/>
        <v>0</v>
      </c>
      <c r="AA45" s="7"/>
      <c r="AB45" s="7"/>
      <c r="AC45" s="12" t="s">
        <v>25</v>
      </c>
      <c r="AD45" s="1"/>
    </row>
    <row r="46" spans="1:30" x14ac:dyDescent="0.25">
      <c r="A46" s="1"/>
      <c r="B46" s="7" t="s">
        <v>14</v>
      </c>
      <c r="C46" s="1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11">
        <f t="shared" si="1"/>
        <v>0</v>
      </c>
      <c r="AA46" s="7"/>
      <c r="AB46" s="7"/>
      <c r="AC46" s="12" t="s">
        <v>25</v>
      </c>
      <c r="AD46" s="1"/>
    </row>
    <row r="47" spans="1:30" x14ac:dyDescent="0.25">
      <c r="A47" s="1"/>
      <c r="B47" s="7" t="s">
        <v>15</v>
      </c>
      <c r="C47" s="1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11">
        <f t="shared" si="1"/>
        <v>0</v>
      </c>
      <c r="AA47" s="7"/>
      <c r="AB47" s="7"/>
      <c r="AC47" s="12" t="s">
        <v>25</v>
      </c>
      <c r="AD47" s="1"/>
    </row>
    <row r="48" spans="1:30" x14ac:dyDescent="0.25">
      <c r="A48" s="1"/>
      <c r="B48" s="7" t="s">
        <v>16</v>
      </c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11">
        <f t="shared" si="1"/>
        <v>0</v>
      </c>
      <c r="AA48" s="7"/>
      <c r="AB48" s="7"/>
      <c r="AC48" s="12" t="s">
        <v>25</v>
      </c>
      <c r="AD48" s="1"/>
    </row>
    <row r="49" spans="1:30" x14ac:dyDescent="0.25">
      <c r="A49" s="1"/>
      <c r="B49" s="7" t="s">
        <v>17</v>
      </c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11">
        <f t="shared" si="1"/>
        <v>0</v>
      </c>
      <c r="AA49" s="7"/>
      <c r="AB49" s="7"/>
      <c r="AC49" s="12" t="s">
        <v>25</v>
      </c>
      <c r="AD49" s="1"/>
    </row>
    <row r="50" spans="1:30" x14ac:dyDescent="0.25">
      <c r="A50" s="1"/>
      <c r="B50" s="7" t="s">
        <v>18</v>
      </c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11">
        <f t="shared" si="1"/>
        <v>0</v>
      </c>
      <c r="AA50" s="7"/>
      <c r="AB50" s="7"/>
      <c r="AC50" s="12" t="s">
        <v>25</v>
      </c>
      <c r="AD50" s="1"/>
    </row>
    <row r="51" spans="1:30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</row>
    <row r="52" spans="1:30" x14ac:dyDescent="0.25">
      <c r="A52" s="1"/>
      <c r="B52" s="9" t="s">
        <v>8</v>
      </c>
      <c r="C52" s="9">
        <f>SUM(C25:C50)</f>
        <v>100</v>
      </c>
      <c r="D52" s="10">
        <f>IF(COUNT(D25:D50)=0,"",IF(SUM(D25:D50)&gt;0,C52-SUM(D25:D50),IF(AND(D23&lt;=$C$15,SUM(D25:D50)=0),C52,"")))</f>
        <v>98</v>
      </c>
      <c r="E52" s="10">
        <f>IF(COUNT(E25:E50)=0,"",IF(SUM(E25:E50)&gt;0,D52-SUM(E25:E50),IF(AND(E23&lt;=$C$15,SUM(E25:E50)=0),D52,"")))</f>
        <v>96</v>
      </c>
      <c r="F52" s="10">
        <f t="shared" ref="F52:Y52" si="2">IF(COUNT(F25:F50)=0,"",IF(SUM(F25:F50)&gt;0,E52-SUM(F25:F50),IF(AND(F23&lt;=$C$15,SUM(F25:F50)=0),E52,"")))</f>
        <v>90</v>
      </c>
      <c r="G52" s="10">
        <f t="shared" si="2"/>
        <v>88</v>
      </c>
      <c r="H52" s="10">
        <f t="shared" si="2"/>
        <v>86</v>
      </c>
      <c r="I52" s="10" t="str">
        <f t="shared" si="2"/>
        <v/>
      </c>
      <c r="J52" s="10" t="e">
        <f t="shared" si="2"/>
        <v>#VALUE!</v>
      </c>
      <c r="K52" s="10" t="e">
        <f t="shared" si="2"/>
        <v>#VALUE!</v>
      </c>
      <c r="L52" s="10" t="e">
        <f t="shared" si="2"/>
        <v>#VALUE!</v>
      </c>
      <c r="M52" s="10" t="e">
        <f t="shared" si="2"/>
        <v>#VALUE!</v>
      </c>
      <c r="N52" s="10" t="e">
        <f t="shared" si="2"/>
        <v>#VALUE!</v>
      </c>
      <c r="O52" s="10" t="e">
        <f t="shared" si="2"/>
        <v>#VALUE!</v>
      </c>
      <c r="P52" s="10" t="e">
        <f t="shared" si="2"/>
        <v>#VALUE!</v>
      </c>
      <c r="Q52" s="10" t="e">
        <f t="shared" si="2"/>
        <v>#VALUE!</v>
      </c>
      <c r="R52" s="10" t="str">
        <f t="shared" si="2"/>
        <v/>
      </c>
      <c r="S52" s="10" t="str">
        <f t="shared" si="2"/>
        <v/>
      </c>
      <c r="T52" s="10" t="str">
        <f t="shared" si="2"/>
        <v/>
      </c>
      <c r="U52" s="10" t="str">
        <f t="shared" si="2"/>
        <v/>
      </c>
      <c r="V52" s="10" t="str">
        <f t="shared" si="2"/>
        <v/>
      </c>
      <c r="W52" s="10" t="str">
        <f t="shared" si="2"/>
        <v/>
      </c>
      <c r="X52" s="10" t="str">
        <f t="shared" si="2"/>
        <v/>
      </c>
      <c r="Y52" s="10" t="str">
        <f t="shared" si="2"/>
        <v/>
      </c>
      <c r="Z52" s="14">
        <f>SUM(Z25:Z50)</f>
        <v>58</v>
      </c>
      <c r="AA52" s="2"/>
      <c r="AB52" s="2"/>
      <c r="AC52" s="2"/>
      <c r="AD52" s="1"/>
    </row>
    <row r="53" spans="1:30" x14ac:dyDescent="0.25">
      <c r="A53" s="1"/>
      <c r="B53" s="9" t="s">
        <v>9</v>
      </c>
      <c r="C53" s="9">
        <f>C52</f>
        <v>100</v>
      </c>
      <c r="D53" s="10">
        <f t="shared" ref="D53:Y53" si="3">IF(D23&lt;=$C$15,C53-($C$53/$C$15),"")</f>
        <v>93.333333333333329</v>
      </c>
      <c r="E53" s="10">
        <f t="shared" si="3"/>
        <v>86.666666666666657</v>
      </c>
      <c r="F53" s="10">
        <f t="shared" si="3"/>
        <v>79.999999999999986</v>
      </c>
      <c r="G53" s="10">
        <f t="shared" si="3"/>
        <v>73.333333333333314</v>
      </c>
      <c r="H53" s="10">
        <f t="shared" si="3"/>
        <v>66.666666666666643</v>
      </c>
      <c r="I53" s="10">
        <f t="shared" si="3"/>
        <v>59.999999999999979</v>
      </c>
      <c r="J53" s="10">
        <f t="shared" si="3"/>
        <v>53.333333333333314</v>
      </c>
      <c r="K53" s="10">
        <f t="shared" si="3"/>
        <v>46.66666666666665</v>
      </c>
      <c r="L53" s="10">
        <f t="shared" si="3"/>
        <v>39.999999999999986</v>
      </c>
      <c r="M53" s="10">
        <f t="shared" si="3"/>
        <v>33.333333333333321</v>
      </c>
      <c r="N53" s="10">
        <f t="shared" si="3"/>
        <v>26.666666666666654</v>
      </c>
      <c r="O53" s="10">
        <f t="shared" si="3"/>
        <v>19.999999999999986</v>
      </c>
      <c r="P53" s="10">
        <f t="shared" si="3"/>
        <v>13.333333333333318</v>
      </c>
      <c r="Q53" s="10">
        <f t="shared" si="3"/>
        <v>6.666666666666651</v>
      </c>
      <c r="R53" s="10">
        <f t="shared" si="3"/>
        <v>-1.5987211554602254E-14</v>
      </c>
      <c r="S53" s="10" t="str">
        <f t="shared" si="3"/>
        <v/>
      </c>
      <c r="T53" s="10" t="str">
        <f t="shared" si="3"/>
        <v/>
      </c>
      <c r="U53" s="10" t="str">
        <f t="shared" si="3"/>
        <v/>
      </c>
      <c r="V53" s="10" t="str">
        <f t="shared" si="3"/>
        <v/>
      </c>
      <c r="W53" s="10" t="str">
        <f t="shared" si="3"/>
        <v/>
      </c>
      <c r="X53" s="10" t="str">
        <f t="shared" si="3"/>
        <v/>
      </c>
      <c r="Y53" s="10" t="str">
        <f t="shared" si="3"/>
        <v/>
      </c>
      <c r="Z53" s="14"/>
      <c r="AA53" s="2"/>
      <c r="AB53" s="2"/>
      <c r="AC53" s="2"/>
      <c r="AD53" s="1"/>
    </row>
    <row r="54" spans="1:30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</row>
    <row r="55" spans="1:30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</row>
  </sheetData>
  <mergeCells count="11">
    <mergeCell ref="Z52:Z53"/>
    <mergeCell ref="B8:D8"/>
    <mergeCell ref="B9:D12"/>
    <mergeCell ref="C17:D17"/>
    <mergeCell ref="B1:AC4"/>
    <mergeCell ref="AA23:AA24"/>
    <mergeCell ref="C19:D19"/>
    <mergeCell ref="C20:D20"/>
    <mergeCell ref="AB23:AB24"/>
    <mergeCell ref="AC23:AC24"/>
    <mergeCell ref="Z23:Z24"/>
  </mergeCells>
  <dataValidations count="1">
    <dataValidation type="list" allowBlank="1" showInputMessage="1" showErrorMessage="1" sqref="C17:D17 AC25:AC50" xr:uid="{00000000-0002-0000-0700-000000000000}">
      <formula1>$AO$13:$AO$16</formula1>
    </dataValidation>
  </dataValidations>
  <pageMargins left="0.7" right="0.7" top="0.75" bottom="0.75" header="0.3" footer="0.3"/>
  <pageSetup paperSize="9" orientation="portrait" r:id="rId1"/>
  <ignoredErrors>
    <ignoredError sqref="Z25:Z34" formulaRange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E5EDBF9A-156A-42C3-A955-D4C1382E4EAC}">
            <xm:f>NOT(ISERROR(SEARCH($AO$16,C17)))</xm:f>
            <xm:f>$AO$16</xm:f>
            <x14:dxf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DD8D5FE7-E154-4A75-9944-270A918C49C2}">
            <xm:f>NOT(ISERROR(SEARCH($AO$15,C17)))</xm:f>
            <xm:f>$AO$15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E59E4C2-A11C-43C6-B9FA-BA795CC882B1}">
            <xm:f>NOT(ISERROR(SEARCH($AO$14,C17)))</xm:f>
            <xm:f>$AO$14</xm:f>
            <x14:dxf>
              <fill>
                <patternFill>
                  <bgColor rgb="FF0070C0"/>
                </patternFill>
              </fill>
            </x14:dxf>
          </x14:cfRule>
          <x14:cfRule type="containsText" priority="8" operator="containsText" id="{F3E437C9-A287-460F-8D34-DE8CFC8A8206}">
            <xm:f>NOT(ISERROR(SEARCH($AO$13,C17)))</xm:f>
            <xm:f>$AO$13</xm:f>
            <x14:dxf>
              <fill>
                <patternFill>
                  <bgColor theme="2" tint="-0.24994659260841701"/>
                </patternFill>
              </fill>
            </x14:dxf>
          </x14:cfRule>
          <xm:sqref>C17:D17</xm:sqref>
        </x14:conditionalFormatting>
        <x14:conditionalFormatting xmlns:xm="http://schemas.microsoft.com/office/excel/2006/main">
          <x14:cfRule type="containsText" priority="1" operator="containsText" id="{10326ABC-D40F-4698-A332-71062637CCF9}">
            <xm:f>NOT(ISERROR(SEARCH($AO$16,AC25)))</xm:f>
            <xm:f>$AO$16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2AE9CA8-6570-4452-8366-9BA719A312D9}">
            <xm:f>NOT(ISERROR(SEARCH($AO$15,AC25)))</xm:f>
            <xm:f>$AO$15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0C85602-7685-4DEE-BE4B-3F5EE92C274E}">
            <xm:f>NOT(ISERROR(SEARCH($AO$14,AC25)))</xm:f>
            <xm:f>$AO$14</xm:f>
            <x14:dxf>
              <fill>
                <patternFill>
                  <bgColor rgb="FF0070C0"/>
                </patternFill>
              </fill>
            </x14:dxf>
          </x14:cfRule>
          <x14:cfRule type="containsText" priority="4" operator="containsText" id="{BE783EF8-E3C8-482C-A512-0DFCE9946DC1}">
            <xm:f>NOT(ISERROR(SEARCH($AO$13,AC25)))</xm:f>
            <xm:f>$AO$13</xm:f>
            <x14:dxf>
              <fill>
                <patternFill>
                  <bgColor theme="2" tint="-0.24994659260841701"/>
                </patternFill>
              </fill>
            </x14:dxf>
          </x14:cfRule>
          <xm:sqref>AC25:AC50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O50"/>
  <sheetViews>
    <sheetView workbookViewId="0">
      <selection activeCell="G17" sqref="G17"/>
    </sheetView>
  </sheetViews>
  <sheetFormatPr baseColWidth="10" defaultColWidth="11.42578125" defaultRowHeight="15" x14ac:dyDescent="0.25"/>
  <sheetData>
    <row r="1" spans="1:15" x14ac:dyDescent="0.25">
      <c r="A1" s="1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1"/>
    </row>
    <row r="2" spans="1:15" x14ac:dyDescent="0.25">
      <c r="A2" s="1"/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1"/>
    </row>
    <row r="3" spans="1:15" x14ac:dyDescent="0.25">
      <c r="A3" s="1"/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  <c r="O3" s="1"/>
    </row>
    <row r="4" spans="1:15" x14ac:dyDescent="0.25">
      <c r="A4" s="1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"/>
    </row>
    <row r="5" spans="1:15" ht="15.75" thickBot="1" x14ac:dyDescent="0.3">
      <c r="A5" s="1"/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  <c r="O5" s="1"/>
    </row>
    <row r="6" spans="1:1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</row>
    <row r="7" spans="1:15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/>
    </row>
    <row r="8" spans="1:15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/>
    </row>
    <row r="9" spans="1:15" x14ac:dyDescent="0.25">
      <c r="A9" s="1"/>
      <c r="B9" s="36" t="s">
        <v>29</v>
      </c>
      <c r="C9" s="36"/>
      <c r="D9" s="36"/>
      <c r="E9" s="36" t="s">
        <v>30</v>
      </c>
      <c r="F9" s="36"/>
      <c r="G9" s="36"/>
      <c r="H9" s="36"/>
      <c r="I9" s="36"/>
      <c r="J9" s="36"/>
      <c r="K9" s="36"/>
      <c r="L9" s="36"/>
      <c r="M9" s="36"/>
      <c r="N9" s="36"/>
      <c r="O9" s="1"/>
    </row>
    <row r="10" spans="1:15" x14ac:dyDescent="0.25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"/>
    </row>
    <row r="11" spans="1:15" ht="15" customHeight="1" x14ac:dyDescent="0.25">
      <c r="A11" s="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"/>
    </row>
    <row r="12" spans="1:15" x14ac:dyDescent="0.25">
      <c r="A12" s="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"/>
    </row>
    <row r="13" spans="1:15" x14ac:dyDescent="0.25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"/>
    </row>
    <row r="14" spans="1:15" x14ac:dyDescent="0.25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"/>
    </row>
    <row r="15" spans="1:15" x14ac:dyDescent="0.25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"/>
    </row>
    <row r="16" spans="1:15" x14ac:dyDescent="0.25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"/>
    </row>
    <row r="17" spans="1:15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"/>
    </row>
    <row r="18" spans="1:15" x14ac:dyDescent="0.25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"/>
    </row>
    <row r="19" spans="1:15" x14ac:dyDescent="0.25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"/>
    </row>
    <row r="20" spans="1:15" x14ac:dyDescent="0.25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"/>
    </row>
    <row r="21" spans="1:15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5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</row>
    <row r="27" spans="1:15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1:15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</row>
    <row r="31" spans="1:15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</row>
    <row r="32" spans="1:15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</row>
    <row r="33" spans="1:15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</row>
    <row r="34" spans="1:15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/>
    </row>
    <row r="35" spans="1:15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"/>
    </row>
    <row r="36" spans="1:1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</row>
    <row r="37" spans="1:1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</row>
    <row r="38" spans="1:1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</row>
    <row r="39" spans="1:15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</row>
    <row r="40" spans="1:15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</row>
    <row r="41" spans="1:15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</row>
    <row r="42" spans="1:15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</row>
    <row r="43" spans="1:15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</row>
    <row r="44" spans="1:15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</row>
    <row r="45" spans="1:15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</row>
    <row r="46" spans="1:15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</row>
    <row r="47" spans="1:15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</row>
    <row r="48" spans="1:15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</row>
    <row r="49" spans="1:15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</row>
    <row r="50" spans="1:15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</row>
  </sheetData>
  <mergeCells count="3">
    <mergeCell ref="B1:N5"/>
    <mergeCell ref="B9:D9"/>
    <mergeCell ref="E9:N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Opciones</vt:lpstr>
      <vt:lpstr>Sp2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Henao</dc:creator>
  <cp:lastModifiedBy>Asus-Pc</cp:lastModifiedBy>
  <dcterms:created xsi:type="dcterms:W3CDTF">2017-06-27T18:33:22Z</dcterms:created>
  <dcterms:modified xsi:type="dcterms:W3CDTF">2019-03-23T06:29:16Z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