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R\Desktop\Segurdad\"/>
    </mc:Choice>
  </mc:AlternateContent>
  <bookViews>
    <workbookView xWindow="240" yWindow="75" windowWidth="17115" windowHeight="11760"/>
  </bookViews>
  <sheets>
    <sheet name="Indice de Frecuencia y Severida" sheetId="1" r:id="rId1"/>
  </sheets>
  <definedNames>
    <definedName name="_xlnm.Print_Titles" localSheetId="0">'Indice de Frecuencia y Severida'!$1:$3</definedName>
  </definedNames>
  <calcPr calcId="162913"/>
</workbook>
</file>

<file path=xl/calcChain.xml><?xml version="1.0" encoding="utf-8"?>
<calcChain xmlns="http://schemas.openxmlformats.org/spreadsheetml/2006/main">
  <c r="V9" i="1" l="1"/>
  <c r="V8" i="1"/>
  <c r="V7" i="1"/>
  <c r="V6" i="1"/>
  <c r="T6" i="1"/>
  <c r="R7" i="1"/>
  <c r="R8" i="1"/>
  <c r="R9" i="1"/>
  <c r="R6" i="1"/>
  <c r="S10" i="1"/>
  <c r="S11" i="1"/>
  <c r="S12" i="1"/>
  <c r="S13" i="1"/>
  <c r="S14" i="1"/>
  <c r="S15" i="1"/>
  <c r="R10" i="1"/>
  <c r="R11" i="1"/>
  <c r="R12" i="1"/>
  <c r="R13" i="1"/>
  <c r="R14" i="1"/>
  <c r="R15" i="1"/>
  <c r="Q6" i="1" l="1"/>
  <c r="Q7" i="1" s="1"/>
  <c r="Q8" i="1" s="1"/>
  <c r="Q9" i="1" s="1"/>
  <c r="Q10" i="1" s="1"/>
  <c r="Q11" i="1" s="1"/>
  <c r="Q12" i="1" s="1"/>
  <c r="Q13" i="1" s="1"/>
  <c r="O6" i="1"/>
  <c r="M6" i="1"/>
  <c r="M7" i="1" s="1"/>
  <c r="M8" i="1" s="1"/>
  <c r="M9" i="1" s="1"/>
  <c r="M10" i="1" s="1"/>
  <c r="M11" i="1" s="1"/>
  <c r="M12" i="1" s="1"/>
  <c r="M13" i="1" s="1"/>
  <c r="K6" i="1"/>
  <c r="K7" i="1" s="1"/>
  <c r="K8" i="1" s="1"/>
  <c r="K9" i="1" s="1"/>
  <c r="I6" i="1"/>
  <c r="G6" i="1"/>
  <c r="T7" i="1"/>
  <c r="T8" i="1"/>
  <c r="T9" i="1"/>
  <c r="T10" i="1"/>
  <c r="T11" i="1"/>
  <c r="T12" i="1"/>
  <c r="T13" i="1"/>
  <c r="V10" i="1"/>
  <c r="V11" i="1"/>
  <c r="V12" i="1"/>
  <c r="V14" i="1"/>
  <c r="V15" i="1"/>
  <c r="T14" i="1"/>
  <c r="T15" i="1"/>
  <c r="W15" i="1"/>
  <c r="W14" i="1"/>
  <c r="Q14" i="1"/>
  <c r="Q15" i="1"/>
  <c r="O14" i="1"/>
  <c r="U14" i="1" s="1"/>
  <c r="O15" i="1"/>
  <c r="U15" i="1" s="1"/>
  <c r="M14" i="1"/>
  <c r="M15" i="1"/>
  <c r="K14" i="1"/>
  <c r="K15" i="1"/>
  <c r="I14" i="1"/>
  <c r="I15" i="1"/>
  <c r="G14" i="1"/>
  <c r="G15" i="1"/>
  <c r="E6" i="1"/>
  <c r="E7" i="1"/>
  <c r="E8" i="1"/>
  <c r="E9" i="1"/>
  <c r="E10" i="1"/>
  <c r="E11" i="1"/>
  <c r="E12" i="1"/>
  <c r="E13" i="1"/>
  <c r="E14" i="1"/>
  <c r="E15" i="1"/>
  <c r="U6" i="1" l="1"/>
  <c r="S6" i="1"/>
  <c r="I7" i="1"/>
  <c r="I8" i="1" s="1"/>
  <c r="I9" i="1" s="1"/>
  <c r="I10" i="1" s="1"/>
  <c r="I11" i="1" s="1"/>
  <c r="I12" i="1" s="1"/>
  <c r="I13" i="1" s="1"/>
  <c r="G7" i="1"/>
  <c r="V13" i="1"/>
  <c r="K10" i="1"/>
  <c r="S7" i="1" l="1"/>
  <c r="W6" i="1"/>
  <c r="G8" i="1"/>
  <c r="S8" i="1" s="1"/>
  <c r="K11" i="1"/>
  <c r="G9" i="1" l="1"/>
  <c r="S9" i="1" s="1"/>
  <c r="K12" i="1"/>
  <c r="O7" i="1"/>
  <c r="U7" i="1" l="1"/>
  <c r="W7" i="1" s="1"/>
  <c r="G10" i="1"/>
  <c r="G11" i="1" s="1"/>
  <c r="G12" i="1" s="1"/>
  <c r="G13" i="1" s="1"/>
  <c r="K13" i="1"/>
  <c r="O8" i="1"/>
  <c r="U8" i="1" l="1"/>
  <c r="W8" i="1" s="1"/>
  <c r="O9" i="1"/>
  <c r="U9" i="1" l="1"/>
  <c r="W9" i="1" s="1"/>
  <c r="O10" i="1"/>
  <c r="U10" i="1" s="1"/>
  <c r="W10" i="1" s="1"/>
  <c r="O11" i="1" l="1"/>
  <c r="U11" i="1" s="1"/>
  <c r="W11" i="1" s="1"/>
  <c r="O12" i="1" l="1"/>
  <c r="U12" i="1" s="1"/>
  <c r="W12" i="1" s="1"/>
  <c r="O13" i="1" l="1"/>
  <c r="U13" i="1" s="1"/>
  <c r="W13" i="1" s="1"/>
</calcChain>
</file>

<file path=xl/sharedStrings.xml><?xml version="1.0" encoding="utf-8"?>
<sst xmlns="http://schemas.openxmlformats.org/spreadsheetml/2006/main" count="45" uniqueCount="29">
  <si>
    <t>Incidentes</t>
  </si>
  <si>
    <t>Accidentes Leves</t>
  </si>
  <si>
    <t>Acc.  Inca-pacitantes</t>
  </si>
  <si>
    <t>Acc. Fatales</t>
  </si>
  <si>
    <t>Dias Perdidos</t>
  </si>
  <si>
    <t>Horas Hombre Trabajada</t>
  </si>
  <si>
    <t>Índice de Frecuencia</t>
  </si>
  <si>
    <t>Índice de Severidad</t>
  </si>
  <si>
    <t>Total</t>
  </si>
  <si>
    <t>Mes</t>
  </si>
  <si>
    <t>Acum.</t>
  </si>
  <si>
    <t>Contratista</t>
  </si>
  <si>
    <t>Otro</t>
  </si>
  <si>
    <t>Empresa</t>
  </si>
  <si>
    <t>MES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</si>
  <si>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</si>
  <si>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</si>
  <si>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</si>
  <si>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</si>
  <si>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</si>
  <si>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</si>
  <si>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</si>
  <si>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</si>
  <si>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</si>
  <si>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</si>
  <si>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Índice de Accidentabilidad</t>
  </si>
  <si>
    <t xml:space="preserve">N° Trabajadores                                              Mensual </t>
  </si>
  <si>
    <t>Evolución Indice de Frecuencia (IF) - Indice de Severidad (IS) - Indice de accidentabilidad (IA) : Año 2018</t>
  </si>
  <si>
    <t>Desde: 01/03/18    Hasta: 31/12/18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</si>
</sst>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[$-1010409]##,##0"/>
    <numFmt numFmtId="166" formatCode="[$-1010409]#,##0"/>
    <numFmt numFmtId="167" formatCode="[$-1010409]##0"/>
  </numFmts>
  <fonts count="7" x14ac:knownFonts="1">
    <font>
      <sz val="10"/>
      <name val="Arial"/>
      <charset val="1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indexed="9"/>
      <name val="Arial"/>
      <family val="2"/>
    </font>
    <font>
      <sz val="9"/>
      <color indexed="8"/>
      <name val="Arial"/>
      <family val="2"/>
    </font>
    <font>
      <sz val="14"/>
      <color theme="3" tint="-0.249977111117893"/>
      <name val="Arial"/>
      <family val="2"/>
    </font>
    <font>
      <sz val="9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0"/>
      </bottom>
      <diagonal/>
    </border>
  </borders>
  <cellStyleXfs count="2">
    <xf numFmtId="0" fontId="0" fillId="0" borderId="0">
      <alignment wrapText="1"/>
    </xf>
    <xf numFmtId="164" fontId="1" fillId="0" borderId="0" applyFont="0" applyFill="0" applyBorder="0" applyAlignment="0" applyProtection="0">
      <alignment wrapText="1"/>
    </xf>
  </cellStyleXfs>
  <cellXfs count="17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165" fontId="4" fillId="2" borderId="2" xfId="0" applyNumberFormat="1" applyFont="1" applyFill="1" applyBorder="1" applyAlignment="1">
      <alignment horizontal="center" vertical="center" wrapText="1"/>
    </xf>
    <xf numFmtId="166" fontId="4" fillId="2" borderId="2" xfId="0" applyNumberFormat="1" applyFont="1" applyFill="1" applyBorder="1" applyAlignment="1">
      <alignment horizontal="center" vertical="center" wrapText="1"/>
    </xf>
    <xf numFmtId="167" fontId="4" fillId="2" borderId="2" xfId="0" applyNumberFormat="1" applyFont="1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/>
    </xf>
    <xf numFmtId="164" fontId="4" fillId="2" borderId="2" xfId="1" applyFont="1" applyFill="1" applyBorder="1" applyAlignment="1">
      <alignment horizontal="center" vertical="center" wrapText="1"/>
    </xf>
    <xf numFmtId="164" fontId="4" fillId="2" borderId="2" xfId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center" vertical="center" wrapText="1"/>
    </xf>
    <xf numFmtId="164" fontId="4" fillId="2" borderId="2" xfId="1" applyFont="1" applyFill="1" applyBorder="1" applyAlignment="1">
      <alignment horizontal="left" vertical="center" wrapText="1" indent="2"/>
    </xf>
    <xf numFmtId="0" fontId="5" fillId="0" borderId="0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Evolución IF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'Indice de Frecuencia y Severida'!$A$6:$A$15</c:f>
              <c:strCache>
                <c:ptCount val="10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  <c:pt idx="6">
                  <c:v>Septiembre</c:v>
                </c:pt>
                <c:pt idx="7">
                  <c:v>Octubre</c:v>
                </c:pt>
                <c:pt idx="8">
                  <c:v>Noviembre</c:v>
                </c:pt>
                <c:pt idx="9">
                  <c:v>Diciembre</c:v>
                </c:pt>
              </c:strCache>
            </c:strRef>
          </c:cat>
          <c:val>
            <c:numRef>
              <c:f>'Indice de Frecuencia y Severida'!$S$6:$S$15</c:f>
              <c:numCache>
                <c:formatCode>_(* #,##0.00_);_(* \(#,##0.00\);_(* "-"??_);_(@_)</c:formatCode>
                <c:ptCount val="10"/>
                <c:pt idx="0">
                  <c:v>422.98628315910327</c:v>
                </c:pt>
                <c:pt idx="1">
                  <c:v>215.88280647648421</c:v>
                </c:pt>
                <c:pt idx="2">
                  <c:v>187.90713211959246</c:v>
                </c:pt>
                <c:pt idx="3">
                  <c:v>142.5765160636208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055-4A2B-A0B5-5DA38A414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6896"/>
        <c:axId val="52160768"/>
      </c:lineChart>
      <c:catAx>
        <c:axId val="57616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60768"/>
        <c:crosses val="autoZero"/>
        <c:auto val="1"/>
        <c:lblAlgn val="ctr"/>
        <c:lblOffset val="100"/>
        <c:noMultiLvlLbl val="0"/>
      </c:catAx>
      <c:valAx>
        <c:axId val="52160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Indice de frecuencia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576168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 b="0">
          <a:latin typeface="Arial" pitchFamily="34" charset="0"/>
          <a:cs typeface="Arial" pitchFamily="34" charset="0"/>
        </a:defRPr>
      </a:pPr>
      <a:endParaRPr lang="es-PE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Evolución 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'Indice de Frecuencia y Severida'!$A$6:$A$15</c:f>
              <c:strCache>
                <c:ptCount val="10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  <c:pt idx="6">
                  <c:v>Septiembre</c:v>
                </c:pt>
                <c:pt idx="7">
                  <c:v>Octubre</c:v>
                </c:pt>
                <c:pt idx="8">
                  <c:v>Noviembre</c:v>
                </c:pt>
                <c:pt idx="9">
                  <c:v>Diciembre</c:v>
                </c:pt>
              </c:strCache>
            </c:strRef>
          </c:cat>
          <c:val>
            <c:numRef>
              <c:f>'Indice de Frecuencia y Severida'!$U$6:$U$15</c:f>
              <c:numCache>
                <c:formatCode>_(* #,##0.00_);_(* \(#,##0.00\);_(* "-"??_);_(@_)</c:formatCode>
                <c:ptCount val="10"/>
                <c:pt idx="0">
                  <c:v>120.85322375974378</c:v>
                </c:pt>
                <c:pt idx="1">
                  <c:v>61.680801850424054</c:v>
                </c:pt>
                <c:pt idx="2">
                  <c:v>41.757140471020541</c:v>
                </c:pt>
                <c:pt idx="3">
                  <c:v>31.683670236360179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3B-4238-9697-E9DD7409D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79264"/>
        <c:axId val="52161344"/>
      </c:lineChart>
      <c:catAx>
        <c:axId val="74379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61344"/>
        <c:crosses val="autoZero"/>
        <c:auto val="1"/>
        <c:lblAlgn val="ctr"/>
        <c:lblOffset val="100"/>
        <c:noMultiLvlLbl val="0"/>
      </c:catAx>
      <c:valAx>
        <c:axId val="52161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Indice de severidad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74379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 b="0">
          <a:latin typeface="Arial" pitchFamily="34" charset="0"/>
          <a:cs typeface="Arial" pitchFamily="34" charset="0"/>
        </a:defRPr>
      </a:pPr>
      <a:endParaRPr lang="es-PE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Evolución Indice accidentabilidad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'Indice de Frecuencia y Severida'!$A$6:$A$15</c:f>
              <c:strCache>
                <c:ptCount val="10"/>
                <c:pt idx="0">
                  <c:v>Marzo</c:v>
                </c:pt>
                <c:pt idx="1">
                  <c:v>Abril</c:v>
                </c:pt>
                <c:pt idx="2">
                  <c:v>Mayo</c:v>
                </c:pt>
                <c:pt idx="3">
                  <c:v>Junio</c:v>
                </c:pt>
                <c:pt idx="4">
                  <c:v>Julio</c:v>
                </c:pt>
                <c:pt idx="5">
                  <c:v>Agosto</c:v>
                </c:pt>
                <c:pt idx="6">
                  <c:v>Septiembre</c:v>
                </c:pt>
                <c:pt idx="7">
                  <c:v>Octubre</c:v>
                </c:pt>
                <c:pt idx="8">
                  <c:v>Noviembre</c:v>
                </c:pt>
                <c:pt idx="9">
                  <c:v>Diciembre</c:v>
                </c:pt>
              </c:strCache>
            </c:strRef>
          </c:cat>
          <c:val>
            <c:numRef>
              <c:f>'Indice de Frecuencia y Severida'!$W$6:$W$15</c:f>
              <c:numCache>
                <c:formatCode>_(* #,##0.00_);_(* \(#,##0.00\);_(* "-"??_);_(@_)</c:formatCode>
                <c:ptCount val="10"/>
                <c:pt idx="0">
                  <c:v>51.119255925929451</c:v>
                </c:pt>
                <c:pt idx="1">
                  <c:v>13.315824609189466</c:v>
                </c:pt>
                <c:pt idx="2">
                  <c:v>7.8464645114244389</c:v>
                </c:pt>
                <c:pt idx="3">
                  <c:v>4.5173473184088717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A5-4C67-B8AE-FAF44F7CB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80800"/>
        <c:axId val="52163072"/>
      </c:lineChart>
      <c:catAx>
        <c:axId val="74380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63072"/>
        <c:crosses val="autoZero"/>
        <c:auto val="1"/>
        <c:lblAlgn val="ctr"/>
        <c:lblOffset val="100"/>
        <c:noMultiLvlLbl val="0"/>
      </c:catAx>
      <c:valAx>
        <c:axId val="52163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Ind. accidentabilidad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74380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 b="0">
          <a:latin typeface="Arial" pitchFamily="34" charset="0"/>
          <a:cs typeface="Arial" pitchFamily="34" charset="0"/>
        </a:defRPr>
      </a:pPr>
      <a:endParaRPr lang="es-PE"/>
    </a:p>
  </c:txPr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16</xdr:row>
      <xdr:rowOff>114300</xdr:rowOff>
    </xdr:from>
    <xdr:to>
      <xdr:col>9</xdr:col>
      <xdr:colOff>38100</xdr:colOff>
      <xdr:row>29</xdr:row>
      <xdr:rowOff>142874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400050</xdr:colOff>
      <xdr:row>16</xdr:row>
      <xdr:rowOff>104775</xdr:rowOff>
    </xdr:from>
    <xdr:to>
      <xdr:col>20</xdr:col>
      <xdr:colOff>542925</xdr:colOff>
      <xdr:row>29</xdr:row>
      <xdr:rowOff>104775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142874</xdr:colOff>
      <xdr:row>32</xdr:row>
      <xdr:rowOff>9526</xdr:rowOff>
    </xdr:from>
    <xdr:to>
      <xdr:col>9</xdr:col>
      <xdr:colOff>28575</xdr:colOff>
      <xdr:row>44</xdr:row>
      <xdr:rowOff>104776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5"/>
  <sheetViews>
    <sheetView showGridLines="0" tabSelected="1" zoomScaleNormal="100" workbookViewId="0">
      <selection activeCell="A46" sqref="A46"/>
    </sheetView>
  </sheetViews>
  <sheetFormatPr baseColWidth="10" defaultColWidth="9.140625" defaultRowHeight="12.75" x14ac:dyDescent="0.2"/>
  <cols>
    <col min="1" max="1" width="10.7109375" customWidth="1"/>
    <col min="2" max="2" width="8.85546875" customWidth="1"/>
    <col min="3" max="3" width="10.42578125" customWidth="1"/>
    <col min="4" max="4" width="6" customWidth="1"/>
    <col min="5" max="5" width="7" customWidth="1"/>
    <col min="6" max="6" width="5" customWidth="1"/>
    <col min="7" max="7" width="6.85546875" customWidth="1"/>
    <col min="8" max="8" width="6.28515625" customWidth="1"/>
    <col min="9" max="9" width="6.42578125" customWidth="1"/>
    <col min="10" max="10" width="5.42578125" customWidth="1"/>
    <col min="11" max="11" width="6.7109375" customWidth="1"/>
    <col min="12" max="12" width="4.85546875" customWidth="1"/>
    <col min="13" max="13" width="7.140625" customWidth="1"/>
    <col min="14" max="14" width="5.7109375" customWidth="1"/>
    <col min="15" max="15" width="6.85546875" customWidth="1"/>
    <col min="16" max="16" width="9.28515625" customWidth="1"/>
    <col min="17" max="17" width="10" customWidth="1"/>
    <col min="18" max="22" width="13.7109375" customWidth="1"/>
    <col min="23" max="23" width="16.5703125" customWidth="1"/>
  </cols>
  <sheetData>
    <row r="1" spans="1:23" ht="16.5" customHeight="1" x14ac:dyDescent="0.2">
      <c r="A1" s="13" t="s">
        <v>27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5.75" customHeight="1" x14ac:dyDescent="0.2">
      <c r="A2" s="13" t="s">
        <v>28</v>
      </c>
      <c r="B2" s="13"/>
      <c r="C2" s="13"/>
      <c r="D2" s="13"/>
      <c r="E2" s="13"/>
      <c r="F2" s="13"/>
      <c r="G2" s="1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ht="2.2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</row>
    <row r="4" spans="1:23" ht="26.25" customHeight="1" x14ac:dyDescent="0.2">
      <c r="A4" s="15" t="s">
        <v>14</v>
      </c>
      <c r="B4" s="14" t="s">
        <v>26</v>
      </c>
      <c r="C4" s="14"/>
      <c r="D4" s="14"/>
      <c r="E4" s="14"/>
      <c r="F4" s="14" t="s">
        <v>0</v>
      </c>
      <c r="G4" s="14"/>
      <c r="H4" s="14" t="s">
        <v>1</v>
      </c>
      <c r="I4" s="14"/>
      <c r="J4" s="14" t="s">
        <v>2</v>
      </c>
      <c r="K4" s="14"/>
      <c r="L4" s="14" t="s">
        <v>3</v>
      </c>
      <c r="M4" s="14"/>
      <c r="N4" s="14" t="s">
        <v>4</v>
      </c>
      <c r="O4" s="14"/>
      <c r="P4" s="14" t="s">
        <v>5</v>
      </c>
      <c r="Q4" s="14"/>
      <c r="R4" s="14" t="s">
        <v>6</v>
      </c>
      <c r="S4" s="14"/>
      <c r="T4" s="14" t="s">
        <v>7</v>
      </c>
      <c r="U4" s="14"/>
      <c r="V4" s="14" t="s">
        <v>25</v>
      </c>
      <c r="W4" s="14"/>
    </row>
    <row r="5" spans="1:23" x14ac:dyDescent="0.2">
      <c r="A5" s="16"/>
      <c r="B5" s="11" t="s">
        <v>13</v>
      </c>
      <c r="C5" s="11" t="s">
        <v>11</v>
      </c>
      <c r="D5" s="11" t="s">
        <v>12</v>
      </c>
      <c r="E5" s="11" t="s">
        <v>8</v>
      </c>
      <c r="F5" s="11" t="s">
        <v>9</v>
      </c>
      <c r="G5" s="11" t="s">
        <v>10</v>
      </c>
      <c r="H5" s="11" t="s">
        <v>9</v>
      </c>
      <c r="I5" s="11" t="s">
        <v>10</v>
      </c>
      <c r="J5" s="11" t="s">
        <v>9</v>
      </c>
      <c r="K5" s="11" t="s">
        <v>10</v>
      </c>
      <c r="L5" s="11" t="s">
        <v>9</v>
      </c>
      <c r="M5" s="11" t="s">
        <v>10</v>
      </c>
      <c r="N5" s="11" t="s">
        <v>9</v>
      </c>
      <c r="O5" s="11" t="s">
        <v>10</v>
      </c>
      <c r="P5" s="11" t="s">
        <v>9</v>
      </c>
      <c r="Q5" s="11" t="s">
        <v>10</v>
      </c>
      <c r="R5" s="11" t="s">
        <v>9</v>
      </c>
      <c r="S5" s="11" t="s">
        <v>10</v>
      </c>
      <c r="T5" s="11" t="s">
        <v>9</v>
      </c>
      <c r="U5" s="11" t="s">
        <v>10</v>
      </c>
      <c r="V5" s="11" t="s">
        <v>9</v>
      </c>
      <c r="W5" s="11" t="s">
        <v>10</v>
      </c>
    </row>
    <row r="6" spans="1:23" x14ac:dyDescent="0.2">
      <c r="A6" s="3" t="s">
        <v>15</v>
      </c>
      <c r="B6" s="4">
        <v>79</v>
      </c>
      <c r="C6" s="4">
        <v>12</v>
      </c>
      <c r="D6" s="4">
        <v>5</v>
      </c>
      <c r="E6" s="4">
        <f t="shared" ref="E6:E15" si="0">IF(B6+C6+D6&gt;0,B6+C6+D6,"")</f>
        <v>96</v>
      </c>
      <c r="F6" s="5">
        <v>4</v>
      </c>
      <c r="G6" s="5">
        <f>IF(B6+C6+D6&gt;0,F6,"")</f>
        <v>4</v>
      </c>
      <c r="H6" s="6">
        <v>2</v>
      </c>
      <c r="I6" s="5">
        <f>IF(B6+C6+D6&gt;0,H6,"")</f>
        <v>2</v>
      </c>
      <c r="J6" s="6">
        <v>1</v>
      </c>
      <c r="K6" s="5">
        <f>IF(B6+C6+D6&gt;0,J6,"")</f>
        <v>1</v>
      </c>
      <c r="L6" s="6">
        <v>0</v>
      </c>
      <c r="M6" s="5">
        <f>IF(B6+C6+D6&gt;0,L6,"")</f>
        <v>0</v>
      </c>
      <c r="N6" s="6">
        <v>2</v>
      </c>
      <c r="O6" s="5">
        <f>IF(B6+C6+D6&gt;0,N6,"")</f>
        <v>2</v>
      </c>
      <c r="P6" s="7">
        <v>16549</v>
      </c>
      <c r="Q6" s="5">
        <f>IF(B6+C6+D6&gt;0,P6,"")</f>
        <v>16549</v>
      </c>
      <c r="R6" s="9">
        <f>IFERROR(IF(B6+C6+D6&gt;0,(((J6+F6+H6+L6)*10^6)/P6),""),"")</f>
        <v>422.98628315910327</v>
      </c>
      <c r="S6" s="9">
        <f>IFERROR(IF(C6+D6+E6&gt;0,(((K6+G6+I6+M6)*10^6)/Q6),""),"")</f>
        <v>422.98628315910327</v>
      </c>
      <c r="T6" s="9">
        <f>IFERROR(IF(B6+C6+D6&gt;0,(N6*10^6)/P6,""),"")</f>
        <v>120.85322375974378</v>
      </c>
      <c r="U6" s="9">
        <f>IFERROR(IF(C6+D6+E6&gt;0,(O6*10^6)/Q6,""),"")</f>
        <v>120.85322375974378</v>
      </c>
      <c r="V6" s="9" t="str">
        <f t="shared" ref="V6:W13" si="1">IFERROR(IF(A6+B6+C6&gt;0,R6*T6/1000,""),"")</f>
        <v/>
      </c>
      <c r="W6" s="9">
        <f t="shared" si="1"/>
        <v>51.119255925929451</v>
      </c>
    </row>
    <row r="7" spans="1:23" x14ac:dyDescent="0.2">
      <c r="A7" s="3" t="s">
        <v>16</v>
      </c>
      <c r="B7" s="4">
        <v>76</v>
      </c>
      <c r="C7" s="4"/>
      <c r="D7" s="4"/>
      <c r="E7" s="4">
        <f t="shared" si="0"/>
        <v>76</v>
      </c>
      <c r="F7" s="5">
        <v>0</v>
      </c>
      <c r="G7" s="5">
        <f>IF(B7+C7+D7&gt;0,F7+G6,"")</f>
        <v>4</v>
      </c>
      <c r="H7" s="6">
        <v>0</v>
      </c>
      <c r="I7" s="5">
        <f t="shared" ref="I7:I15" si="2">IF(B7+C7+D7&gt;0,H7+I6,"")</f>
        <v>2</v>
      </c>
      <c r="J7" s="6">
        <v>0</v>
      </c>
      <c r="K7" s="5">
        <f t="shared" ref="K7:K15" si="3">IF(B7+C7+D7&gt;0,J7+K6,"")</f>
        <v>1</v>
      </c>
      <c r="L7" s="6">
        <v>0</v>
      </c>
      <c r="M7" s="5">
        <f t="shared" ref="M7:M15" si="4">IF(B7+C7+D7&gt;0,L7+M6,"")</f>
        <v>0</v>
      </c>
      <c r="N7" s="6">
        <v>0</v>
      </c>
      <c r="O7" s="5">
        <f t="shared" ref="O7:O15" si="5">IF(B7+C7+D7&gt;0,N7+O6,"")</f>
        <v>2</v>
      </c>
      <c r="P7" s="7">
        <v>15876</v>
      </c>
      <c r="Q7" s="5">
        <f t="shared" ref="Q7:Q15" si="6">IF(B7+C7+D7&gt;0,P7+Q6,"")</f>
        <v>32425</v>
      </c>
      <c r="R7" s="9">
        <f t="shared" ref="R7:R9" si="7">IFERROR(IF(B7+C7+D7&gt;0,(((J7+F7+H7+L7)*10^6)/P7),""),"")</f>
        <v>0</v>
      </c>
      <c r="S7" s="9">
        <f t="shared" ref="S7:S9" si="8">IFERROR(IF(C7+D7+E7&gt;0,(((K7+G7+I7+M7)*10^6)/Q7),""),"")</f>
        <v>215.88280647648421</v>
      </c>
      <c r="T7" s="9">
        <f t="shared" ref="T7:T13" si="9">IFERROR(IF(B7+C7+D7&gt;0,N7*1000000/P7,""),"")</f>
        <v>0</v>
      </c>
      <c r="U7" s="9">
        <f t="shared" ref="U7:U9" si="10">IFERROR(IF(C7+D7+E7&gt;0,(O7*10^6)/Q7,""),"")</f>
        <v>61.680801850424054</v>
      </c>
      <c r="V7" s="9" t="str">
        <f t="shared" si="1"/>
        <v/>
      </c>
      <c r="W7" s="9">
        <f t="shared" si="1"/>
        <v>13.315824609189466</v>
      </c>
    </row>
    <row r="8" spans="1:23" x14ac:dyDescent="0.2">
      <c r="A8" s="3" t="s">
        <v>17</v>
      </c>
      <c r="B8" s="4">
        <v>72</v>
      </c>
      <c r="C8" s="4"/>
      <c r="D8" s="4"/>
      <c r="E8" s="4">
        <f t="shared" si="0"/>
        <v>72</v>
      </c>
      <c r="F8" s="5">
        <v>1</v>
      </c>
      <c r="G8" s="5">
        <f t="shared" ref="G8:G15" si="11">IF(B8+C8+D8&gt;0,F8+G7,"")</f>
        <v>5</v>
      </c>
      <c r="H8" s="6">
        <v>1</v>
      </c>
      <c r="I8" s="5">
        <f t="shared" si="2"/>
        <v>3</v>
      </c>
      <c r="J8" s="6">
        <v>0</v>
      </c>
      <c r="K8" s="5">
        <f t="shared" si="3"/>
        <v>1</v>
      </c>
      <c r="L8" s="6">
        <v>0</v>
      </c>
      <c r="M8" s="5">
        <f t="shared" si="4"/>
        <v>0</v>
      </c>
      <c r="N8" s="6">
        <v>0</v>
      </c>
      <c r="O8" s="5">
        <f t="shared" si="5"/>
        <v>2</v>
      </c>
      <c r="P8" s="7">
        <v>15471</v>
      </c>
      <c r="Q8" s="5">
        <f t="shared" si="6"/>
        <v>47896</v>
      </c>
      <c r="R8" s="9">
        <f t="shared" si="7"/>
        <v>129.2741257837244</v>
      </c>
      <c r="S8" s="9">
        <f t="shared" si="8"/>
        <v>187.90713211959246</v>
      </c>
      <c r="T8" s="9">
        <f t="shared" si="9"/>
        <v>0</v>
      </c>
      <c r="U8" s="9">
        <f t="shared" si="10"/>
        <v>41.757140471020541</v>
      </c>
      <c r="V8" s="9" t="str">
        <f t="shared" si="1"/>
        <v/>
      </c>
      <c r="W8" s="9">
        <f t="shared" si="1"/>
        <v>7.8464645114244389</v>
      </c>
    </row>
    <row r="9" spans="1:23" x14ac:dyDescent="0.2">
      <c r="A9" s="3" t="s">
        <v>18</v>
      </c>
      <c r="B9" s="4">
        <v>67</v>
      </c>
      <c r="C9" s="4"/>
      <c r="D9" s="4"/>
      <c r="E9" s="4">
        <f t="shared" si="0"/>
        <v>67</v>
      </c>
      <c r="F9" s="5">
        <v>0</v>
      </c>
      <c r="G9" s="5">
        <f t="shared" si="11"/>
        <v>5</v>
      </c>
      <c r="H9" s="6">
        <v>0</v>
      </c>
      <c r="I9" s="5">
        <f t="shared" si="2"/>
        <v>3</v>
      </c>
      <c r="J9" s="6">
        <v>0</v>
      </c>
      <c r="K9" s="5">
        <f t="shared" si="3"/>
        <v>1</v>
      </c>
      <c r="L9" s="6">
        <v>0</v>
      </c>
      <c r="M9" s="5">
        <f t="shared" si="4"/>
        <v>0</v>
      </c>
      <c r="N9" s="6">
        <v>0</v>
      </c>
      <c r="O9" s="5">
        <f t="shared" si="5"/>
        <v>2</v>
      </c>
      <c r="P9" s="7">
        <v>15228</v>
      </c>
      <c r="Q9" s="5">
        <f t="shared" si="6"/>
        <v>63124</v>
      </c>
      <c r="R9" s="9">
        <f t="shared" si="7"/>
        <v>0</v>
      </c>
      <c r="S9" s="9">
        <f t="shared" si="8"/>
        <v>142.5765160636208</v>
      </c>
      <c r="T9" s="9">
        <f t="shared" si="9"/>
        <v>0</v>
      </c>
      <c r="U9" s="9">
        <f t="shared" si="10"/>
        <v>31.683670236360179</v>
      </c>
      <c r="V9" s="9" t="str">
        <f t="shared" si="1"/>
        <v/>
      </c>
      <c r="W9" s="9">
        <f t="shared" si="1"/>
        <v>4.5173473184088717</v>
      </c>
    </row>
    <row r="10" spans="1:23" x14ac:dyDescent="0.2">
      <c r="A10" s="3" t="s">
        <v>19</v>
      </c>
      <c r="B10" s="4"/>
      <c r="C10" s="4"/>
      <c r="D10" s="4"/>
      <c r="E10" s="4" t="str">
        <f t="shared" si="0"/>
        <v/>
      </c>
      <c r="F10" s="5"/>
      <c r="G10" s="5" t="str">
        <f t="shared" si="11"/>
        <v/>
      </c>
      <c r="H10" s="6"/>
      <c r="I10" s="5" t="str">
        <f t="shared" si="2"/>
        <v/>
      </c>
      <c r="J10" s="6"/>
      <c r="K10" s="5" t="str">
        <f t="shared" si="3"/>
        <v/>
      </c>
      <c r="L10" s="6"/>
      <c r="M10" s="5" t="str">
        <f t="shared" si="4"/>
        <v/>
      </c>
      <c r="N10" s="6"/>
      <c r="O10" s="5" t="str">
        <f t="shared" si="5"/>
        <v/>
      </c>
      <c r="P10" s="6"/>
      <c r="Q10" s="5" t="str">
        <f t="shared" si="6"/>
        <v/>
      </c>
      <c r="R10" s="12" t="str">
        <f t="shared" ref="R10:R15" si="12">IFERROR(IF(B10+C10+D10&gt;0,((J10+F10+H10+L10)*1000000/P10),""),"")</f>
        <v/>
      </c>
      <c r="S10" s="9" t="str">
        <f t="shared" ref="S10:S15" si="13">IFERROR(IF(B10+C10+D10&gt;0,(K10+G10+I10+M10+O10)*1000000/Q10,""),"")</f>
        <v/>
      </c>
      <c r="T10" s="8" t="str">
        <f t="shared" si="9"/>
        <v/>
      </c>
      <c r="U10" s="8" t="str">
        <f t="shared" ref="U10:U13" si="14">IFERROR(IF(B10+C10+D10&gt;0,O10*1000000/Q10,""),"")</f>
        <v/>
      </c>
      <c r="V10" s="8" t="str">
        <f t="shared" ref="V10:V13" si="15">IFERROR(IF(B10+C10+D10&gt;0,R10*T10/1000,""),"")</f>
        <v/>
      </c>
      <c r="W10" s="8" t="str">
        <f t="shared" si="1"/>
        <v/>
      </c>
    </row>
    <row r="11" spans="1:23" x14ac:dyDescent="0.2">
      <c r="A11" s="3" t="s">
        <v>20</v>
      </c>
      <c r="B11" s="4"/>
      <c r="C11" s="4"/>
      <c r="D11" s="4"/>
      <c r="E11" s="4" t="str">
        <f t="shared" si="0"/>
        <v/>
      </c>
      <c r="F11" s="5"/>
      <c r="G11" s="5" t="str">
        <f t="shared" si="11"/>
        <v/>
      </c>
      <c r="H11" s="6"/>
      <c r="I11" s="5" t="str">
        <f t="shared" si="2"/>
        <v/>
      </c>
      <c r="J11" s="6"/>
      <c r="K11" s="5" t="str">
        <f t="shared" si="3"/>
        <v/>
      </c>
      <c r="L11" s="6"/>
      <c r="M11" s="5" t="str">
        <f t="shared" si="4"/>
        <v/>
      </c>
      <c r="N11" s="6"/>
      <c r="O11" s="5" t="str">
        <f t="shared" si="5"/>
        <v/>
      </c>
      <c r="P11" s="6"/>
      <c r="Q11" s="5" t="str">
        <f t="shared" si="6"/>
        <v/>
      </c>
      <c r="R11" s="12" t="str">
        <f t="shared" si="12"/>
        <v/>
      </c>
      <c r="S11" s="9" t="str">
        <f t="shared" si="13"/>
        <v/>
      </c>
      <c r="T11" s="8" t="str">
        <f t="shared" si="9"/>
        <v/>
      </c>
      <c r="U11" s="8" t="str">
        <f t="shared" si="14"/>
        <v/>
      </c>
      <c r="V11" s="8" t="str">
        <f t="shared" si="15"/>
        <v/>
      </c>
      <c r="W11" s="8" t="str">
        <f t="shared" si="1"/>
        <v/>
      </c>
    </row>
    <row r="12" spans="1:23" x14ac:dyDescent="0.2">
      <c r="A12" s="3" t="s">
        <v>21</v>
      </c>
      <c r="B12" s="4"/>
      <c r="C12" s="4"/>
      <c r="D12" s="4"/>
      <c r="E12" s="4" t="str">
        <f t="shared" si="0"/>
        <v/>
      </c>
      <c r="F12" s="5"/>
      <c r="G12" s="5" t="str">
        <f t="shared" si="11"/>
        <v/>
      </c>
      <c r="H12" s="6"/>
      <c r="I12" s="5" t="str">
        <f t="shared" si="2"/>
        <v/>
      </c>
      <c r="J12" s="6"/>
      <c r="K12" s="5" t="str">
        <f t="shared" si="3"/>
        <v/>
      </c>
      <c r="L12" s="6"/>
      <c r="M12" s="5" t="str">
        <f t="shared" si="4"/>
        <v/>
      </c>
      <c r="N12" s="6"/>
      <c r="O12" s="5" t="str">
        <f t="shared" si="5"/>
        <v/>
      </c>
      <c r="P12" s="6"/>
      <c r="Q12" s="5" t="str">
        <f t="shared" si="6"/>
        <v/>
      </c>
      <c r="R12" s="12" t="str">
        <f t="shared" si="12"/>
        <v/>
      </c>
      <c r="S12" s="9" t="str">
        <f t="shared" si="13"/>
        <v/>
      </c>
      <c r="T12" s="8" t="str">
        <f t="shared" si="9"/>
        <v/>
      </c>
      <c r="U12" s="8" t="str">
        <f t="shared" si="14"/>
        <v/>
      </c>
      <c r="V12" s="8" t="str">
        <f t="shared" si="15"/>
        <v/>
      </c>
      <c r="W12" s="8" t="str">
        <f t="shared" si="1"/>
        <v/>
      </c>
    </row>
    <row r="13" spans="1:23" x14ac:dyDescent="0.2">
      <c r="A13" s="3" t="s">
        <v>22</v>
      </c>
      <c r="B13" s="4"/>
      <c r="C13" s="4"/>
      <c r="D13" s="4"/>
      <c r="E13" s="4" t="str">
        <f t="shared" si="0"/>
        <v/>
      </c>
      <c r="F13" s="5"/>
      <c r="G13" s="5" t="str">
        <f t="shared" si="11"/>
        <v/>
      </c>
      <c r="H13" s="6"/>
      <c r="I13" s="5" t="str">
        <f t="shared" si="2"/>
        <v/>
      </c>
      <c r="J13" s="6"/>
      <c r="K13" s="5" t="str">
        <f t="shared" si="3"/>
        <v/>
      </c>
      <c r="L13" s="6"/>
      <c r="M13" s="5" t="str">
        <f t="shared" si="4"/>
        <v/>
      </c>
      <c r="N13" s="6"/>
      <c r="O13" s="5" t="str">
        <f t="shared" si="5"/>
        <v/>
      </c>
      <c r="P13" s="6"/>
      <c r="Q13" s="5" t="str">
        <f t="shared" si="6"/>
        <v/>
      </c>
      <c r="R13" s="12" t="str">
        <f t="shared" si="12"/>
        <v/>
      </c>
      <c r="S13" s="9" t="str">
        <f t="shared" si="13"/>
        <v/>
      </c>
      <c r="T13" s="8" t="str">
        <f t="shared" si="9"/>
        <v/>
      </c>
      <c r="U13" s="8" t="str">
        <f t="shared" si="14"/>
        <v/>
      </c>
      <c r="V13" s="8" t="str">
        <f t="shared" si="15"/>
        <v/>
      </c>
      <c r="W13" s="8" t="str">
        <f t="shared" si="1"/>
        <v/>
      </c>
    </row>
    <row r="14" spans="1:23" x14ac:dyDescent="0.2">
      <c r="A14" s="3" t="s">
        <v>23</v>
      </c>
      <c r="B14" s="4"/>
      <c r="C14" s="4"/>
      <c r="D14" s="4"/>
      <c r="E14" s="4" t="str">
        <f t="shared" si="0"/>
        <v/>
      </c>
      <c r="F14" s="5"/>
      <c r="G14" s="5" t="str">
        <f t="shared" si="11"/>
        <v/>
      </c>
      <c r="H14" s="6"/>
      <c r="I14" s="5" t="str">
        <f t="shared" si="2"/>
        <v/>
      </c>
      <c r="J14" s="6"/>
      <c r="K14" s="5" t="str">
        <f t="shared" si="3"/>
        <v/>
      </c>
      <c r="L14" s="6"/>
      <c r="M14" s="5" t="str">
        <f t="shared" si="4"/>
        <v/>
      </c>
      <c r="N14" s="6"/>
      <c r="O14" s="5" t="str">
        <f t="shared" si="5"/>
        <v/>
      </c>
      <c r="P14" s="6"/>
      <c r="Q14" s="5" t="str">
        <f t="shared" si="6"/>
        <v/>
      </c>
      <c r="R14" s="12" t="str">
        <f t="shared" si="12"/>
        <v/>
      </c>
      <c r="S14" s="9" t="str">
        <f t="shared" si="13"/>
        <v/>
      </c>
      <c r="T14" s="8" t="str">
        <f t="shared" ref="T14:T15" si="16">IF(B14+C14+D14&gt;0,N14*1000000/P14,"")</f>
        <v/>
      </c>
      <c r="U14" s="8" t="str">
        <f t="shared" ref="U14:U15" si="17">IF(B14+C14+D14&gt;0,O14*1000000/Q14,"")</f>
        <v/>
      </c>
      <c r="V14" s="8" t="str">
        <f t="shared" ref="V14:V15" si="18">IF(B14+C14+D14&gt;0,R14*T14/1000,"")</f>
        <v/>
      </c>
      <c r="W14" s="8" t="str">
        <f t="shared" ref="W14:W15" si="19">IF(B14+C14+D14&gt;0,S14*U14/1000,"")</f>
        <v/>
      </c>
    </row>
    <row r="15" spans="1:23" x14ac:dyDescent="0.2">
      <c r="A15" s="3" t="s">
        <v>24</v>
      </c>
      <c r="B15" s="4"/>
      <c r="C15" s="4"/>
      <c r="D15" s="4"/>
      <c r="E15" s="4" t="str">
        <f t="shared" si="0"/>
        <v/>
      </c>
      <c r="F15" s="5"/>
      <c r="G15" s="5" t="str">
        <f t="shared" si="11"/>
        <v/>
      </c>
      <c r="H15" s="6"/>
      <c r="I15" s="5" t="str">
        <f t="shared" si="2"/>
        <v/>
      </c>
      <c r="J15" s="6"/>
      <c r="K15" s="5" t="str">
        <f t="shared" si="3"/>
        <v/>
      </c>
      <c r="L15" s="6"/>
      <c r="M15" s="5" t="str">
        <f t="shared" si="4"/>
        <v/>
      </c>
      <c r="N15" s="6"/>
      <c r="O15" s="5" t="str">
        <f t="shared" si="5"/>
        <v/>
      </c>
      <c r="P15" s="6"/>
      <c r="Q15" s="5" t="str">
        <f t="shared" si="6"/>
        <v/>
      </c>
      <c r="R15" s="12" t="str">
        <f t="shared" si="12"/>
        <v/>
      </c>
      <c r="S15" s="9" t="str">
        <f t="shared" si="13"/>
        <v/>
      </c>
      <c r="T15" s="8" t="str">
        <f t="shared" si="16"/>
        <v/>
      </c>
      <c r="U15" s="8" t="str">
        <f t="shared" si="17"/>
        <v/>
      </c>
      <c r="V15" s="8" t="str">
        <f t="shared" si="18"/>
        <v/>
      </c>
      <c r="W15" s="8" t="str">
        <f t="shared" si="19"/>
        <v/>
      </c>
    </row>
  </sheetData>
  <mergeCells count="13">
    <mergeCell ref="A1:W1"/>
    <mergeCell ref="B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A2:G2"/>
    <mergeCell ref="A4:A5"/>
  </mergeCells>
  <pageMargins left="0" right="0" top="0" bottom="0" header="0.51181102362204722" footer="0.39370078740157483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Indice de Frecuencia y Severida</vt:lpstr>
      <vt:lpstr>'Indice de Frecuencia y Severida'!Títulos_a_imprimir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security</dc:creator>
  <cp:lastModifiedBy>JAVIER</cp:lastModifiedBy>
  <cp:lastPrinted>2010-10-04T21:45:59Z</cp:lastPrinted>
  <dcterms:created xsi:type="dcterms:W3CDTF">2010-09-17T16:08:26Z</dcterms:created>
  <dcterms:modified xsi:type="dcterms:W3CDTF">2019-02-04T18:12:34Z</dcterms:modified>
</cp:coreProperties>
</file>