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E:\QBD\"/>
    </mc:Choice>
  </mc:AlternateContent>
  <xr:revisionPtr revIDLastSave="0" documentId="13_ncr:1_{84064ABC-C0D9-4B7B-9114-090FA91A3A19}" xr6:coauthVersionLast="47" xr6:coauthVersionMax="47" xr10:uidLastSave="{00000000-0000-0000-0000-000000000000}"/>
  <workbookProtection workbookAlgorithmName="SHA-512" workbookHashValue="r96gzljt83962xzNHqY4ifa9t66BaBNOgxMQFOEg7KrdtBYIpIpivwCeDmqCS6BYNnJSy8CZGmU9lrWnjHlQhQ==" workbookSaltValue="ekTK+yLJ1pYRL4ZWDrG3qg==" workbookSpinCount="100000" lockStructure="1"/>
  <bookViews>
    <workbookView xWindow="-110" yWindow="-110" windowWidth="25820" windowHeight="15500" xr2:uid="{7ECB3951-2E90-492B-A56D-D96D7CD54189}"/>
  </bookViews>
  <sheets>
    <sheet name="首页介绍" sheetId="5" r:id="rId1"/>
    <sheet name="压力载荷计算" sheetId="6" r:id="rId2"/>
    <sheet name="常见螺栓最小公称直径" sheetId="8" r:id="rId3"/>
    <sheet name="轴向螺栓计算有预紧力|静载荷|" sheetId="7" r:id="rId4"/>
    <sheet name="径向螺栓计算无预紧力|静载荷|" sheetId="2" r:id="rId5"/>
    <sheet name="薄圆形压力容器壁厚计算" sheetId="4" r:id="rId6"/>
    <sheet name="径向螺栓壳体简单计算"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8" l="1"/>
  <c r="B3" i="6"/>
  <c r="B5" i="6" s="1"/>
  <c r="H4" i="9"/>
  <c r="H3" i="9"/>
  <c r="E5" i="4"/>
  <c r="E7" i="4"/>
  <c r="E8" i="4" s="1"/>
  <c r="E6" i="4"/>
  <c r="K2" i="4"/>
  <c r="K1" i="4"/>
  <c r="K12" i="4"/>
  <c r="J12" i="4"/>
  <c r="K11" i="4"/>
  <c r="J11" i="4"/>
  <c r="K10" i="4"/>
  <c r="J10" i="4"/>
  <c r="K9" i="4"/>
  <c r="J9" i="4"/>
  <c r="K8" i="4"/>
  <c r="J8" i="4"/>
  <c r="K7" i="4"/>
  <c r="J7" i="4"/>
  <c r="J6" i="4"/>
  <c r="K5" i="4"/>
  <c r="J5" i="4"/>
  <c r="K4" i="4"/>
  <c r="J4" i="4"/>
  <c r="K3" i="4"/>
  <c r="J3" i="4"/>
  <c r="J2" i="4"/>
  <c r="J1" i="4"/>
  <c r="J1" i="9"/>
  <c r="E2" i="9"/>
  <c r="E5" i="9" s="1"/>
  <c r="E4" i="9"/>
  <c r="E3" i="9" s="1"/>
  <c r="K1" i="2"/>
  <c r="J1" i="2"/>
  <c r="J2" i="9"/>
  <c r="J12" i="9"/>
  <c r="I12" i="9"/>
  <c r="J11" i="9"/>
  <c r="I11" i="9"/>
  <c r="J10" i="9"/>
  <c r="I10" i="9"/>
  <c r="J9" i="9"/>
  <c r="I9" i="9"/>
  <c r="J8" i="9"/>
  <c r="I8" i="9"/>
  <c r="J7" i="9"/>
  <c r="I7" i="9"/>
  <c r="J6" i="9"/>
  <c r="I6" i="9"/>
  <c r="J5" i="9"/>
  <c r="I5" i="9"/>
  <c r="J4" i="9"/>
  <c r="I4" i="9"/>
  <c r="J3" i="9"/>
  <c r="I3" i="9"/>
  <c r="I2" i="9"/>
  <c r="I1" i="9"/>
  <c r="B5" i="8"/>
  <c r="B4" i="8"/>
  <c r="E9" i="2"/>
  <c r="E8" i="2" s="1"/>
  <c r="I1" i="2"/>
  <c r="I2" i="2"/>
  <c r="J2" i="2"/>
  <c r="K2" i="2"/>
  <c r="I3" i="2"/>
  <c r="J3" i="2"/>
  <c r="K3" i="2"/>
  <c r="I4" i="2"/>
  <c r="J4" i="2"/>
  <c r="K4" i="2"/>
  <c r="I5" i="2"/>
  <c r="J5" i="2"/>
  <c r="K5" i="2"/>
  <c r="I6" i="2"/>
  <c r="J6" i="2"/>
  <c r="K6" i="2"/>
  <c r="I7" i="2"/>
  <c r="J7" i="2"/>
  <c r="K7" i="2"/>
  <c r="I8" i="2"/>
  <c r="J8" i="2"/>
  <c r="K8" i="2"/>
  <c r="I9" i="2"/>
  <c r="J9" i="2"/>
  <c r="K9" i="2"/>
  <c r="I10" i="2"/>
  <c r="J10" i="2"/>
  <c r="K10" i="2"/>
  <c r="I11" i="2"/>
  <c r="J11" i="2"/>
  <c r="K11" i="2"/>
  <c r="I12" i="2"/>
  <c r="J12" i="2"/>
  <c r="K12" i="2"/>
  <c r="I13" i="2"/>
  <c r="J13" i="2"/>
  <c r="K13" i="2"/>
  <c r="E4" i="2"/>
  <c r="E3" i="2"/>
  <c r="E6" i="2" s="1"/>
  <c r="J1" i="7"/>
  <c r="A7" i="6"/>
  <c r="E3" i="7"/>
  <c r="E7" i="7" s="1"/>
  <c r="E10" i="7" s="1"/>
  <c r="E6" i="7"/>
  <c r="E8" i="7" s="1"/>
  <c r="E4" i="7"/>
  <c r="E9" i="4" l="1"/>
  <c r="E2" i="4" s="1"/>
  <c r="E4" i="4"/>
  <c r="H2" i="9"/>
  <c r="E7" i="2"/>
  <c r="H4" i="2"/>
  <c r="E5" i="2"/>
  <c r="E5" i="7"/>
  <c r="H4" i="7" s="1"/>
  <c r="E9" i="7"/>
  <c r="H3" i="7" s="1"/>
  <c r="H3" i="2" l="1"/>
  <c r="H2" i="4"/>
  <c r="E3" i="4"/>
  <c r="H3" i="4" s="1"/>
</calcChain>
</file>

<file path=xl/sharedStrings.xml><?xml version="1.0" encoding="utf-8"?>
<sst xmlns="http://schemas.openxmlformats.org/spreadsheetml/2006/main" count="255" uniqueCount="132">
  <si>
    <t>圆形面积计算</t>
  </si>
  <si>
    <t>面积</t>
    <phoneticPr fontId="1" type="noConversion"/>
  </si>
  <si>
    <t>压力</t>
    <phoneticPr fontId="1" type="noConversion"/>
  </si>
  <si>
    <t>单位</t>
    <phoneticPr fontId="1" type="noConversion"/>
  </si>
  <si>
    <t>输入类型</t>
  </si>
  <si>
    <t>输入类型</t>
    <phoneticPr fontId="1" type="noConversion"/>
  </si>
  <si>
    <t>输入参数</t>
    <phoneticPr fontId="1" type="noConversion"/>
  </si>
  <si>
    <t>压力载荷计算</t>
  </si>
  <si>
    <t>mm2</t>
    <phoneticPr fontId="1" type="noConversion"/>
  </si>
  <si>
    <t>N</t>
    <phoneticPr fontId="1" type="noConversion"/>
  </si>
  <si>
    <t>安全系数</t>
    <phoneticPr fontId="1" type="noConversion"/>
  </si>
  <si>
    <t>螺栓材料</t>
    <phoneticPr fontId="1" type="noConversion"/>
  </si>
  <si>
    <t>轴向载荷</t>
    <phoneticPr fontId="1" type="noConversion"/>
  </si>
  <si>
    <t>螺栓公称直径</t>
  </si>
  <si>
    <t>mm</t>
    <phoneticPr fontId="1" type="noConversion"/>
  </si>
  <si>
    <t>计算结果</t>
    <phoneticPr fontId="1" type="noConversion"/>
  </si>
  <si>
    <t>计算结果类型</t>
    <phoneticPr fontId="1" type="noConversion"/>
  </si>
  <si>
    <t>螺栓工作应力</t>
    <phoneticPr fontId="1" type="noConversion"/>
  </si>
  <si>
    <t>螺栓许用应力</t>
    <phoneticPr fontId="1" type="noConversion"/>
  </si>
  <si>
    <t>预紧力</t>
    <phoneticPr fontId="1" type="noConversion"/>
  </si>
  <si>
    <t>压力载荷</t>
  </si>
  <si>
    <t>预紧应力</t>
    <phoneticPr fontId="1" type="noConversion"/>
  </si>
  <si>
    <t>相对刚度</t>
    <phoneticPr fontId="1" type="noConversion"/>
  </si>
  <si>
    <t>碳钢 (5.6级)</t>
  </si>
  <si>
    <t>碳钢 (8.8级)</t>
    <phoneticPr fontId="1" type="noConversion"/>
  </si>
  <si>
    <t>碳钢 (10.9级)</t>
  </si>
  <si>
    <t>碳钢 (12.9级)</t>
  </si>
  <si>
    <t>不锈钢(304)</t>
  </si>
  <si>
    <t>不锈钢(304)</t>
    <phoneticPr fontId="1" type="noConversion"/>
  </si>
  <si>
    <t>不锈钢(316)</t>
    <phoneticPr fontId="1" type="noConversion"/>
  </si>
  <si>
    <t>合金钢 (35CrMo)</t>
  </si>
  <si>
    <t>马氏体不锈钢 (410)</t>
  </si>
  <si>
    <t>镍合金 (Inconel)</t>
  </si>
  <si>
    <t>Mpa</t>
    <phoneticPr fontId="1" type="noConversion"/>
  </si>
  <si>
    <t>碳钢 (4.8级)</t>
    <phoneticPr fontId="1" type="noConversion"/>
  </si>
  <si>
    <t>合金钢 (40Cr)</t>
    <phoneticPr fontId="1" type="noConversion"/>
  </si>
  <si>
    <t>钛合金 (Ti-6Al-4V)</t>
    <phoneticPr fontId="1" type="noConversion"/>
  </si>
  <si>
    <t>自定义材料</t>
    <phoneticPr fontId="1" type="noConversion"/>
  </si>
  <si>
    <t>材料屈服强度</t>
    <phoneticPr fontId="1" type="noConversion"/>
  </si>
  <si>
    <t>螺栓横截面积</t>
    <phoneticPr fontId="1" type="noConversion"/>
  </si>
  <si>
    <t>预紧力系数</t>
    <phoneticPr fontId="1" type="noConversion"/>
  </si>
  <si>
    <t>螺丝个数</t>
    <phoneticPr fontId="1" type="noConversion"/>
  </si>
  <si>
    <t>单个螺栓受力</t>
    <phoneticPr fontId="1" type="noConversion"/>
  </si>
  <si>
    <t>残余预紧力</t>
    <phoneticPr fontId="1" type="noConversion"/>
  </si>
  <si>
    <t>单位</t>
  </si>
  <si>
    <t>轴向载荷是否满足强度</t>
    <phoneticPr fontId="1" type="noConversion"/>
  </si>
  <si>
    <t>预紧应力是否满足强度</t>
    <phoneticPr fontId="1" type="noConversion"/>
  </si>
  <si>
    <t>输出参数</t>
    <phoneticPr fontId="1" type="noConversion"/>
  </si>
  <si>
    <t>MPa</t>
    <phoneticPr fontId="1" type="noConversion"/>
  </si>
  <si>
    <t>最终分析结果!</t>
  </si>
  <si>
    <t xml:space="preserve">                                         预紧螺栓连接的安全系数取值</t>
    <phoneticPr fontId="1" type="noConversion"/>
  </si>
  <si>
    <t xml:space="preserve">                            预紧力系数</t>
    <phoneticPr fontId="1" type="noConversion"/>
  </si>
  <si>
    <r>
      <t xml:space="preserve">                                                                                                </t>
    </r>
    <r>
      <rPr>
        <sz val="18"/>
        <color theme="1"/>
        <rFont val="Adobe 黑体 Std R"/>
        <family val="2"/>
        <charset val="134"/>
      </rPr>
      <t>相对刚度取值</t>
    </r>
    <phoneticPr fontId="1" type="noConversion"/>
  </si>
  <si>
    <t>屈服强度Mpa</t>
    <phoneticPr fontId="1" type="noConversion"/>
  </si>
  <si>
    <t>参考值表</t>
    <phoneticPr fontId="1" type="noConversion"/>
  </si>
  <si>
    <t>螺栓材料</t>
  </si>
  <si>
    <t>横向载荷</t>
  </si>
  <si>
    <t>受挤压高度</t>
  </si>
  <si>
    <t>受剪面个数</t>
    <phoneticPr fontId="1" type="noConversion"/>
  </si>
  <si>
    <t>螺栓个数</t>
    <phoneticPr fontId="1" type="noConversion"/>
  </si>
  <si>
    <t>剪应力</t>
  </si>
  <si>
    <t>挤压应力</t>
  </si>
  <si>
    <t>允许抗剪切强度</t>
    <phoneticPr fontId="1" type="noConversion"/>
  </si>
  <si>
    <t>允许挤压强度</t>
    <phoneticPr fontId="1" type="noConversion"/>
  </si>
  <si>
    <t>剪切安全系数</t>
    <phoneticPr fontId="1" type="noConversion"/>
  </si>
  <si>
    <t>挤压安全系数</t>
    <phoneticPr fontId="1" type="noConversion"/>
  </si>
  <si>
    <t>屈服强度</t>
    <phoneticPr fontId="1" type="noConversion"/>
  </si>
  <si>
    <t>抗剪切强度系数</t>
    <phoneticPr fontId="1" type="noConversion"/>
  </si>
  <si>
    <t>抗挤压强度系数</t>
    <phoneticPr fontId="1" type="noConversion"/>
  </si>
  <si>
    <t>抗挤压强度是否满足</t>
    <phoneticPr fontId="1" type="noConversion"/>
  </si>
  <si>
    <t>抗剪切强度是否满足</t>
    <phoneticPr fontId="1" type="noConversion"/>
  </si>
  <si>
    <t>公制螺栓型号</t>
    <phoneticPr fontId="1" type="noConversion"/>
  </si>
  <si>
    <t>最小公称直径</t>
    <phoneticPr fontId="1" type="noConversion"/>
  </si>
  <si>
    <t>螺距</t>
    <phoneticPr fontId="1" type="noConversion"/>
  </si>
  <si>
    <t>M14</t>
    <phoneticPr fontId="1" type="noConversion"/>
  </si>
  <si>
    <t>M1.4</t>
    <phoneticPr fontId="1" type="noConversion"/>
  </si>
  <si>
    <t>M1.6</t>
    <phoneticPr fontId="1" type="noConversion"/>
  </si>
  <si>
    <t>M2</t>
    <phoneticPr fontId="1" type="noConversion"/>
  </si>
  <si>
    <t>M2.5</t>
    <phoneticPr fontId="1" type="noConversion"/>
  </si>
  <si>
    <t>M3</t>
    <phoneticPr fontId="1" type="noConversion"/>
  </si>
  <si>
    <t>M4</t>
    <phoneticPr fontId="1" type="noConversion"/>
  </si>
  <si>
    <t>M5</t>
    <phoneticPr fontId="1" type="noConversion"/>
  </si>
  <si>
    <t>M6</t>
    <phoneticPr fontId="1" type="noConversion"/>
  </si>
  <si>
    <t>M8</t>
    <phoneticPr fontId="1" type="noConversion"/>
  </si>
  <si>
    <t>M10</t>
    <phoneticPr fontId="1" type="noConversion"/>
  </si>
  <si>
    <t>M12</t>
    <phoneticPr fontId="1" type="noConversion"/>
  </si>
  <si>
    <t>M16</t>
    <phoneticPr fontId="1" type="noConversion"/>
  </si>
  <si>
    <t>M20</t>
    <phoneticPr fontId="1" type="noConversion"/>
  </si>
  <si>
    <t>最大直径</t>
    <phoneticPr fontId="1" type="noConversion"/>
  </si>
  <si>
    <t>受剪直径</t>
    <phoneticPr fontId="1" type="noConversion"/>
  </si>
  <si>
    <t>壳体厚度</t>
    <phoneticPr fontId="1" type="noConversion"/>
  </si>
  <si>
    <t>壳体材料</t>
    <phoneticPr fontId="1" type="noConversion"/>
  </si>
  <si>
    <t>受力面积</t>
    <phoneticPr fontId="1" type="noConversion"/>
  </si>
  <si>
    <t>单个螺丝横向载荷</t>
    <phoneticPr fontId="1" type="noConversion"/>
  </si>
  <si>
    <t>壳体安全系数</t>
    <phoneticPr fontId="1" type="noConversion"/>
  </si>
  <si>
    <t>6061T6</t>
  </si>
  <si>
    <t>6061T6</t>
    <phoneticPr fontId="1" type="noConversion"/>
  </si>
  <si>
    <t>6063T5</t>
    <phoneticPr fontId="1" type="noConversion"/>
  </si>
  <si>
    <t>6063T6</t>
    <phoneticPr fontId="1" type="noConversion"/>
  </si>
  <si>
    <t>6068T6</t>
    <phoneticPr fontId="1" type="noConversion"/>
  </si>
  <si>
    <t>6005T6</t>
    <phoneticPr fontId="1" type="noConversion"/>
  </si>
  <si>
    <t>6060T6</t>
    <phoneticPr fontId="1" type="noConversion"/>
  </si>
  <si>
    <t>许用强度</t>
    <phoneticPr fontId="1" type="noConversion"/>
  </si>
  <si>
    <t>连接处壳体应力</t>
    <phoneticPr fontId="1" type="noConversion"/>
  </si>
  <si>
    <t>壳体强度满足</t>
    <phoneticPr fontId="1" type="noConversion"/>
  </si>
  <si>
    <t>工作压力</t>
    <phoneticPr fontId="1" type="noConversion"/>
  </si>
  <si>
    <t>壳体内直径</t>
    <phoneticPr fontId="1" type="noConversion"/>
  </si>
  <si>
    <t>焊接接头系数</t>
    <phoneticPr fontId="1" type="noConversion"/>
  </si>
  <si>
    <t>所需壁厚</t>
  </si>
  <si>
    <t>所需壁厚</t>
    <phoneticPr fontId="1" type="noConversion"/>
  </si>
  <si>
    <t>外直径</t>
  </si>
  <si>
    <t>外直径</t>
    <phoneticPr fontId="1" type="noConversion"/>
  </si>
  <si>
    <t>抗拉强度Mpa</t>
    <phoneticPr fontId="1" type="noConversion"/>
  </si>
  <si>
    <t>抗拉安全系数</t>
    <phoneticPr fontId="1" type="noConversion"/>
  </si>
  <si>
    <t>屈服安全系数</t>
    <phoneticPr fontId="1" type="noConversion"/>
  </si>
  <si>
    <t>如果有焊接填写系数，无焊接填写1</t>
    <phoneticPr fontId="1" type="noConversion"/>
  </si>
  <si>
    <t>屈服许用强度</t>
    <phoneticPr fontId="1" type="noConversion"/>
  </si>
  <si>
    <t>抗拉强度</t>
    <phoneticPr fontId="1" type="noConversion"/>
  </si>
  <si>
    <t>抗拉使用强度</t>
    <phoneticPr fontId="1" type="noConversion"/>
  </si>
  <si>
    <t>选择强度</t>
    <phoneticPr fontId="1" type="noConversion"/>
  </si>
  <si>
    <t>使用许用强度</t>
    <phoneticPr fontId="1" type="noConversion"/>
  </si>
  <si>
    <t>M5</t>
  </si>
  <si>
    <t>新的厚度</t>
    <phoneticPr fontId="1" type="noConversion"/>
  </si>
  <si>
    <t>新的外直径</t>
    <phoneticPr fontId="1" type="noConversion"/>
  </si>
  <si>
    <r>
      <t>本计算器是由铼铱工业和北域业余火箭爱好者俱乐部共同编写的一个计算器，如有任何使用和计算问题反馈邮箱</t>
    </r>
    <r>
      <rPr>
        <sz val="14"/>
        <color rgb="FFFF0000"/>
        <rFont val="Adobe 黑体 Std R"/>
        <family val="2"/>
        <charset val="134"/>
      </rPr>
      <t>lseqy2024@outlook.com</t>
    </r>
    <phoneticPr fontId="1" type="noConversion"/>
  </si>
  <si>
    <t>使用说明</t>
    <phoneticPr fontId="1" type="noConversion"/>
  </si>
  <si>
    <t>或选择计算圆形面积：</t>
    <phoneticPr fontId="1" type="noConversion"/>
  </si>
  <si>
    <t>代表您要输入参数的地方</t>
    <phoneticPr fontId="1" type="noConversion"/>
  </si>
  <si>
    <t>中间计算值</t>
    <phoneticPr fontId="1" type="noConversion"/>
  </si>
  <si>
    <t>最终结果</t>
    <phoneticPr fontId="1" type="noConversion"/>
  </si>
  <si>
    <t>代表储存的一些数据</t>
    <phoneticPr fontId="1" type="noConversion"/>
  </si>
  <si>
    <t>编写日期2025-1-17            版本V20_1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</si>
</sst>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等线"/>
      <family val="2"/>
      <charset val="134"/>
      <scheme val="minor"/>
    </font>
    <font>
      <sz val="9"/>
      <name val="等线"/>
      <family val="2"/>
      <charset val="134"/>
      <scheme val="minor"/>
    </font>
    <font>
      <sz val="14"/>
      <color theme="1"/>
      <name val="等线"/>
      <family val="3"/>
      <charset val="134"/>
      <scheme val="minor"/>
    </font>
    <font>
      <sz val="18"/>
      <color theme="1"/>
      <name val="Adobe 黑体 Std R"/>
      <family val="2"/>
      <charset val="134"/>
    </font>
    <font>
      <sz val="14"/>
      <color theme="1"/>
      <name val="Adobe 黑体 Std R"/>
      <family val="2"/>
      <charset val="134"/>
    </font>
    <font>
      <sz val="20"/>
      <color theme="1"/>
      <name val="Adobe 黑体 Std R"/>
      <family val="2"/>
      <charset val="134"/>
    </font>
    <font>
      <sz val="18"/>
      <color rgb="FF212529"/>
      <name val="Adobe 黑体 Std R"/>
      <family val="2"/>
      <charset val="134"/>
    </font>
    <font>
      <sz val="11"/>
      <color rgb="FF3F3F76"/>
      <name val="等线"/>
      <family val="2"/>
      <charset val="134"/>
      <scheme val="minor"/>
    </font>
    <font>
      <b/>
      <sz val="11"/>
      <color rgb="FFFA7D00"/>
      <name val="等线"/>
      <family val="2"/>
      <charset val="134"/>
      <scheme val="minor"/>
    </font>
    <font>
      <sz val="11"/>
      <color rgb="FFFF0000"/>
      <name val="等线"/>
      <family val="2"/>
      <charset val="134"/>
      <scheme val="minor"/>
    </font>
    <font>
      <b/>
      <sz val="14"/>
      <color theme="1"/>
      <name val="Adobe 黑体 Std R"/>
      <family val="2"/>
      <charset val="134"/>
    </font>
    <font>
      <sz val="48"/>
      <color theme="1"/>
      <name val="等线"/>
      <family val="3"/>
      <charset val="134"/>
      <scheme val="minor"/>
    </font>
    <font>
      <sz val="11"/>
      <color theme="6"/>
      <name val="等线"/>
      <family val="2"/>
      <charset val="134"/>
      <scheme val="minor"/>
    </font>
    <font>
      <sz val="48"/>
      <color rgb="FFFF0000"/>
      <name val="等线"/>
      <family val="2"/>
      <charset val="134"/>
      <scheme val="minor"/>
    </font>
    <font>
      <sz val="48"/>
      <color theme="1"/>
      <name val="等线"/>
      <family val="2"/>
      <charset val="134"/>
      <scheme val="minor"/>
    </font>
    <font>
      <sz val="10"/>
      <color theme="1"/>
      <name val="Adobe 黑体 Std R"/>
      <family val="2"/>
      <charset val="134"/>
    </font>
    <font>
      <sz val="14"/>
      <color rgb="FFFF0000"/>
      <name val="Adobe 黑体 Std R"/>
      <family val="2"/>
      <charset val="134"/>
    </font>
    <font>
      <sz val="16"/>
      <color theme="1"/>
      <name val="Adobe 黑体 Std R"/>
      <family val="2"/>
      <charset val="134"/>
    </font>
    <font>
      <b/>
      <sz val="16"/>
      <color rgb="FFFA7D00"/>
      <name val="Adobe 黑体 Std R"/>
      <family val="2"/>
      <charset val="134"/>
    </font>
    <font>
      <sz val="11"/>
      <color theme="1"/>
      <name val="Adobe 黑体 Std R"/>
      <family val="2"/>
      <charset val="134"/>
    </font>
  </fonts>
  <fills count="1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CC99"/>
      </patternFill>
    </fill>
    <fill>
      <patternFill patternType="solid">
        <fgColor rgb="FFF2F2F2"/>
      </patternFill>
    </fill>
    <fill>
      <patternFill patternType="solid">
        <fgColor theme="7"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rgb="FFFF00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7" tint="0.39997558519241921"/>
        <bgColor indexed="64"/>
      </patternFill>
    </fill>
  </fills>
  <borders count="23">
    <border>
      <left/>
      <right/>
      <top/>
      <bottom/>
      <diagonal/>
    </border>
    <border>
      <left style="thin">
        <color theme="1"/>
      </left>
      <right style="thin">
        <color theme="1"/>
      </right>
      <top style="thin">
        <color theme="1"/>
      </top>
      <bottom style="thin">
        <color theme="1"/>
      </bottom>
      <diagonal/>
    </border>
    <border>
      <left style="thin">
        <color rgb="FF7F7F7F"/>
      </left>
      <right style="thin">
        <color rgb="FF7F7F7F"/>
      </right>
      <top style="thin">
        <color rgb="FF7F7F7F"/>
      </top>
      <bottom style="thin">
        <color rgb="FF7F7F7F"/>
      </bottom>
      <diagonal/>
    </border>
    <border>
      <left style="thin">
        <color theme="1"/>
      </left>
      <right/>
      <top/>
      <bottom/>
      <diagonal/>
    </border>
    <border>
      <left style="thin">
        <color auto="1"/>
      </left>
      <right style="thin">
        <color auto="1"/>
      </right>
      <top style="thin">
        <color auto="1"/>
      </top>
      <bottom style="thin">
        <color auto="1"/>
      </bottom>
      <diagonal/>
    </border>
    <border>
      <left style="thin">
        <color theme="1"/>
      </left>
      <right style="thin">
        <color theme="1"/>
      </right>
      <top/>
      <bottom style="thin">
        <color theme="1"/>
      </bottom>
      <diagonal/>
    </border>
    <border>
      <left/>
      <right style="thin">
        <color auto="1"/>
      </right>
      <top style="thin">
        <color auto="1"/>
      </top>
      <bottom style="thin">
        <color auto="1"/>
      </bottom>
      <diagonal/>
    </border>
    <border>
      <left style="thin">
        <color theme="1"/>
      </left>
      <right/>
      <top style="thin">
        <color auto="1"/>
      </top>
      <bottom/>
      <diagonal/>
    </border>
    <border>
      <left/>
      <right style="thin">
        <color theme="1"/>
      </right>
      <top style="thin">
        <color auto="1"/>
      </top>
      <bottom/>
      <diagonal/>
    </border>
    <border>
      <left/>
      <right style="thin">
        <color theme="1"/>
      </right>
      <top/>
      <bottom/>
      <diagonal/>
    </border>
    <border>
      <left/>
      <right/>
      <top style="thin">
        <color theme="1"/>
      </top>
      <bottom/>
      <diagonal/>
    </border>
    <border>
      <left style="thin">
        <color auto="1"/>
      </left>
      <right/>
      <top style="thin">
        <color auto="1"/>
      </top>
      <bottom style="thin">
        <color auto="1"/>
      </bottom>
      <diagonal/>
    </border>
    <border>
      <left style="thin">
        <color theme="1"/>
      </left>
      <right/>
      <top style="thin">
        <color theme="1"/>
      </top>
      <bottom style="thin">
        <color theme="1"/>
      </bottom>
      <diagonal/>
    </border>
    <border>
      <left style="thin">
        <color theme="1"/>
      </left>
      <right style="thin">
        <color theme="1"/>
      </right>
      <top style="thin">
        <color theme="1"/>
      </top>
      <bottom/>
      <diagonal/>
    </border>
    <border>
      <left/>
      <right style="thin">
        <color theme="1"/>
      </right>
      <top style="thin">
        <color theme="1"/>
      </top>
      <bottom style="thin">
        <color theme="1"/>
      </bottom>
      <diagonal/>
    </border>
    <border>
      <left/>
      <right style="thin">
        <color auto="1"/>
      </right>
      <top style="thin">
        <color auto="1"/>
      </top>
      <bottom/>
      <diagonal/>
    </border>
    <border>
      <left style="thin">
        <color auto="1"/>
      </left>
      <right/>
      <top style="thin">
        <color auto="1"/>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3">
    <xf numFmtId="0" fontId="0" fillId="0" borderId="0">
      <alignment vertical="center"/>
    </xf>
    <xf numFmtId="0" fontId="7" fillId="5" borderId="2" applyNumberFormat="0" applyAlignment="0" applyProtection="0">
      <alignment vertical="center"/>
    </xf>
    <xf numFmtId="0" fontId="8" fillId="6" borderId="2" applyNumberFormat="0" applyAlignment="0" applyProtection="0">
      <alignment vertical="center"/>
    </xf>
  </cellStyleXfs>
  <cellXfs count="86">
    <xf numFmtId="0" fontId="0" fillId="0" borderId="0" xfId="0">
      <alignment vertical="center"/>
    </xf>
    <xf numFmtId="0" fontId="3" fillId="3" borderId="1" xfId="0" applyFont="1" applyFill="1" applyBorder="1" applyAlignment="1">
      <alignment horizontal="center" vertical="center"/>
    </xf>
    <xf numFmtId="0" fontId="0" fillId="2" borderId="0" xfId="0" applyFill="1">
      <alignment vertical="center"/>
    </xf>
    <xf numFmtId="0" fontId="4" fillId="8" borderId="1" xfId="0" applyFont="1" applyFill="1" applyBorder="1" applyAlignment="1">
      <alignment horizontal="center" vertical="center"/>
    </xf>
    <xf numFmtId="0" fontId="10" fillId="8" borderId="1" xfId="0" applyFont="1" applyFill="1" applyBorder="1" applyAlignment="1">
      <alignment horizontal="center" vertical="center"/>
    </xf>
    <xf numFmtId="0" fontId="10" fillId="8" borderId="5" xfId="0" applyFont="1" applyFill="1" applyBorder="1" applyAlignment="1">
      <alignment horizontal="center" vertical="center"/>
    </xf>
    <xf numFmtId="0" fontId="3" fillId="8" borderId="5" xfId="0" applyFont="1" applyFill="1" applyBorder="1" applyAlignment="1">
      <alignment horizontal="center" vertical="center"/>
    </xf>
    <xf numFmtId="0" fontId="4" fillId="8" borderId="5" xfId="0" applyFont="1" applyFill="1" applyBorder="1" applyAlignment="1">
      <alignment horizontal="center" vertical="center"/>
    </xf>
    <xf numFmtId="0" fontId="3" fillId="4" borderId="1" xfId="0" applyFont="1" applyFill="1" applyBorder="1" applyAlignment="1">
      <alignment horizontal="center" vertical="center"/>
    </xf>
    <xf numFmtId="0" fontId="0" fillId="9" borderId="0" xfId="0" applyFill="1">
      <alignment vertical="center"/>
    </xf>
    <xf numFmtId="0" fontId="0" fillId="12" borderId="0" xfId="0" applyFill="1">
      <alignment vertical="center"/>
    </xf>
    <xf numFmtId="0" fontId="0" fillId="13" borderId="0" xfId="0" applyFill="1">
      <alignment vertical="center"/>
    </xf>
    <xf numFmtId="0" fontId="3" fillId="7" borderId="1" xfId="0" applyFont="1" applyFill="1" applyBorder="1" applyAlignment="1">
      <alignment horizontal="center" vertical="center"/>
    </xf>
    <xf numFmtId="0" fontId="6" fillId="7" borderId="1" xfId="0" applyFont="1" applyFill="1" applyBorder="1" applyAlignment="1">
      <alignment horizontal="center" vertical="center"/>
    </xf>
    <xf numFmtId="0" fontId="0" fillId="15" borderId="4" xfId="0" applyFill="1" applyBorder="1">
      <alignment vertical="center"/>
    </xf>
    <xf numFmtId="0" fontId="3" fillId="2" borderId="0" xfId="0" applyFont="1" applyFill="1" applyAlignment="1">
      <alignment horizontal="center" vertical="center"/>
    </xf>
    <xf numFmtId="0" fontId="3" fillId="14" borderId="6" xfId="0" applyFont="1" applyFill="1" applyBorder="1" applyAlignment="1">
      <alignment horizontal="center" vertical="center"/>
    </xf>
    <xf numFmtId="0" fontId="3" fillId="14" borderId="6" xfId="0" applyFont="1" applyFill="1" applyBorder="1" applyAlignment="1">
      <alignment horizontal="center" vertical="center" wrapText="1"/>
    </xf>
    <xf numFmtId="0" fontId="3" fillId="11" borderId="1" xfId="0" applyFont="1" applyFill="1" applyBorder="1" applyAlignment="1">
      <alignment horizontal="center" vertical="center"/>
    </xf>
    <xf numFmtId="0" fontId="3" fillId="15" borderId="4" xfId="0" applyFont="1" applyFill="1" applyBorder="1" applyAlignment="1">
      <alignment horizontal="center" vertical="center"/>
    </xf>
    <xf numFmtId="0" fontId="12" fillId="0" borderId="0" xfId="0" applyFont="1">
      <alignment vertical="center"/>
    </xf>
    <xf numFmtId="0" fontId="14" fillId="2" borderId="0" xfId="0" applyFont="1" applyFill="1">
      <alignment vertical="center"/>
    </xf>
    <xf numFmtId="0" fontId="11" fillId="2" borderId="0" xfId="0" applyFont="1" applyFill="1">
      <alignment vertical="center"/>
    </xf>
    <xf numFmtId="0" fontId="3" fillId="0" borderId="0" xfId="0" applyFont="1" applyAlignment="1">
      <alignment horizontal="center" vertical="center"/>
    </xf>
    <xf numFmtId="0" fontId="3" fillId="8" borderId="0" xfId="0" applyFont="1" applyFill="1" applyAlignment="1">
      <alignment horizontal="center" vertical="center"/>
    </xf>
    <xf numFmtId="0" fontId="0" fillId="15" borderId="11" xfId="0" applyFill="1" applyBorder="1">
      <alignment vertical="center"/>
    </xf>
    <xf numFmtId="0" fontId="3" fillId="15" borderId="11" xfId="0" applyFont="1" applyFill="1" applyBorder="1" applyAlignment="1">
      <alignment horizontal="center" vertical="center"/>
    </xf>
    <xf numFmtId="0" fontId="3" fillId="8" borderId="4" xfId="0" applyFont="1" applyFill="1" applyBorder="1" applyAlignment="1">
      <alignment horizontal="center" vertical="center"/>
    </xf>
    <xf numFmtId="0" fontId="3" fillId="7"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11" borderId="13" xfId="0" applyFont="1" applyFill="1" applyBorder="1" applyAlignment="1">
      <alignment horizontal="center" vertical="center"/>
    </xf>
    <xf numFmtId="0" fontId="0" fillId="16" borderId="0" xfId="0" applyFill="1">
      <alignment vertical="center"/>
    </xf>
    <xf numFmtId="0" fontId="3" fillId="10" borderId="4" xfId="0" applyFont="1" applyFill="1" applyBorder="1" applyAlignment="1">
      <alignment horizontal="center" vertical="center"/>
    </xf>
    <xf numFmtId="0" fontId="3" fillId="8" borderId="1" xfId="0" applyFont="1" applyFill="1" applyBorder="1" applyAlignment="1">
      <alignment horizontal="center" vertical="center"/>
    </xf>
    <xf numFmtId="0" fontId="3" fillId="8" borderId="14" xfId="0" applyFont="1" applyFill="1" applyBorder="1" applyAlignment="1">
      <alignment horizontal="center" vertical="center"/>
    </xf>
    <xf numFmtId="0" fontId="6" fillId="2" borderId="0" xfId="0" applyFont="1" applyFill="1" applyAlignment="1">
      <alignment horizontal="center" vertical="center"/>
    </xf>
    <xf numFmtId="0" fontId="3" fillId="8" borderId="6" xfId="0" applyFont="1" applyFill="1" applyBorder="1" applyAlignment="1">
      <alignment horizontal="center" vertical="center"/>
    </xf>
    <xf numFmtId="0" fontId="3" fillId="14" borderId="15" xfId="0" applyFont="1" applyFill="1" applyBorder="1" applyAlignment="1">
      <alignment horizontal="center" vertical="center"/>
    </xf>
    <xf numFmtId="0" fontId="3" fillId="15" borderId="16" xfId="0" applyFont="1" applyFill="1" applyBorder="1" applyAlignment="1">
      <alignment horizontal="center" vertical="center"/>
    </xf>
    <xf numFmtId="0" fontId="3" fillId="14" borderId="1" xfId="0" applyFont="1" applyFill="1" applyBorder="1" applyAlignment="1">
      <alignment horizontal="center" vertical="center"/>
    </xf>
    <xf numFmtId="0" fontId="3" fillId="15" borderId="1" xfId="0" applyFont="1" applyFill="1" applyBorder="1" applyAlignment="1">
      <alignment horizontal="center" vertical="center"/>
    </xf>
    <xf numFmtId="0" fontId="3" fillId="14" borderId="1" xfId="0" applyFont="1" applyFill="1" applyBorder="1" applyAlignment="1">
      <alignment horizontal="center" vertical="center" wrapText="1"/>
    </xf>
    <xf numFmtId="0" fontId="3" fillId="15" borderId="12" xfId="0" applyFont="1" applyFill="1" applyBorder="1" applyAlignment="1">
      <alignment horizontal="center" vertical="center"/>
    </xf>
    <xf numFmtId="0" fontId="15" fillId="7" borderId="1" xfId="0" applyFont="1" applyFill="1" applyBorder="1" applyAlignment="1">
      <alignment horizontal="center" vertical="center"/>
    </xf>
    <xf numFmtId="0" fontId="3" fillId="3" borderId="4" xfId="0" applyFont="1" applyFill="1" applyBorder="1" applyAlignment="1">
      <alignment horizontal="center" vertical="center"/>
    </xf>
    <xf numFmtId="0" fontId="17" fillId="7" borderId="4" xfId="0" applyFont="1" applyFill="1" applyBorder="1" applyAlignment="1">
      <alignment horizontal="center" vertical="center"/>
    </xf>
    <xf numFmtId="0" fontId="17" fillId="3" borderId="4" xfId="0" applyFont="1" applyFill="1" applyBorder="1" applyAlignment="1">
      <alignment horizontal="center" vertical="center"/>
    </xf>
    <xf numFmtId="0" fontId="17" fillId="14" borderId="4" xfId="0" applyFont="1" applyFill="1" applyBorder="1" applyAlignment="1">
      <alignment horizontal="center" vertical="center"/>
    </xf>
    <xf numFmtId="0" fontId="19" fillId="7" borderId="4" xfId="0" applyFont="1" applyFill="1" applyBorder="1" applyAlignment="1">
      <alignment horizontal="center" vertical="center"/>
    </xf>
    <xf numFmtId="0" fontId="0" fillId="2" borderId="18" xfId="0" applyFill="1" applyBorder="1">
      <alignment vertical="center"/>
    </xf>
    <xf numFmtId="0" fontId="0" fillId="3" borderId="16" xfId="0" applyFill="1" applyBorder="1">
      <alignment vertical="center"/>
    </xf>
    <xf numFmtId="0" fontId="0" fillId="3" borderId="19" xfId="0" applyFill="1" applyBorder="1">
      <alignment vertical="center"/>
    </xf>
    <xf numFmtId="0" fontId="0" fillId="11" borderId="19" xfId="0" applyFill="1" applyBorder="1">
      <alignment vertical="center"/>
    </xf>
    <xf numFmtId="0" fontId="0" fillId="10" borderId="19" xfId="0" applyFill="1" applyBorder="1">
      <alignment vertical="center"/>
    </xf>
    <xf numFmtId="0" fontId="0" fillId="2" borderId="15" xfId="0" applyFill="1" applyBorder="1">
      <alignment vertical="center"/>
    </xf>
    <xf numFmtId="0" fontId="0" fillId="2" borderId="21" xfId="0" applyFill="1" applyBorder="1">
      <alignment vertical="center"/>
    </xf>
    <xf numFmtId="0" fontId="0" fillId="8" borderId="19" xfId="0" applyFill="1" applyBorder="1">
      <alignment vertical="center"/>
    </xf>
    <xf numFmtId="0" fontId="0" fillId="8" borderId="20" xfId="0" applyFill="1" applyBorder="1">
      <alignment vertical="center"/>
    </xf>
    <xf numFmtId="0" fontId="3" fillId="2" borderId="0" xfId="0" applyFont="1" applyFill="1">
      <alignment vertical="center"/>
    </xf>
    <xf numFmtId="0" fontId="3" fillId="0" borderId="0" xfId="0" applyFont="1">
      <alignment vertical="center"/>
    </xf>
    <xf numFmtId="0" fontId="3" fillId="0" borderId="21" xfId="0" applyFont="1" applyBorder="1">
      <alignment vertical="center"/>
    </xf>
    <xf numFmtId="0" fontId="3" fillId="0" borderId="17" xfId="0" applyFont="1" applyBorder="1">
      <alignment vertical="center"/>
    </xf>
    <xf numFmtId="0" fontId="3" fillId="0" borderId="22" xfId="0" applyFont="1" applyBorder="1">
      <alignment vertical="center"/>
    </xf>
    <xf numFmtId="0" fontId="5" fillId="2" borderId="0" xfId="0" applyFont="1" applyFill="1">
      <alignment vertical="center"/>
    </xf>
    <xf numFmtId="0" fontId="5" fillId="0" borderId="0" xfId="0" applyFont="1">
      <alignment vertical="center"/>
    </xf>
    <xf numFmtId="0" fontId="4" fillId="2" borderId="0" xfId="0" applyFont="1" applyFill="1">
      <alignment vertical="center"/>
    </xf>
    <xf numFmtId="0" fontId="2" fillId="0" borderId="0" xfId="0" applyFont="1">
      <alignment vertical="center"/>
    </xf>
    <xf numFmtId="0" fontId="3" fillId="2" borderId="0" xfId="0" applyFont="1" applyFill="1" applyAlignment="1">
      <alignment horizontal="center" vertical="center"/>
    </xf>
    <xf numFmtId="0" fontId="0" fillId="0" borderId="0" xfId="0" applyAlignment="1">
      <alignment horizontal="center" vertical="center"/>
    </xf>
    <xf numFmtId="0" fontId="3" fillId="2" borderId="18" xfId="0" applyFont="1" applyFill="1" applyBorder="1">
      <alignment vertical="center"/>
    </xf>
    <xf numFmtId="0" fontId="0" fillId="0" borderId="18" xfId="0" applyBorder="1">
      <alignment vertical="center"/>
    </xf>
    <xf numFmtId="0" fontId="0" fillId="0" borderId="0" xfId="0">
      <alignment vertical="center"/>
    </xf>
    <xf numFmtId="0" fontId="18" fillId="3" borderId="4" xfId="2" applyFont="1" applyFill="1" applyBorder="1" applyAlignment="1">
      <alignment horizontal="center" vertical="center"/>
    </xf>
    <xf numFmtId="0" fontId="5" fillId="17" borderId="4" xfId="0" applyFont="1" applyFill="1" applyBorder="1" applyAlignment="1">
      <alignment horizontal="center" vertical="center"/>
    </xf>
    <xf numFmtId="0" fontId="17" fillId="3" borderId="4" xfId="1" applyFont="1" applyFill="1" applyBorder="1" applyAlignment="1">
      <alignment horizontal="center" vertical="center"/>
    </xf>
    <xf numFmtId="0" fontId="13" fillId="10" borderId="7" xfId="0" applyFont="1" applyFill="1" applyBorder="1" applyAlignment="1">
      <alignment horizontal="center" vertical="center"/>
    </xf>
    <xf numFmtId="0" fontId="9" fillId="10" borderId="8" xfId="0" applyFont="1" applyFill="1" applyBorder="1" applyAlignment="1">
      <alignment horizontal="center" vertical="center"/>
    </xf>
    <xf numFmtId="0" fontId="9" fillId="10" borderId="3" xfId="0" applyFont="1" applyFill="1" applyBorder="1" applyAlignment="1">
      <alignment horizontal="center" vertical="center"/>
    </xf>
    <xf numFmtId="0" fontId="9" fillId="10" borderId="9" xfId="0" applyFont="1" applyFill="1" applyBorder="1" applyAlignment="1">
      <alignment horizontal="center" vertical="center"/>
    </xf>
    <xf numFmtId="0" fontId="3" fillId="2" borderId="10" xfId="0" applyFont="1" applyFill="1" applyBorder="1">
      <alignment vertical="center"/>
    </xf>
    <xf numFmtId="0" fontId="0" fillId="2" borderId="10" xfId="0" applyFill="1" applyBorder="1">
      <alignment vertical="center"/>
    </xf>
    <xf numFmtId="0" fontId="0" fillId="2" borderId="0" xfId="0" applyFill="1">
      <alignment vertical="center"/>
    </xf>
    <xf numFmtId="0" fontId="9" fillId="10" borderId="0" xfId="0" applyFont="1" applyFill="1" applyAlignment="1">
      <alignment horizontal="center" vertical="center"/>
    </xf>
    <xf numFmtId="0" fontId="13" fillId="2" borderId="0" xfId="0" applyFont="1" applyFill="1" applyAlignment="1">
      <alignment horizontal="center" vertical="center"/>
    </xf>
    <xf numFmtId="0" fontId="9" fillId="2" borderId="0" xfId="0" applyFont="1" applyFill="1" applyAlignment="1">
      <alignment horizontal="center" vertical="center"/>
    </xf>
    <xf numFmtId="0" fontId="0" fillId="0" borderId="0" xfId="0" applyProtection="1">
      <alignment vertical="center"/>
    </xf>
  </cellXfs>
  <cellStyles count="3">
    <cellStyle name="常规" xfId="0" builtinId="0"/>
    <cellStyle name="计算" xfId="2" builtinId="22"/>
    <cellStyle name="输入" xfId="1" builtin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1</xdr:row>
      <xdr:rowOff>6350</xdr:rowOff>
    </xdr:from>
    <xdr:to>
      <xdr:col>3</xdr:col>
      <xdr:colOff>95250</xdr:colOff>
      <xdr:row>15</xdr:row>
      <xdr:rowOff>46964</xdr:rowOff>
    </xdr:to>
    <xdr:pic>
      <xdr:nvPicPr>
        <xdr:cNvPr id="3" name="图片 2">
          <a:extLst>
            <a:ext uri="{FF2B5EF4-FFF2-40B4-BE49-F238E27FC236}">
              <a16:creationId xmlns:a16="http://schemas.microsoft.com/office/drawing/2014/main" id="{5187E1A4-357B-4B7E-1F77-8680250B83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a:off x="285750" y="184150"/>
          <a:ext cx="1790700" cy="2529814"/>
        </a:xfrm>
        <a:prstGeom prst="rect">
          <a:avLst/>
        </a:prstGeom>
      </xdr:spPr>
    </xdr:pic>
    <xdr:clientData/>
  </xdr:twoCellAnchor>
  <xdr:twoCellAnchor editAs="oneCell">
    <xdr:from>
      <xdr:col>3</xdr:col>
      <xdr:colOff>622301</xdr:colOff>
      <xdr:row>0</xdr:row>
      <xdr:rowOff>114300</xdr:rowOff>
    </xdr:from>
    <xdr:to>
      <xdr:col>8</xdr:col>
      <xdr:colOff>582442</xdr:colOff>
      <xdr:row>14</xdr:row>
      <xdr:rowOff>158750</xdr:rowOff>
    </xdr:to>
    <xdr:pic>
      <xdr:nvPicPr>
        <xdr:cNvPr id="4" name="图片 3">
          <a:extLst>
            <a:ext uri="{FF2B5EF4-FFF2-40B4-BE49-F238E27FC236}">
              <a16:creationId xmlns:a16="http://schemas.microsoft.com/office/drawing/2014/main" id="{B2B5A159-5B47-4A96-D6D9-0987D44435F3}"/>
            </a:ext>
          </a:extLst>
        </xdr:cNvPr>
        <xdr:cNvPicPr>
          <a:picLocks noChangeAspect="1"/>
        </xdr:cNvPicPr>
      </xdr:nvPicPr>
      <xdr:blipFill>
        <a:blip xmlns:r="http://schemas.openxmlformats.org/officeDocument/2006/relationships" r:embed="rId2"/>
        <a:stretch>
          <a:fillRect/>
        </a:stretch>
      </xdr:blipFill>
      <xdr:spPr>
        <a:xfrm>
          <a:off x="2603501" y="114300"/>
          <a:ext cx="3262141" cy="2533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xdr:row>
      <xdr:rowOff>437443</xdr:rowOff>
    </xdr:from>
    <xdr:to>
      <xdr:col>3</xdr:col>
      <xdr:colOff>806693</xdr:colOff>
      <xdr:row>16</xdr:row>
      <xdr:rowOff>231216</xdr:rowOff>
    </xdr:to>
    <xdr:pic>
      <xdr:nvPicPr>
        <xdr:cNvPr id="10" name="图片 1">
          <a:extLst>
            <a:ext uri="{FF2B5EF4-FFF2-40B4-BE49-F238E27FC236}">
              <a16:creationId xmlns:a16="http://schemas.microsoft.com/office/drawing/2014/main" id="{BA508417-B5ED-4BCB-B263-3E9ED2D80EB9}"/>
            </a:ext>
          </a:extLst>
        </xdr:cNvPr>
        <xdr:cNvPicPr>
          <a:picLocks noChangeAspect="1"/>
        </xdr:cNvPicPr>
      </xdr:nvPicPr>
      <xdr:blipFill>
        <a:blip xmlns:r="http://schemas.openxmlformats.org/officeDocument/2006/relationships" r:embed="rId1"/>
        <a:stretch>
          <a:fillRect/>
        </a:stretch>
      </xdr:blipFill>
      <xdr:spPr>
        <a:xfrm>
          <a:off x="0" y="4896554"/>
          <a:ext cx="6881526" cy="1698773"/>
        </a:xfrm>
        <a:prstGeom prst="rect">
          <a:avLst/>
        </a:prstGeom>
      </xdr:spPr>
    </xdr:pic>
    <xdr:clientData/>
  </xdr:twoCellAnchor>
  <xdr:twoCellAnchor editAs="oneCell">
    <xdr:from>
      <xdr:col>3</xdr:col>
      <xdr:colOff>769056</xdr:colOff>
      <xdr:row>17</xdr:row>
      <xdr:rowOff>98776</xdr:rowOff>
    </xdr:from>
    <xdr:to>
      <xdr:col>6</xdr:col>
      <xdr:colOff>1339820</xdr:colOff>
      <xdr:row>22</xdr:row>
      <xdr:rowOff>33369</xdr:rowOff>
    </xdr:to>
    <xdr:pic>
      <xdr:nvPicPr>
        <xdr:cNvPr id="8" name="图片 3">
          <a:extLst>
            <a:ext uri="{FF2B5EF4-FFF2-40B4-BE49-F238E27FC236}">
              <a16:creationId xmlns:a16="http://schemas.microsoft.com/office/drawing/2014/main" id="{657F6520-14BB-4279-B280-E653FA0A6E88}"/>
            </a:ext>
            <a:ext uri="{147F2762-F138-4A5C-976F-8EAC2B608ADB}">
              <a16:predDERef xmlns:a16="http://schemas.microsoft.com/office/drawing/2014/main" pred="{A49E5F44-912A-4C94-03C1-C3E3ADC41163}"/>
            </a:ext>
          </a:extLst>
        </xdr:cNvPr>
        <xdr:cNvPicPr>
          <a:picLocks noChangeAspect="1"/>
        </xdr:cNvPicPr>
      </xdr:nvPicPr>
      <xdr:blipFill>
        <a:blip xmlns:r="http://schemas.openxmlformats.org/officeDocument/2006/relationships" r:embed="rId2"/>
        <a:stretch>
          <a:fillRect/>
        </a:stretch>
      </xdr:blipFill>
      <xdr:spPr>
        <a:xfrm>
          <a:off x="6843889" y="6639276"/>
          <a:ext cx="6645598" cy="1401268"/>
        </a:xfrm>
        <a:prstGeom prst="rect">
          <a:avLst/>
        </a:prstGeom>
      </xdr:spPr>
    </xdr:pic>
    <xdr:clientData/>
  </xdr:twoCellAnchor>
  <xdr:twoCellAnchor editAs="oneCell">
    <xdr:from>
      <xdr:col>3</xdr:col>
      <xdr:colOff>804334</xdr:colOff>
      <xdr:row>10</xdr:row>
      <xdr:rowOff>416279</xdr:rowOff>
    </xdr:from>
    <xdr:to>
      <xdr:col>6</xdr:col>
      <xdr:colOff>1400990</xdr:colOff>
      <xdr:row>15</xdr:row>
      <xdr:rowOff>93788</xdr:rowOff>
    </xdr:to>
    <xdr:pic>
      <xdr:nvPicPr>
        <xdr:cNvPr id="9" name="图片 5">
          <a:extLst>
            <a:ext uri="{FF2B5EF4-FFF2-40B4-BE49-F238E27FC236}">
              <a16:creationId xmlns:a16="http://schemas.microsoft.com/office/drawing/2014/main" id="{E1DECE26-C8EA-4741-8B9B-C19610E009E1}"/>
            </a:ext>
          </a:extLst>
        </xdr:cNvPr>
        <xdr:cNvPicPr>
          <a:picLocks noChangeAspect="1"/>
        </xdr:cNvPicPr>
      </xdr:nvPicPr>
      <xdr:blipFill>
        <a:blip xmlns:r="http://schemas.openxmlformats.org/officeDocument/2006/relationships" r:embed="rId3"/>
        <a:stretch>
          <a:fillRect/>
        </a:stretch>
      </xdr:blipFill>
      <xdr:spPr>
        <a:xfrm>
          <a:off x="6879167" y="4875390"/>
          <a:ext cx="6671490" cy="14061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2010832</xdr:colOff>
      <xdr:row>9</xdr:row>
      <xdr:rowOff>1793</xdr:rowOff>
    </xdr:from>
    <xdr:to>
      <xdr:col>5</xdr:col>
      <xdr:colOff>2017888</xdr:colOff>
      <xdr:row>17</xdr:row>
      <xdr:rowOff>50410</xdr:rowOff>
    </xdr:to>
    <xdr:pic>
      <xdr:nvPicPr>
        <xdr:cNvPr id="2" name="图片 1">
          <a:extLst>
            <a:ext uri="{FF2B5EF4-FFF2-40B4-BE49-F238E27FC236}">
              <a16:creationId xmlns:a16="http://schemas.microsoft.com/office/drawing/2014/main" id="{10D56E54-CB50-6F93-676B-6F633CE822E9}"/>
            </a:ext>
          </a:extLst>
        </xdr:cNvPr>
        <xdr:cNvPicPr>
          <a:picLocks noChangeAspect="1"/>
        </xdr:cNvPicPr>
      </xdr:nvPicPr>
      <xdr:blipFill>
        <a:blip xmlns:r="http://schemas.openxmlformats.org/officeDocument/2006/relationships" r:embed="rId1"/>
        <a:stretch>
          <a:fillRect/>
        </a:stretch>
      </xdr:blipFill>
      <xdr:spPr>
        <a:xfrm>
          <a:off x="6060721" y="4129293"/>
          <a:ext cx="6081889" cy="30683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9</xdr:row>
      <xdr:rowOff>133008</xdr:rowOff>
    </xdr:from>
    <xdr:to>
      <xdr:col>3</xdr:col>
      <xdr:colOff>1940278</xdr:colOff>
      <xdr:row>15</xdr:row>
      <xdr:rowOff>99825</xdr:rowOff>
    </xdr:to>
    <xdr:pic>
      <xdr:nvPicPr>
        <xdr:cNvPr id="2" name="图片 1">
          <a:extLst>
            <a:ext uri="{FF2B5EF4-FFF2-40B4-BE49-F238E27FC236}">
              <a16:creationId xmlns:a16="http://schemas.microsoft.com/office/drawing/2014/main" id="{917B11DB-D64C-55D6-3F70-F2345F7D8E99}"/>
            </a:ext>
          </a:extLst>
        </xdr:cNvPr>
        <xdr:cNvPicPr>
          <a:picLocks noChangeAspect="1"/>
        </xdr:cNvPicPr>
      </xdr:nvPicPr>
      <xdr:blipFill>
        <a:blip xmlns:r="http://schemas.openxmlformats.org/officeDocument/2006/relationships" r:embed="rId1"/>
        <a:stretch>
          <a:fillRect/>
        </a:stretch>
      </xdr:blipFill>
      <xdr:spPr>
        <a:xfrm>
          <a:off x="0" y="4260508"/>
          <a:ext cx="8015111" cy="2718484"/>
        </a:xfrm>
        <a:prstGeom prst="rect">
          <a:avLst/>
        </a:prstGeom>
      </xdr:spPr>
    </xdr:pic>
    <xdr:clientData/>
  </xdr:twoCellAnchor>
  <xdr:twoCellAnchor editAs="oneCell">
    <xdr:from>
      <xdr:col>4</xdr:col>
      <xdr:colOff>134583</xdr:colOff>
      <xdr:row>9</xdr:row>
      <xdr:rowOff>37877</xdr:rowOff>
    </xdr:from>
    <xdr:to>
      <xdr:col>8</xdr:col>
      <xdr:colOff>1003387</xdr:colOff>
      <xdr:row>20</xdr:row>
      <xdr:rowOff>144573</xdr:rowOff>
    </xdr:to>
    <xdr:pic>
      <xdr:nvPicPr>
        <xdr:cNvPr id="3" name="图片 2">
          <a:extLst>
            <a:ext uri="{FF2B5EF4-FFF2-40B4-BE49-F238E27FC236}">
              <a16:creationId xmlns:a16="http://schemas.microsoft.com/office/drawing/2014/main" id="{25EF0847-A039-721C-C962-3BD8BC8D4432}"/>
            </a:ext>
          </a:extLst>
        </xdr:cNvPr>
        <xdr:cNvPicPr>
          <a:picLocks noChangeAspect="1"/>
        </xdr:cNvPicPr>
      </xdr:nvPicPr>
      <xdr:blipFill>
        <a:blip xmlns:r="http://schemas.openxmlformats.org/officeDocument/2006/relationships" r:embed="rId2"/>
        <a:stretch>
          <a:fillRect/>
        </a:stretch>
      </xdr:blipFill>
      <xdr:spPr>
        <a:xfrm>
          <a:off x="8234361" y="4165377"/>
          <a:ext cx="8672248" cy="458697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9AFD7-D6C3-48BC-8BDE-742B181E5A94}">
  <sheetPr>
    <tabColor theme="9" tint="0.39997558519241921"/>
  </sheetPr>
  <dimension ref="A17:R33"/>
  <sheetViews>
    <sheetView tabSelected="1" workbookViewId="0">
      <selection activeCell="M26" sqref="M26"/>
    </sheetView>
  </sheetViews>
  <sheetFormatPr defaultRowHeight="14" x14ac:dyDescent="0.3"/>
  <cols>
    <col min="1" max="16384" width="8.6640625" style="2"/>
  </cols>
  <sheetData>
    <row r="17" spans="1:18" x14ac:dyDescent="0.3">
      <c r="A17" s="65" t="s">
        <v>124</v>
      </c>
      <c r="B17" s="66"/>
      <c r="C17" s="66"/>
      <c r="D17" s="66"/>
      <c r="E17" s="66"/>
      <c r="F17" s="66"/>
      <c r="G17" s="66"/>
      <c r="H17" s="66"/>
      <c r="I17" s="66"/>
      <c r="J17" s="66"/>
      <c r="K17" s="66"/>
      <c r="L17" s="66"/>
      <c r="M17" s="66"/>
      <c r="N17" s="66"/>
      <c r="O17" s="66"/>
      <c r="P17" s="66"/>
      <c r="Q17" s="66"/>
      <c r="R17" s="66"/>
    </row>
    <row r="18" spans="1:18" x14ac:dyDescent="0.3">
      <c r="A18" s="66"/>
      <c r="B18" s="66"/>
      <c r="C18" s="66"/>
      <c r="D18" s="66"/>
      <c r="E18" s="66"/>
      <c r="F18" s="66"/>
      <c r="G18" s="66"/>
      <c r="H18" s="66"/>
      <c r="I18" s="66"/>
      <c r="J18" s="66"/>
      <c r="K18" s="66"/>
      <c r="L18" s="66"/>
      <c r="M18" s="66"/>
      <c r="N18" s="66"/>
      <c r="O18" s="66"/>
      <c r="P18" s="66"/>
      <c r="Q18" s="66"/>
      <c r="R18" s="66"/>
    </row>
    <row r="19" spans="1:18" x14ac:dyDescent="0.3">
      <c r="A19" s="66"/>
      <c r="B19" s="66"/>
      <c r="C19" s="66"/>
      <c r="D19" s="66"/>
      <c r="E19" s="66"/>
      <c r="F19" s="66"/>
      <c r="G19" s="66"/>
      <c r="H19" s="66"/>
      <c r="I19" s="66"/>
      <c r="J19" s="66"/>
      <c r="K19" s="66"/>
      <c r="L19" s="66"/>
      <c r="M19" s="66"/>
      <c r="N19" s="66"/>
      <c r="O19" s="66"/>
      <c r="P19" s="66"/>
      <c r="Q19" s="66"/>
      <c r="R19" s="66"/>
    </row>
    <row r="21" spans="1:18" x14ac:dyDescent="0.3">
      <c r="A21" s="67" t="s">
        <v>125</v>
      </c>
      <c r="B21" s="68"/>
    </row>
    <row r="22" spans="1:18" x14ac:dyDescent="0.3">
      <c r="A22" s="68"/>
      <c r="B22" s="68"/>
    </row>
    <row r="23" spans="1:18" x14ac:dyDescent="0.3">
      <c r="A23" s="50"/>
      <c r="B23" s="69" t="s">
        <v>127</v>
      </c>
      <c r="C23" s="70"/>
      <c r="D23" s="70"/>
      <c r="E23" s="70"/>
      <c r="F23" s="70"/>
      <c r="G23" s="49"/>
      <c r="H23" s="54"/>
    </row>
    <row r="24" spans="1:18" x14ac:dyDescent="0.3">
      <c r="A24" s="51"/>
      <c r="B24" s="71"/>
      <c r="C24" s="71"/>
      <c r="D24" s="71"/>
      <c r="E24" s="71"/>
      <c r="F24" s="71"/>
      <c r="H24" s="55"/>
    </row>
    <row r="25" spans="1:18" x14ac:dyDescent="0.3">
      <c r="A25" s="52"/>
      <c r="B25" s="58" t="s">
        <v>128</v>
      </c>
      <c r="C25" s="59"/>
      <c r="D25" s="59"/>
      <c r="E25" s="59"/>
      <c r="F25" s="59"/>
      <c r="H25" s="55"/>
    </row>
    <row r="26" spans="1:18" x14ac:dyDescent="0.3">
      <c r="A26" s="52"/>
      <c r="B26" s="59"/>
      <c r="C26" s="59"/>
      <c r="D26" s="59"/>
      <c r="E26" s="59"/>
      <c r="F26" s="59"/>
      <c r="H26" s="55"/>
    </row>
    <row r="27" spans="1:18" x14ac:dyDescent="0.3">
      <c r="A27" s="53"/>
      <c r="B27" s="58" t="s">
        <v>129</v>
      </c>
      <c r="C27" s="59"/>
      <c r="D27" s="59"/>
      <c r="E27" s="59"/>
      <c r="F27" s="59"/>
      <c r="G27" s="59"/>
      <c r="H27" s="55"/>
    </row>
    <row r="28" spans="1:18" x14ac:dyDescent="0.3">
      <c r="A28" s="53"/>
      <c r="B28" s="59"/>
      <c r="C28" s="59"/>
      <c r="D28" s="59"/>
      <c r="E28" s="59"/>
      <c r="F28" s="59"/>
      <c r="G28" s="59"/>
      <c r="H28" s="55"/>
    </row>
    <row r="29" spans="1:18" x14ac:dyDescent="0.3">
      <c r="A29" s="56"/>
      <c r="B29" s="58" t="s">
        <v>130</v>
      </c>
      <c r="C29" s="59"/>
      <c r="D29" s="59"/>
      <c r="E29" s="59"/>
      <c r="F29" s="59"/>
      <c r="G29" s="59"/>
      <c r="H29" s="60"/>
    </row>
    <row r="30" spans="1:18" x14ac:dyDescent="0.3">
      <c r="A30" s="57"/>
      <c r="B30" s="61"/>
      <c r="C30" s="61"/>
      <c r="D30" s="61"/>
      <c r="E30" s="61"/>
      <c r="F30" s="61"/>
      <c r="G30" s="61"/>
      <c r="H30" s="62"/>
    </row>
    <row r="32" spans="1:18" x14ac:dyDescent="0.3">
      <c r="A32" s="63" t="s">
        <v>131</v>
      </c>
      <c r="B32" s="64"/>
      <c r="C32" s="64"/>
      <c r="D32" s="64"/>
      <c r="E32" s="64"/>
      <c r="F32" s="64"/>
      <c r="G32" s="64"/>
      <c r="H32" s="64"/>
    </row>
    <row r="33" spans="1:8" x14ac:dyDescent="0.3">
      <c r="A33" s="64"/>
      <c r="B33" s="64"/>
      <c r="C33" s="64"/>
      <c r="D33" s="64"/>
      <c r="E33" s="64"/>
      <c r="F33" s="64"/>
      <c r="G33" s="64"/>
      <c r="H33" s="64"/>
    </row>
  </sheetData>
  <sheetProtection algorithmName="SHA-512" hashValue="ysBlPP0ncp9luMEoH18SRW15yp5lPd8PwpLhJxWz+MlId1yJGX0AxFgRoSh81X15lAP2g6BJMnngbGS+MyWBsg==" saltValue="bzgPAy2OuVaXdZcroPJPMg==" spinCount="100000" sheet="1" objects="1" scenarios="1"/>
  <mergeCells count="7">
    <mergeCell ref="B29:H30"/>
    <mergeCell ref="A32:H33"/>
    <mergeCell ref="A17:R19"/>
    <mergeCell ref="A21:B22"/>
    <mergeCell ref="B23:F24"/>
    <mergeCell ref="B25:F26"/>
    <mergeCell ref="B27:G28"/>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38E4A-5802-49B9-81D0-A229F502BE61}">
  <sheetPr>
    <tabColor theme="8" tint="0.39997558519241921"/>
  </sheetPr>
  <dimension ref="A1:E12"/>
  <sheetViews>
    <sheetView showGridLines="0" zoomScale="130" zoomScaleNormal="130" workbookViewId="0">
      <selection activeCell="F3" sqref="F3"/>
    </sheetView>
  </sheetViews>
  <sheetFormatPr defaultRowHeight="14" x14ac:dyDescent="0.3"/>
  <cols>
    <col min="1" max="1" width="20.58203125" customWidth="1"/>
    <col min="2" max="3" width="12.58203125" customWidth="1"/>
    <col min="4" max="4" width="16.08203125" customWidth="1"/>
    <col min="16384" max="16384" width="9" bestFit="1" customWidth="1"/>
  </cols>
  <sheetData>
    <row r="1" spans="1:5" ht="39.75" customHeight="1" x14ac:dyDescent="0.3">
      <c r="A1" s="73" t="s">
        <v>7</v>
      </c>
      <c r="B1" s="73"/>
      <c r="C1" s="73"/>
    </row>
    <row r="2" spans="1:5" ht="34" customHeight="1" x14ac:dyDescent="0.3">
      <c r="A2" s="45" t="s">
        <v>4</v>
      </c>
      <c r="B2" s="46" t="s">
        <v>6</v>
      </c>
      <c r="C2" s="45" t="s">
        <v>3</v>
      </c>
    </row>
    <row r="3" spans="1:5" ht="34" customHeight="1" x14ac:dyDescent="0.3">
      <c r="A3" s="45" t="s">
        <v>1</v>
      </c>
      <c r="B3" s="46">
        <f>IF(B6="输入面积计算", B7, IF(B6="圆形面积计算",PI()*B7^2))</f>
        <v>2827.4333882308138</v>
      </c>
      <c r="C3" s="45" t="s">
        <v>8</v>
      </c>
    </row>
    <row r="4" spans="1:5" ht="34" customHeight="1" x14ac:dyDescent="0.3">
      <c r="A4" s="45" t="s">
        <v>2</v>
      </c>
      <c r="B4" s="46">
        <v>3</v>
      </c>
      <c r="C4" s="45" t="s">
        <v>33</v>
      </c>
      <c r="D4" s="20"/>
      <c r="E4" s="20"/>
    </row>
    <row r="5" spans="1:5" ht="34" customHeight="1" x14ac:dyDescent="0.3">
      <c r="A5" s="47" t="s">
        <v>20</v>
      </c>
      <c r="B5" s="47">
        <f>B3*B4</f>
        <v>8482.3001646924422</v>
      </c>
      <c r="C5" s="47" t="s">
        <v>9</v>
      </c>
    </row>
    <row r="6" spans="1:5" ht="30" customHeight="1" x14ac:dyDescent="0.3">
      <c r="A6" s="48" t="s">
        <v>126</v>
      </c>
      <c r="B6" s="72" t="s">
        <v>0</v>
      </c>
      <c r="C6" s="72"/>
    </row>
    <row r="7" spans="1:5" ht="31.5" customHeight="1" x14ac:dyDescent="0.3">
      <c r="A7" s="45" t="str">
        <f>IF(B6="输入面积计算", "请输入面积mm2:", IF(B6="圆形面积计算","请输入半径:mm"))</f>
        <v>请输入半径:mm</v>
      </c>
      <c r="B7" s="74">
        <v>30</v>
      </c>
      <c r="C7" s="74"/>
    </row>
    <row r="12" spans="1:5" x14ac:dyDescent="0.3">
      <c r="B12" s="85"/>
    </row>
  </sheetData>
  <sheetProtection algorithmName="SHA-512" hashValue="T3HreoqnKJTyAk8le0ivCZfUm29b0BqKIUOvd6gdcwQzstwQSNQrgkAqd1X3CGpjJqgVa/TkYdIT4Ksw/B84DA==" saltValue="/frrMYswMnmJ0pYapBAsNg==" spinCount="100000" sheet="1" objects="1" scenarios="1"/>
  <protectedRanges>
    <protectedRange algorithmName="SHA-512" hashValue="gw9OuLBKz9FJPGB2mnSwAk12G+RaR2zHUffSiDjuWQiC/EGZAZCT66WGsCm9s6g9S/v8B1q3RZpNSlRxGOI2iA==" saltValue="sykU+bnqHXmkGulHxK/24g==" spinCount="100000" sqref="B3 B3:B4 B6:C7" name="区域1"/>
  </protectedRanges>
  <mergeCells count="3">
    <mergeCell ref="B6:C6"/>
    <mergeCell ref="A1:C1"/>
    <mergeCell ref="B7:C7"/>
  </mergeCells>
  <phoneticPr fontId="1" type="noConversion"/>
  <dataValidations count="2">
    <dataValidation type="list" allowBlank="1" showInputMessage="1" showErrorMessage="1" sqref="D5" xr:uid="{9FE196BA-12E2-4789-AEA5-7996913B3424}">
      <formula1>"圆形受力面积计算，输入面积数据"</formula1>
    </dataValidation>
    <dataValidation type="list" allowBlank="1" showInputMessage="1" showErrorMessage="1" sqref="B6:C6" xr:uid="{8208D007-3384-4517-A123-DDA5B36D83EB}">
      <formula1>"圆形面积计算,输入面积计算"</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5C0D2-723A-432D-89EC-977AE78035AD}">
  <sheetPr>
    <tabColor theme="2" tint="-0.499984740745262"/>
  </sheetPr>
  <dimension ref="A1:AN557"/>
  <sheetViews>
    <sheetView workbookViewId="0">
      <selection activeCell="C3" sqref="C3"/>
    </sheetView>
  </sheetViews>
  <sheetFormatPr defaultRowHeight="14" x14ac:dyDescent="0.3"/>
  <cols>
    <col min="1" max="4" width="26.58203125" customWidth="1"/>
  </cols>
  <sheetData>
    <row r="1" spans="1:40" ht="36" customHeight="1" x14ac:dyDescent="0.3">
      <c r="A1" s="31"/>
      <c r="B1" s="31"/>
      <c r="C1" s="31"/>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40" ht="36" customHeight="1" x14ac:dyDescent="0.3">
      <c r="A2" s="19" t="s">
        <v>71</v>
      </c>
      <c r="B2" s="44" t="s">
        <v>121</v>
      </c>
      <c r="C2" s="19"/>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40" ht="36" customHeight="1" x14ac:dyDescent="0.3">
      <c r="A3" s="19" t="s">
        <v>72</v>
      </c>
      <c r="B3" s="32">
        <f>VLOOKUP(B2,A12:C25,3,FALSE)</f>
        <v>4.0199999999999996</v>
      </c>
      <c r="C3" s="19" t="s">
        <v>14</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spans="1:40" ht="36" customHeight="1" x14ac:dyDescent="0.3">
      <c r="A4" s="19" t="s">
        <v>73</v>
      </c>
      <c r="B4" s="32">
        <f>VLOOKUP(B2,A12:C25,2,FALSE)</f>
        <v>0.8</v>
      </c>
      <c r="C4" s="19" t="s">
        <v>14</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spans="1:40" ht="36" customHeight="1" x14ac:dyDescent="0.3">
      <c r="A5" s="19" t="s">
        <v>88</v>
      </c>
      <c r="B5" s="32">
        <f>VLOOKUP(B2,A12:D25,4,FALSE)</f>
        <v>8.7200000000000006</v>
      </c>
      <c r="C5" s="19" t="s">
        <v>14</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row>
    <row r="6" spans="1:40" x14ac:dyDescent="0.3">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row>
    <row r="7" spans="1:40" x14ac:dyDescent="0.3">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row>
    <row r="8" spans="1:40" x14ac:dyDescent="0.3">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row>
    <row r="9" spans="1:40" x14ac:dyDescent="0.3">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row>
    <row r="10" spans="1:40" x14ac:dyDescent="0.3">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row>
    <row r="11" spans="1:40" x14ac:dyDescent="0.3">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row>
    <row r="12" spans="1:40" ht="24" customHeight="1" x14ac:dyDescent="0.3">
      <c r="A12" s="24" t="s">
        <v>75</v>
      </c>
      <c r="B12" s="24">
        <v>0.3</v>
      </c>
      <c r="C12" s="24">
        <v>1.32</v>
      </c>
      <c r="D12" s="24">
        <v>2.74</v>
      </c>
      <c r="E12" s="2"/>
      <c r="F12" s="2"/>
      <c r="G12" s="2"/>
      <c r="H12" s="2"/>
      <c r="I12" s="2"/>
      <c r="J12" s="2"/>
      <c r="K12" s="2"/>
      <c r="L12" s="2"/>
      <c r="M12" s="2"/>
      <c r="N12" s="2"/>
      <c r="O12" s="2"/>
      <c r="P12" s="2"/>
      <c r="Q12" s="2"/>
      <c r="R12" s="2"/>
      <c r="S12" s="2"/>
      <c r="T12" s="2"/>
      <c r="U12" s="2"/>
      <c r="V12" s="2"/>
      <c r="W12" s="2"/>
      <c r="X12" s="2"/>
      <c r="Y12" s="2"/>
      <c r="Z12" s="2"/>
      <c r="AA12" s="2"/>
      <c r="AB12" s="2"/>
      <c r="AC12" s="2"/>
      <c r="AD12" s="2"/>
      <c r="AE12" s="2"/>
    </row>
    <row r="13" spans="1:40" ht="24" customHeight="1" x14ac:dyDescent="0.3">
      <c r="A13" s="24" t="s">
        <v>76</v>
      </c>
      <c r="B13" s="24">
        <v>0.35</v>
      </c>
      <c r="C13" s="24">
        <v>1.52</v>
      </c>
      <c r="D13" s="24">
        <v>3.14</v>
      </c>
      <c r="E13" s="2"/>
      <c r="F13" s="2"/>
      <c r="G13" s="2"/>
      <c r="H13" s="2"/>
      <c r="I13" s="2"/>
      <c r="J13" s="2"/>
      <c r="K13" s="2"/>
      <c r="L13" s="2"/>
      <c r="M13" s="2"/>
      <c r="N13" s="2"/>
      <c r="O13" s="2"/>
      <c r="P13" s="2"/>
      <c r="Q13" s="2"/>
      <c r="R13" s="2"/>
      <c r="S13" s="2"/>
      <c r="T13" s="2"/>
      <c r="U13" s="2"/>
      <c r="V13" s="2"/>
      <c r="W13" s="2"/>
      <c r="X13" s="2"/>
      <c r="Y13" s="2"/>
      <c r="Z13" s="2"/>
      <c r="AA13" s="2"/>
      <c r="AB13" s="2"/>
      <c r="AC13" s="2"/>
      <c r="AD13" s="2"/>
      <c r="AE13" s="2"/>
    </row>
    <row r="14" spans="1:40" ht="24" customHeight="1" x14ac:dyDescent="0.3">
      <c r="A14" s="24" t="s">
        <v>77</v>
      </c>
      <c r="B14" s="24">
        <v>0.4</v>
      </c>
      <c r="C14" s="24">
        <v>1.52</v>
      </c>
      <c r="D14" s="24">
        <v>3.98</v>
      </c>
      <c r="E14" s="2"/>
      <c r="F14" s="2"/>
      <c r="G14" s="2"/>
      <c r="H14" s="2"/>
      <c r="I14" s="2"/>
      <c r="J14" s="2"/>
      <c r="K14" s="2"/>
      <c r="L14" s="2"/>
      <c r="M14" s="2"/>
      <c r="N14" s="2"/>
      <c r="O14" s="2"/>
      <c r="P14" s="2"/>
      <c r="Q14" s="2"/>
      <c r="R14" s="2"/>
      <c r="S14" s="2"/>
      <c r="T14" s="2"/>
      <c r="U14" s="2"/>
      <c r="V14" s="2"/>
      <c r="W14" s="2"/>
      <c r="X14" s="2"/>
      <c r="Y14" s="2"/>
      <c r="Z14" s="2"/>
      <c r="AA14" s="2"/>
      <c r="AB14" s="2"/>
      <c r="AC14" s="2"/>
      <c r="AD14" s="2"/>
      <c r="AE14" s="2"/>
    </row>
    <row r="15" spans="1:40" ht="24" customHeight="1" x14ac:dyDescent="0.3">
      <c r="A15" s="24" t="s">
        <v>78</v>
      </c>
      <c r="B15" s="24">
        <v>0.45</v>
      </c>
      <c r="C15" s="24">
        <v>2.02</v>
      </c>
      <c r="D15" s="24">
        <v>4.68</v>
      </c>
      <c r="E15" s="2"/>
      <c r="F15" s="2"/>
      <c r="G15" s="2"/>
      <c r="H15" s="2"/>
      <c r="I15" s="2"/>
      <c r="J15" s="2"/>
      <c r="K15" s="2"/>
      <c r="L15" s="2"/>
      <c r="M15" s="2"/>
      <c r="N15" s="2"/>
      <c r="O15" s="2"/>
      <c r="P15" s="2"/>
      <c r="Q15" s="2"/>
      <c r="R15" s="2"/>
      <c r="S15" s="2"/>
      <c r="T15" s="2"/>
      <c r="U15" s="2"/>
      <c r="V15" s="2"/>
      <c r="W15" s="2"/>
      <c r="X15" s="2"/>
      <c r="Y15" s="2"/>
      <c r="Z15" s="2"/>
      <c r="AA15" s="2"/>
      <c r="AB15" s="2"/>
      <c r="AC15" s="2"/>
      <c r="AD15" s="2"/>
      <c r="AE15" s="2"/>
    </row>
    <row r="16" spans="1:40" ht="24" customHeight="1" x14ac:dyDescent="0.3">
      <c r="A16" s="24" t="s">
        <v>79</v>
      </c>
      <c r="B16" s="24">
        <v>0.5</v>
      </c>
      <c r="C16" s="24">
        <v>2.52</v>
      </c>
      <c r="D16" s="24">
        <v>5.68</v>
      </c>
      <c r="E16" s="2"/>
      <c r="F16" s="2"/>
      <c r="G16" s="2"/>
      <c r="H16" s="2"/>
      <c r="I16" s="2"/>
      <c r="J16" s="2"/>
      <c r="K16" s="2"/>
      <c r="L16" s="2"/>
      <c r="M16" s="2"/>
      <c r="N16" s="2"/>
      <c r="O16" s="2"/>
      <c r="P16" s="2"/>
      <c r="Q16" s="2"/>
      <c r="R16" s="2"/>
      <c r="S16" s="2"/>
      <c r="T16" s="2"/>
      <c r="U16" s="2"/>
      <c r="V16" s="2"/>
      <c r="W16" s="2"/>
      <c r="X16" s="2"/>
      <c r="Y16" s="2"/>
      <c r="Z16" s="2"/>
      <c r="AA16" s="2"/>
      <c r="AB16" s="2"/>
      <c r="AC16" s="2"/>
      <c r="AD16" s="2"/>
      <c r="AE16" s="2"/>
    </row>
    <row r="17" spans="1:31" ht="24" customHeight="1" x14ac:dyDescent="0.3">
      <c r="A17" s="24" t="s">
        <v>80</v>
      </c>
      <c r="B17" s="24">
        <v>0.7</v>
      </c>
      <c r="C17" s="24">
        <v>3.02</v>
      </c>
      <c r="D17" s="24">
        <v>7.22</v>
      </c>
      <c r="E17" s="2"/>
      <c r="F17" s="2"/>
      <c r="G17" s="2"/>
      <c r="H17" s="2"/>
      <c r="I17" s="2"/>
      <c r="J17" s="2"/>
      <c r="K17" s="2"/>
      <c r="L17" s="2"/>
      <c r="M17" s="2"/>
      <c r="N17" s="2"/>
      <c r="O17" s="2"/>
      <c r="P17" s="2"/>
      <c r="Q17" s="2"/>
      <c r="R17" s="2"/>
      <c r="S17" s="2"/>
      <c r="T17" s="2"/>
      <c r="U17" s="2"/>
      <c r="V17" s="2"/>
      <c r="W17" s="2"/>
      <c r="X17" s="2"/>
      <c r="Y17" s="2"/>
      <c r="Z17" s="2"/>
      <c r="AA17" s="2"/>
      <c r="AB17" s="2"/>
      <c r="AC17" s="2"/>
      <c r="AD17" s="2"/>
      <c r="AE17" s="2"/>
    </row>
    <row r="18" spans="1:31" ht="24" customHeight="1" x14ac:dyDescent="0.3">
      <c r="A18" s="24" t="s">
        <v>81</v>
      </c>
      <c r="B18" s="24">
        <v>0.8</v>
      </c>
      <c r="C18" s="24">
        <v>4.0199999999999996</v>
      </c>
      <c r="D18" s="24">
        <v>8.7200000000000006</v>
      </c>
      <c r="E18" s="2"/>
      <c r="F18" s="2"/>
      <c r="G18" s="2"/>
      <c r="H18" s="2"/>
      <c r="I18" s="2"/>
      <c r="J18" s="2"/>
      <c r="K18" s="2"/>
      <c r="L18" s="2"/>
      <c r="M18" s="2"/>
      <c r="N18" s="2"/>
      <c r="O18" s="2"/>
      <c r="P18" s="2"/>
      <c r="Q18" s="2"/>
      <c r="R18" s="2"/>
      <c r="S18" s="2"/>
      <c r="T18" s="2"/>
      <c r="U18" s="2"/>
      <c r="V18" s="2"/>
      <c r="W18" s="2"/>
      <c r="X18" s="2"/>
      <c r="Y18" s="2"/>
      <c r="Z18" s="2"/>
      <c r="AA18" s="2"/>
      <c r="AB18" s="2"/>
      <c r="AC18" s="2"/>
      <c r="AD18" s="2"/>
      <c r="AE18" s="2"/>
    </row>
    <row r="19" spans="1:31" ht="24" customHeight="1" x14ac:dyDescent="0.3">
      <c r="A19" s="24" t="s">
        <v>82</v>
      </c>
      <c r="B19" s="24">
        <v>1</v>
      </c>
      <c r="C19" s="24">
        <v>5.0199999999999996</v>
      </c>
      <c r="D19" s="24">
        <v>10.220000000000001</v>
      </c>
      <c r="E19" s="2"/>
      <c r="F19" s="2"/>
      <c r="G19" s="2"/>
      <c r="H19" s="2"/>
      <c r="I19" s="2"/>
      <c r="J19" s="2"/>
      <c r="K19" s="2"/>
      <c r="L19" s="2"/>
      <c r="M19" s="2"/>
      <c r="N19" s="2"/>
      <c r="O19" s="2"/>
      <c r="P19" s="2"/>
      <c r="Q19" s="2"/>
      <c r="R19" s="2"/>
      <c r="S19" s="2"/>
      <c r="T19" s="2"/>
      <c r="U19" s="2"/>
      <c r="V19" s="2"/>
      <c r="W19" s="2"/>
      <c r="X19" s="2"/>
      <c r="Y19" s="2"/>
      <c r="Z19" s="2"/>
      <c r="AA19" s="2"/>
      <c r="AB19" s="2"/>
      <c r="AC19" s="2"/>
      <c r="AD19" s="2"/>
      <c r="AE19" s="2"/>
    </row>
    <row r="20" spans="1:31" ht="24" customHeight="1" x14ac:dyDescent="0.3">
      <c r="A20" s="24" t="s">
        <v>83</v>
      </c>
      <c r="B20" s="24">
        <v>1.25</v>
      </c>
      <c r="C20" s="24">
        <v>6.02</v>
      </c>
      <c r="D20" s="24">
        <v>13.27</v>
      </c>
      <c r="E20" s="2"/>
      <c r="F20" s="2"/>
      <c r="G20" s="2"/>
      <c r="H20" s="2"/>
      <c r="I20" s="2"/>
      <c r="J20" s="2"/>
      <c r="K20" s="2"/>
      <c r="L20" s="2"/>
      <c r="M20" s="2"/>
      <c r="N20" s="2"/>
      <c r="O20" s="2"/>
      <c r="P20" s="2"/>
      <c r="Q20" s="2"/>
      <c r="R20" s="2"/>
      <c r="S20" s="2"/>
      <c r="T20" s="2"/>
      <c r="U20" s="2"/>
      <c r="V20" s="2"/>
      <c r="W20" s="2"/>
      <c r="X20" s="2"/>
      <c r="Y20" s="2"/>
      <c r="Z20" s="2"/>
      <c r="AA20" s="2"/>
      <c r="AB20" s="2"/>
      <c r="AC20" s="2"/>
      <c r="AD20" s="2"/>
      <c r="AE20" s="2"/>
    </row>
    <row r="21" spans="1:31" ht="24" customHeight="1" x14ac:dyDescent="0.3">
      <c r="A21" s="24" t="s">
        <v>84</v>
      </c>
      <c r="B21" s="24">
        <v>1.5</v>
      </c>
      <c r="C21" s="24">
        <v>8.0250000000000004</v>
      </c>
      <c r="D21" s="24">
        <v>16.27</v>
      </c>
      <c r="E21" s="2"/>
      <c r="F21" s="2"/>
      <c r="G21" s="2"/>
      <c r="H21" s="2"/>
      <c r="I21" s="2"/>
      <c r="J21" s="2"/>
      <c r="K21" s="2"/>
      <c r="L21" s="2"/>
      <c r="M21" s="2"/>
      <c r="N21" s="2"/>
      <c r="O21" s="2"/>
      <c r="P21" s="2"/>
      <c r="Q21" s="2"/>
      <c r="R21" s="2"/>
      <c r="S21" s="2"/>
      <c r="T21" s="2"/>
      <c r="U21" s="2"/>
      <c r="V21" s="2"/>
      <c r="W21" s="2"/>
      <c r="X21" s="2"/>
      <c r="Y21" s="2"/>
      <c r="Z21" s="2"/>
      <c r="AA21" s="2"/>
      <c r="AB21" s="2"/>
      <c r="AC21" s="2"/>
      <c r="AD21" s="2"/>
      <c r="AE21" s="2"/>
    </row>
    <row r="22" spans="1:31" ht="24" customHeight="1" x14ac:dyDescent="0.3">
      <c r="A22" s="24" t="s">
        <v>85</v>
      </c>
      <c r="B22" s="24">
        <v>1.75</v>
      </c>
      <c r="C22" s="24">
        <v>10.025</v>
      </c>
      <c r="D22" s="24">
        <v>18.27</v>
      </c>
      <c r="E22" s="2"/>
      <c r="F22" s="2"/>
      <c r="G22" s="2"/>
      <c r="H22" s="2"/>
      <c r="I22" s="2"/>
      <c r="J22" s="2"/>
      <c r="K22" s="2"/>
      <c r="L22" s="2"/>
      <c r="M22" s="2"/>
      <c r="N22" s="2"/>
      <c r="O22" s="2"/>
      <c r="P22" s="2"/>
      <c r="Q22" s="2"/>
      <c r="R22" s="2"/>
      <c r="S22" s="2"/>
      <c r="T22" s="2"/>
      <c r="U22" s="2"/>
      <c r="V22" s="2"/>
      <c r="W22" s="2"/>
      <c r="X22" s="2"/>
      <c r="Y22" s="2"/>
      <c r="Z22" s="2"/>
      <c r="AA22" s="2"/>
      <c r="AB22" s="2"/>
      <c r="AC22" s="2"/>
      <c r="AD22" s="2"/>
      <c r="AE22" s="2"/>
    </row>
    <row r="23" spans="1:31" ht="24" customHeight="1" x14ac:dyDescent="0.3">
      <c r="A23" s="24" t="s">
        <v>74</v>
      </c>
      <c r="B23" s="24">
        <v>2</v>
      </c>
      <c r="C23" s="24">
        <v>12.032</v>
      </c>
      <c r="D23" s="24">
        <v>21.33</v>
      </c>
      <c r="E23" s="2"/>
      <c r="F23" s="2"/>
      <c r="G23" s="2"/>
      <c r="H23" s="2"/>
      <c r="I23" s="2"/>
      <c r="J23" s="2"/>
      <c r="K23" s="2"/>
      <c r="L23" s="2"/>
      <c r="M23" s="2"/>
      <c r="N23" s="2"/>
      <c r="O23" s="2"/>
      <c r="P23" s="2"/>
      <c r="Q23" s="2"/>
      <c r="R23" s="2"/>
      <c r="S23" s="2"/>
      <c r="T23" s="2"/>
      <c r="U23" s="2"/>
      <c r="V23" s="2"/>
      <c r="W23" s="2"/>
      <c r="X23" s="2"/>
      <c r="Y23" s="2"/>
      <c r="Z23" s="2"/>
      <c r="AA23" s="2"/>
      <c r="AB23" s="2"/>
      <c r="AC23" s="2"/>
      <c r="AD23" s="2"/>
      <c r="AE23" s="2"/>
    </row>
    <row r="24" spans="1:31" ht="24" customHeight="1" x14ac:dyDescent="0.3">
      <c r="A24" s="24" t="s">
        <v>86</v>
      </c>
      <c r="B24" s="24">
        <v>2</v>
      </c>
      <c r="C24" s="24">
        <v>14.032</v>
      </c>
      <c r="D24" s="24">
        <v>24.33</v>
      </c>
      <c r="E24" s="2"/>
      <c r="F24" s="2"/>
      <c r="G24" s="2"/>
      <c r="H24" s="2"/>
      <c r="I24" s="2"/>
      <c r="J24" s="2"/>
      <c r="K24" s="2"/>
      <c r="L24" s="2"/>
      <c r="M24" s="2"/>
      <c r="N24" s="2"/>
      <c r="O24" s="2"/>
      <c r="P24" s="2"/>
      <c r="Q24" s="2"/>
      <c r="R24" s="2"/>
      <c r="S24" s="2"/>
      <c r="T24" s="2"/>
      <c r="U24" s="2"/>
      <c r="V24" s="2"/>
      <c r="W24" s="2"/>
      <c r="X24" s="2"/>
      <c r="Y24" s="2"/>
      <c r="Z24" s="2"/>
      <c r="AA24" s="2"/>
      <c r="AB24" s="2"/>
      <c r="AC24" s="2"/>
      <c r="AD24" s="2"/>
      <c r="AE24" s="2"/>
    </row>
    <row r="25" spans="1:31" ht="24" customHeight="1" x14ac:dyDescent="0.3">
      <c r="A25" s="24" t="s">
        <v>87</v>
      </c>
      <c r="B25" s="24">
        <v>2.5</v>
      </c>
      <c r="C25" s="24">
        <v>17.05</v>
      </c>
      <c r="D25" s="24">
        <v>30.33</v>
      </c>
      <c r="E25" s="2"/>
      <c r="F25" s="2"/>
      <c r="G25" s="2"/>
      <c r="H25" s="2"/>
      <c r="I25" s="2"/>
      <c r="J25" s="2"/>
      <c r="K25" s="2"/>
      <c r="L25" s="2"/>
      <c r="M25" s="2"/>
      <c r="N25" s="2"/>
      <c r="O25" s="2"/>
      <c r="P25" s="2"/>
      <c r="Q25" s="2"/>
      <c r="R25" s="2"/>
      <c r="S25" s="2"/>
      <c r="T25" s="2"/>
      <c r="U25" s="2"/>
      <c r="V25" s="2"/>
      <c r="W25" s="2"/>
      <c r="X25" s="2"/>
      <c r="Y25" s="2"/>
      <c r="Z25" s="2"/>
      <c r="AA25" s="2"/>
      <c r="AB25" s="2"/>
      <c r="AC25" s="2"/>
      <c r="AD25" s="2"/>
      <c r="AE25" s="2"/>
    </row>
    <row r="26" spans="1:31"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row>
    <row r="27" spans="1:31"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row>
    <row r="28" spans="1:31"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row>
    <row r="29" spans="1:31"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row>
    <row r="30" spans="1:31"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row>
    <row r="31" spans="1:31"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row>
    <row r="32" spans="1:31" x14ac:dyDescent="0.3">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row>
    <row r="33" spans="1:31" x14ac:dyDescent="0.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row>
    <row r="34" spans="1:31" x14ac:dyDescent="0.3">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row>
    <row r="35" spans="1:31" x14ac:dyDescent="0.3">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row>
    <row r="36" spans="1:31" x14ac:dyDescent="0.3">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row>
    <row r="37" spans="1:31"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row>
    <row r="38" spans="1:31" x14ac:dyDescent="0.3">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row>
    <row r="39" spans="1:31" x14ac:dyDescent="0.3">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row>
    <row r="40" spans="1:31" x14ac:dyDescent="0.3">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row>
    <row r="41" spans="1:31" x14ac:dyDescent="0.3">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row>
    <row r="42" spans="1:31" x14ac:dyDescent="0.3">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row>
    <row r="43" spans="1:31" x14ac:dyDescent="0.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spans="1:31" x14ac:dyDescent="0.3">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spans="1:31" x14ac:dyDescent="0.3">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row>
    <row r="46" spans="1:31"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row>
    <row r="47" spans="1:31"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row>
    <row r="48" spans="1:31"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row>
    <row r="49" spans="1:31"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row>
    <row r="50" spans="1:31"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row>
    <row r="51" spans="1:31"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row>
    <row r="52" spans="1:31"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row>
    <row r="53" spans="1:31"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row>
    <row r="54" spans="1:31"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row>
    <row r="55" spans="1:31"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spans="1:31"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row>
    <row r="57" spans="1:31"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spans="1:31"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row>
    <row r="59" spans="1:31"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row>
    <row r="60" spans="1:31" x14ac:dyDescent="0.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row>
    <row r="61" spans="1:31" x14ac:dyDescent="0.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row>
    <row r="62" spans="1:31" x14ac:dyDescent="0.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row>
    <row r="63" spans="1:31" x14ac:dyDescent="0.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row>
    <row r="64" spans="1:31" x14ac:dyDescent="0.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row>
    <row r="65" spans="1:31" x14ac:dyDescent="0.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row>
    <row r="66" spans="1:31" x14ac:dyDescent="0.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row>
    <row r="67" spans="1:31" x14ac:dyDescent="0.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row>
    <row r="68" spans="1:31" x14ac:dyDescent="0.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row>
    <row r="69" spans="1:31" x14ac:dyDescent="0.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row>
    <row r="70" spans="1:31" x14ac:dyDescent="0.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row>
    <row r="71" spans="1:31" x14ac:dyDescent="0.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row>
    <row r="72" spans="1:31"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spans="1:31" x14ac:dyDescent="0.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row r="74" spans="1:31" x14ac:dyDescent="0.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spans="1:31" x14ac:dyDescent="0.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row>
    <row r="76" spans="1:31" x14ac:dyDescent="0.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row>
    <row r="77" spans="1:31" x14ac:dyDescent="0.3">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row>
    <row r="78" spans="1:31" x14ac:dyDescent="0.3">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row>
    <row r="79" spans="1:31" x14ac:dyDescent="0.3">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row>
    <row r="80" spans="1:31" x14ac:dyDescent="0.3">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row>
    <row r="81" spans="1:31" x14ac:dyDescent="0.3">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row>
    <row r="82" spans="1:31" x14ac:dyDescent="0.3">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spans="1:31" x14ac:dyDescent="0.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spans="1:31" x14ac:dyDescent="0.3">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spans="1:31" x14ac:dyDescent="0.3">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spans="1:31" x14ac:dyDescent="0.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spans="1:31" x14ac:dyDescent="0.3">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spans="1:31" x14ac:dyDescent="0.3">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spans="1:31" x14ac:dyDescent="0.3">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spans="1:31" x14ac:dyDescent="0.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spans="1:31" x14ac:dyDescent="0.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spans="1:31" x14ac:dyDescent="0.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spans="1:31" x14ac:dyDescent="0.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spans="1:31" x14ac:dyDescent="0.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spans="1:31" x14ac:dyDescent="0.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spans="1:31" x14ac:dyDescent="0.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spans="1:31" x14ac:dyDescent="0.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spans="1:31" x14ac:dyDescent="0.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spans="1:31" x14ac:dyDescent="0.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spans="1:3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spans="1:3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spans="1:3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spans="1:3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spans="1:3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spans="1:3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spans="1:3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spans="1:3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spans="1:3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spans="1:3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spans="1:3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spans="1:3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spans="1:3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spans="1:3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spans="1:3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spans="1:3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spans="1:3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spans="1:3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spans="1:3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spans="1:3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spans="1:3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spans="1:3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spans="1:3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spans="1:3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spans="1:3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spans="1:3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spans="1:3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spans="1:3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spans="1:3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spans="1:3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spans="1:3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spans="1:3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spans="1:3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spans="1:3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spans="1:3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spans="1:3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spans="1:3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spans="1:3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spans="1:3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spans="1:3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spans="1:3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spans="1:3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spans="1:3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spans="1:3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spans="1:3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spans="1:3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spans="1:3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spans="1:3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spans="1:3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spans="1:3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spans="1:3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spans="1:3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spans="1:3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spans="1:3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spans="1:3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spans="1:3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spans="1:3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spans="1:3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spans="1:3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spans="1:3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spans="1:3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spans="1:3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spans="1:3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spans="1:3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spans="1:3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spans="1:3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spans="1:3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spans="1:3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spans="1:3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spans="1:3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spans="1:3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spans="1:3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spans="1:3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spans="1:3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spans="1:3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spans="1:3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spans="1:3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spans="1:3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spans="1:3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spans="1:3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spans="1:3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spans="1:3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spans="1:3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spans="1:3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spans="1:3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spans="1:3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spans="1:3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spans="1:3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spans="1:3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spans="1:3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spans="1:3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spans="1:3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spans="1:3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spans="1:3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spans="1:3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spans="1:3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spans="1:3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spans="1:3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spans="1:3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spans="1:3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spans="1:3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spans="1:3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spans="1:3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spans="1:3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spans="1:3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spans="1:3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spans="1:3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spans="1:3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spans="1:3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spans="1:3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spans="1:3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spans="1:3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spans="1:3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spans="1:3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spans="1:3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spans="1:3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spans="1:3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spans="1:3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spans="1:3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spans="1:3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spans="1:3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spans="1:3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spans="1:3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spans="1:3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spans="1:3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spans="1:3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spans="1:3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spans="1:3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spans="1:3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spans="1:3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spans="1:3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spans="1:3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spans="1:3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spans="1:3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spans="1:3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spans="1:3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spans="1:3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spans="1:3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spans="1:3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spans="1:3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spans="1:3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spans="1:3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spans="1:3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spans="1:3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spans="1:3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spans="1:3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spans="1:3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spans="1:3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spans="1:3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spans="1:3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spans="1:3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spans="1:3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spans="1:3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spans="1:3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spans="1:3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spans="1:3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spans="1:3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spans="1:3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spans="1:3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spans="1:3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spans="1:3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spans="1:3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spans="1:3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spans="1:3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spans="1:3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spans="1:3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spans="1:3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spans="1:3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spans="1:3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spans="1:3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spans="1:3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spans="1:3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spans="1:3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spans="1:3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spans="1:3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spans="1:3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spans="1:3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spans="1:3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spans="1:3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spans="1:3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spans="1:3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spans="1:3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spans="1:3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spans="1:3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spans="1:3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spans="1:3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spans="1:3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spans="1:3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spans="1:3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spans="1:3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spans="1:3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spans="1:3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spans="1:3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spans="1:3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spans="1:3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spans="1:3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spans="1:3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spans="1:3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spans="1:3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spans="1:3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spans="1:3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spans="1:3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spans="1:3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spans="1:3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spans="1:3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spans="1:3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spans="1:3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spans="1:3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spans="1:3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spans="1:3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spans="1:3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spans="1:3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spans="1:3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spans="1:3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spans="1:3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spans="1:3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spans="1:3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spans="1:3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spans="1:3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spans="1:3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spans="1:3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spans="1:3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spans="1:3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spans="1:3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spans="1:3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spans="1:3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spans="1:3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spans="1:3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spans="1:3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spans="1:3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spans="1:3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spans="1:3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spans="1:3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spans="1:3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spans="1:3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spans="1:3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spans="1:3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spans="1:3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spans="1:3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spans="1:3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spans="1:3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spans="1:3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spans="1:3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spans="1:3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spans="1:3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spans="1:3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spans="1:3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spans="1:3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spans="1:3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spans="1:3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spans="1:3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spans="1:3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spans="1:3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spans="1:3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spans="1:3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spans="1:3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spans="1:3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spans="1:3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spans="1:3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spans="1:3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spans="1:3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spans="1:3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spans="1:3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spans="1:3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spans="1:3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spans="1:3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spans="1:3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spans="1:3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spans="1:3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spans="1:3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spans="1:3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spans="1:3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spans="1:3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spans="1:3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spans="1:3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spans="1:3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spans="1:3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spans="1:3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spans="1:3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spans="1:3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spans="1:3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spans="1:3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spans="1:3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spans="1:3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spans="1:3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spans="1:3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spans="1:3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spans="1:3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spans="1:3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spans="1:3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spans="1:3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spans="1:3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spans="1:3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spans="1:3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spans="1:3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spans="1:3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spans="1:3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spans="1:3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spans="1:3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spans="1:3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spans="1:3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spans="1:3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spans="1:3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spans="1:3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spans="1:3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spans="1:3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spans="1:3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spans="1:3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spans="1:3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spans="1:3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spans="1:3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spans="1:3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spans="1:3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spans="1:3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spans="1:3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spans="1:3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spans="1:3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spans="1:3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spans="1:3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spans="1:3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spans="1:3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spans="1:3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spans="1:31" x14ac:dyDescent="0.3">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spans="1:31" x14ac:dyDescent="0.3">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spans="1:31" x14ac:dyDescent="0.3">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spans="1:31" x14ac:dyDescent="0.3">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spans="1:31" x14ac:dyDescent="0.3">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spans="1:31" x14ac:dyDescent="0.3">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spans="1:31" x14ac:dyDescent="0.3">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spans="1:31" x14ac:dyDescent="0.3">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spans="1:31" x14ac:dyDescent="0.3">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spans="1:31" x14ac:dyDescent="0.3">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spans="1:31" x14ac:dyDescent="0.3">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spans="2:31" x14ac:dyDescent="0.3">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spans="2:31" x14ac:dyDescent="0.3">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spans="2:31" x14ac:dyDescent="0.3">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spans="2:31" x14ac:dyDescent="0.3">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spans="2:31" x14ac:dyDescent="0.3">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spans="2:31" x14ac:dyDescent="0.3">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spans="2:31" x14ac:dyDescent="0.3">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spans="2:31" x14ac:dyDescent="0.3">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spans="2:31" x14ac:dyDescent="0.3">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spans="2:31" x14ac:dyDescent="0.3">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spans="2:31" x14ac:dyDescent="0.3">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spans="2:31" x14ac:dyDescent="0.3">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spans="2:31" x14ac:dyDescent="0.3">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spans="2:31" x14ac:dyDescent="0.3">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spans="2:31" x14ac:dyDescent="0.3">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spans="2:31" x14ac:dyDescent="0.3">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spans="2:31" x14ac:dyDescent="0.3">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spans="2:31" x14ac:dyDescent="0.3">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spans="2:31" x14ac:dyDescent="0.3">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spans="2:31" x14ac:dyDescent="0.3">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spans="2:31" x14ac:dyDescent="0.3">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spans="2:31" x14ac:dyDescent="0.3">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spans="2:31" x14ac:dyDescent="0.3">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spans="2:31" x14ac:dyDescent="0.3">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spans="2:31" x14ac:dyDescent="0.3">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spans="2:31" x14ac:dyDescent="0.3">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spans="2:31" x14ac:dyDescent="0.3">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spans="2:31" x14ac:dyDescent="0.3">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spans="2:31" x14ac:dyDescent="0.3">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spans="2:31" x14ac:dyDescent="0.3">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spans="2:31" x14ac:dyDescent="0.3">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spans="2:31" x14ac:dyDescent="0.3">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spans="2:31" x14ac:dyDescent="0.3">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spans="2:31" x14ac:dyDescent="0.3">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spans="2:31" x14ac:dyDescent="0.3">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spans="2:31" x14ac:dyDescent="0.3">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spans="2:31" x14ac:dyDescent="0.3">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spans="2:31" x14ac:dyDescent="0.3">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spans="2:31" x14ac:dyDescent="0.3">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spans="2:31" x14ac:dyDescent="0.3">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spans="2:31" x14ac:dyDescent="0.3">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spans="2:31" x14ac:dyDescent="0.3">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spans="2:31" x14ac:dyDescent="0.3">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spans="2:31" x14ac:dyDescent="0.3">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spans="2:31" x14ac:dyDescent="0.3">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spans="2:31" x14ac:dyDescent="0.3">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spans="2:31" x14ac:dyDescent="0.3">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spans="2:31" x14ac:dyDescent="0.3">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spans="2:31" x14ac:dyDescent="0.3">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spans="2:31" x14ac:dyDescent="0.3">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spans="2:31" x14ac:dyDescent="0.3">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spans="2:31" x14ac:dyDescent="0.3">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spans="2:31" x14ac:dyDescent="0.3">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spans="2:31" x14ac:dyDescent="0.3">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spans="2:31" x14ac:dyDescent="0.3">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spans="2:31" x14ac:dyDescent="0.3">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spans="2:31" x14ac:dyDescent="0.3">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spans="2:31" x14ac:dyDescent="0.3">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spans="2:31" x14ac:dyDescent="0.3">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spans="2:31" x14ac:dyDescent="0.3">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spans="2:31" x14ac:dyDescent="0.3">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spans="2:31" x14ac:dyDescent="0.3">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spans="2:31" x14ac:dyDescent="0.3">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spans="2:31" x14ac:dyDescent="0.3">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spans="2:31" x14ac:dyDescent="0.3">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spans="2:31" x14ac:dyDescent="0.3">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spans="2:31" x14ac:dyDescent="0.3">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spans="2:31" x14ac:dyDescent="0.3">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spans="2:31" x14ac:dyDescent="0.3">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spans="2:31" x14ac:dyDescent="0.3">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spans="2:31" x14ac:dyDescent="0.3">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spans="2:31" x14ac:dyDescent="0.3">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spans="2:31" x14ac:dyDescent="0.3">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spans="2:31" x14ac:dyDescent="0.3">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spans="2:31" x14ac:dyDescent="0.3">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spans="2:31" x14ac:dyDescent="0.3">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spans="2:31" x14ac:dyDescent="0.3">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spans="2:31" x14ac:dyDescent="0.3">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spans="2:31" x14ac:dyDescent="0.3">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spans="2:31" x14ac:dyDescent="0.3">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spans="2:31" x14ac:dyDescent="0.3">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spans="2:31" x14ac:dyDescent="0.3">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spans="2:31" x14ac:dyDescent="0.3">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spans="2:31" x14ac:dyDescent="0.3">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spans="2:31" x14ac:dyDescent="0.3">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spans="2:31" x14ac:dyDescent="0.3">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spans="2:31" x14ac:dyDescent="0.3">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spans="2:31" x14ac:dyDescent="0.3">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spans="2:31" x14ac:dyDescent="0.3">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spans="2:31" x14ac:dyDescent="0.3">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spans="2:31" x14ac:dyDescent="0.3">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spans="2:31" x14ac:dyDescent="0.3">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spans="2:31" x14ac:dyDescent="0.3">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spans="2:31" x14ac:dyDescent="0.3">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spans="2:31" x14ac:dyDescent="0.3">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spans="2:31" x14ac:dyDescent="0.3">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spans="2:31" x14ac:dyDescent="0.3">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spans="2:31" x14ac:dyDescent="0.3">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spans="2:31" x14ac:dyDescent="0.3">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spans="2:31" x14ac:dyDescent="0.3">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spans="2:31" x14ac:dyDescent="0.3">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spans="2:31" x14ac:dyDescent="0.3">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spans="2:31" x14ac:dyDescent="0.3">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spans="2:31" x14ac:dyDescent="0.3">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spans="2:31" x14ac:dyDescent="0.3">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spans="2:31" x14ac:dyDescent="0.3">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spans="2:31" x14ac:dyDescent="0.3">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spans="2:31" x14ac:dyDescent="0.3">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spans="2:31" x14ac:dyDescent="0.3">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spans="2:31" x14ac:dyDescent="0.3">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spans="2:31" x14ac:dyDescent="0.3">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spans="2:31" x14ac:dyDescent="0.3">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spans="2:31" x14ac:dyDescent="0.3">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spans="2:31" x14ac:dyDescent="0.3">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spans="2:31" x14ac:dyDescent="0.3">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spans="2:31" x14ac:dyDescent="0.3">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spans="2:31" x14ac:dyDescent="0.3">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spans="2:31" x14ac:dyDescent="0.3">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row r="551" spans="2:31" x14ac:dyDescent="0.3">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row>
    <row r="552" spans="2:31" x14ac:dyDescent="0.3">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row>
    <row r="553" spans="2:31" x14ac:dyDescent="0.3">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row>
    <row r="554" spans="2:31" x14ac:dyDescent="0.3">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row>
    <row r="555" spans="2:31" x14ac:dyDescent="0.3">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row>
    <row r="556" spans="2:31" x14ac:dyDescent="0.3">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row>
    <row r="557" spans="2:31" x14ac:dyDescent="0.3">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row>
  </sheetData>
  <sheetProtection algorithmName="SHA-512" hashValue="U/p1BjMMVxNk/8hGGoSwzw8eaoGi39Y9GezeLwNbg2kNKLAydYan2kgw8Zx2n9Yw5qdwssHEsLOKm1nQbOaH5Q==" saltValue="P6OaiKMY3BIFZI1Bc2UpkQ==" spinCount="100000" sheet="1" objects="1" scenarios="1"/>
  <protectedRanges>
    <protectedRange sqref="B2" name="区域1"/>
  </protectedRanges>
  <phoneticPr fontId="1" type="noConversion"/>
  <dataValidations count="1">
    <dataValidation type="list" allowBlank="1" showInputMessage="1" showErrorMessage="1" sqref="B2" xr:uid="{9144B807-863E-4BDA-908F-6E32EB2796A8}">
      <formula1>$A$12:$A$25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556E7-D8BD-4236-BAD0-1B49B548F665}">
  <sheetPr>
    <tabColor theme="5" tint="0.39997558519241921"/>
  </sheetPr>
  <dimension ref="A1:X100"/>
  <sheetViews>
    <sheetView zoomScale="90" zoomScaleNormal="90" workbookViewId="0">
      <selection activeCell="E3" sqref="E3 B8"/>
    </sheetView>
  </sheetViews>
  <sheetFormatPr defaultRowHeight="14" x14ac:dyDescent="0.3"/>
  <cols>
    <col min="1" max="6" width="26.58203125" customWidth="1"/>
    <col min="7" max="7" width="34.58203125" customWidth="1"/>
    <col min="8" max="11" width="20.58203125" customWidth="1"/>
  </cols>
  <sheetData>
    <row r="1" spans="1:24" ht="26" customHeight="1" x14ac:dyDescent="0.3">
      <c r="A1" s="10"/>
      <c r="B1" s="10"/>
      <c r="C1" s="10"/>
      <c r="D1" s="9"/>
      <c r="E1" s="9"/>
      <c r="F1" s="9"/>
      <c r="G1" s="11"/>
      <c r="H1" s="11"/>
      <c r="I1" s="5" t="s">
        <v>37</v>
      </c>
      <c r="J1" s="6">
        <f>B10*1</f>
        <v>400</v>
      </c>
      <c r="K1" s="7" t="s">
        <v>33</v>
      </c>
      <c r="L1" s="2"/>
      <c r="M1" s="2"/>
      <c r="N1" s="2"/>
      <c r="O1" s="2"/>
      <c r="P1" s="2"/>
      <c r="Q1" s="2"/>
      <c r="R1" s="2"/>
      <c r="S1" s="2"/>
      <c r="T1" s="2"/>
      <c r="U1" s="2"/>
      <c r="V1" s="2"/>
      <c r="W1" s="2"/>
      <c r="X1" s="2"/>
    </row>
    <row r="2" spans="1:24" ht="36" customHeight="1" x14ac:dyDescent="0.3">
      <c r="A2" s="12" t="s">
        <v>5</v>
      </c>
      <c r="B2" s="1" t="s">
        <v>6</v>
      </c>
      <c r="C2" s="12" t="s">
        <v>3</v>
      </c>
      <c r="D2" s="8" t="s">
        <v>16</v>
      </c>
      <c r="E2" s="18" t="s">
        <v>47</v>
      </c>
      <c r="F2" s="8" t="s">
        <v>44</v>
      </c>
      <c r="G2" s="16" t="s">
        <v>15</v>
      </c>
      <c r="H2" s="14"/>
      <c r="I2" s="4" t="s">
        <v>34</v>
      </c>
      <c r="J2" s="3">
        <v>240</v>
      </c>
      <c r="K2" s="3" t="s">
        <v>33</v>
      </c>
      <c r="L2" s="2"/>
      <c r="M2" s="2"/>
      <c r="N2" s="2"/>
      <c r="O2" s="2"/>
      <c r="P2" s="2"/>
      <c r="Q2" s="2"/>
      <c r="R2" s="2"/>
      <c r="S2" s="2"/>
      <c r="T2" s="2"/>
      <c r="U2" s="2"/>
      <c r="V2" s="2"/>
      <c r="W2" s="2"/>
      <c r="X2" s="2"/>
    </row>
    <row r="3" spans="1:24" ht="36" customHeight="1" x14ac:dyDescent="0.3">
      <c r="A3" s="12" t="s">
        <v>12</v>
      </c>
      <c r="B3" s="1">
        <v>5654</v>
      </c>
      <c r="C3" s="12" t="s">
        <v>9</v>
      </c>
      <c r="D3" s="8" t="s">
        <v>42</v>
      </c>
      <c r="E3" s="18">
        <f>B3/B6</f>
        <v>403.85714285714283</v>
      </c>
      <c r="F3" s="8" t="s">
        <v>9</v>
      </c>
      <c r="G3" s="17" t="s">
        <v>45</v>
      </c>
      <c r="H3" s="19" t="str">
        <f>IF(E9&lt;E8,"满足强度","不满足强度")</f>
        <v>满足强度</v>
      </c>
      <c r="I3" s="4" t="s">
        <v>23</v>
      </c>
      <c r="J3" s="3">
        <v>300</v>
      </c>
      <c r="K3" s="3" t="s">
        <v>33</v>
      </c>
      <c r="L3" s="2"/>
      <c r="M3" s="2"/>
      <c r="N3" s="2"/>
      <c r="O3" s="2"/>
      <c r="P3" s="2"/>
      <c r="Q3" s="2"/>
      <c r="R3" s="2"/>
      <c r="S3" s="2"/>
      <c r="T3" s="2"/>
      <c r="U3" s="2"/>
      <c r="V3" s="2"/>
      <c r="W3" s="2"/>
      <c r="X3" s="2"/>
    </row>
    <row r="4" spans="1:24" ht="36" customHeight="1" x14ac:dyDescent="0.3">
      <c r="A4" s="12" t="s">
        <v>10</v>
      </c>
      <c r="B4" s="1">
        <v>1.5</v>
      </c>
      <c r="C4" s="12"/>
      <c r="D4" s="8" t="s">
        <v>39</v>
      </c>
      <c r="E4" s="18">
        <f>(B7/2)*(B7/2)*3.1415926</f>
        <v>19.634953750000001</v>
      </c>
      <c r="F4" s="8" t="s">
        <v>8</v>
      </c>
      <c r="G4" s="16" t="s">
        <v>46</v>
      </c>
      <c r="H4" s="19" t="str">
        <f>IF(E5&lt;E8,"满足强度","不满足强度")</f>
        <v>满足强度</v>
      </c>
      <c r="I4" s="4" t="s">
        <v>24</v>
      </c>
      <c r="J4" s="3">
        <v>640</v>
      </c>
      <c r="K4" s="3" t="s">
        <v>33</v>
      </c>
      <c r="L4" s="2"/>
      <c r="M4" s="2"/>
      <c r="N4" s="2"/>
      <c r="O4" s="2"/>
      <c r="P4" s="2"/>
      <c r="Q4" s="2"/>
      <c r="R4" s="2"/>
      <c r="S4" s="2"/>
      <c r="T4" s="2"/>
      <c r="U4" s="2"/>
      <c r="V4" s="2"/>
      <c r="W4" s="2"/>
      <c r="X4" s="2"/>
    </row>
    <row r="5" spans="1:24" ht="36" customHeight="1" x14ac:dyDescent="0.3">
      <c r="A5" s="12" t="s">
        <v>11</v>
      </c>
      <c r="B5" s="1" t="s">
        <v>28</v>
      </c>
      <c r="C5" s="12"/>
      <c r="D5" s="8" t="s">
        <v>21</v>
      </c>
      <c r="E5" s="18">
        <f>E10/E4</f>
        <v>71.988965087325454</v>
      </c>
      <c r="F5" s="8" t="s">
        <v>33</v>
      </c>
      <c r="G5" s="75" t="s">
        <v>49</v>
      </c>
      <c r="H5" s="76"/>
      <c r="I5" s="4" t="s">
        <v>25</v>
      </c>
      <c r="J5" s="3">
        <v>900</v>
      </c>
      <c r="K5" s="3" t="s">
        <v>33</v>
      </c>
      <c r="L5" s="2"/>
      <c r="M5" s="2"/>
      <c r="N5" s="2"/>
      <c r="O5" s="2"/>
      <c r="P5" s="2"/>
      <c r="Q5" s="2"/>
      <c r="R5" s="2"/>
      <c r="S5" s="2"/>
      <c r="T5" s="2"/>
      <c r="U5" s="2"/>
      <c r="V5" s="2"/>
      <c r="W5" s="2"/>
      <c r="X5" s="2"/>
    </row>
    <row r="6" spans="1:24" ht="36" customHeight="1" x14ac:dyDescent="0.3">
      <c r="A6" s="13" t="s">
        <v>41</v>
      </c>
      <c r="B6" s="1">
        <v>14</v>
      </c>
      <c r="C6" s="12"/>
      <c r="D6" s="8" t="s">
        <v>38</v>
      </c>
      <c r="E6" s="18">
        <f>VLOOKUP(B5,I1:K13,2,FALSE)</f>
        <v>210</v>
      </c>
      <c r="F6" s="8" t="s">
        <v>48</v>
      </c>
      <c r="G6" s="77"/>
      <c r="H6" s="78"/>
      <c r="I6" s="4" t="s">
        <v>26</v>
      </c>
      <c r="J6" s="3">
        <v>1100</v>
      </c>
      <c r="K6" s="3" t="s">
        <v>33</v>
      </c>
      <c r="L6" s="2"/>
      <c r="M6" s="2"/>
      <c r="N6" s="2"/>
      <c r="O6" s="2"/>
      <c r="P6" s="2"/>
      <c r="Q6" s="2"/>
      <c r="R6" s="2"/>
      <c r="S6" s="2"/>
      <c r="T6" s="2"/>
      <c r="U6" s="2"/>
      <c r="V6" s="2"/>
      <c r="W6" s="2"/>
      <c r="X6" s="2"/>
    </row>
    <row r="7" spans="1:24" ht="36" customHeight="1" x14ac:dyDescent="0.3">
      <c r="A7" s="12" t="s">
        <v>13</v>
      </c>
      <c r="B7" s="1">
        <v>5</v>
      </c>
      <c r="C7" s="12" t="s">
        <v>14</v>
      </c>
      <c r="D7" s="8" t="s">
        <v>43</v>
      </c>
      <c r="E7" s="18">
        <f>E3/B8</f>
        <v>403.85714285714283</v>
      </c>
      <c r="F7" s="8" t="s">
        <v>9</v>
      </c>
      <c r="G7" s="77"/>
      <c r="H7" s="78"/>
      <c r="I7" s="4" t="s">
        <v>28</v>
      </c>
      <c r="J7" s="3">
        <v>210</v>
      </c>
      <c r="K7" s="3" t="s">
        <v>33</v>
      </c>
      <c r="L7" s="2"/>
      <c r="M7" s="2"/>
      <c r="N7" s="2"/>
      <c r="O7" s="2"/>
      <c r="P7" s="2"/>
      <c r="Q7" s="2"/>
      <c r="R7" s="2"/>
      <c r="S7" s="2"/>
      <c r="T7" s="2"/>
      <c r="U7" s="2"/>
      <c r="V7" s="2"/>
      <c r="W7" s="2"/>
      <c r="X7" s="2"/>
    </row>
    <row r="8" spans="1:24" ht="36" customHeight="1" x14ac:dyDescent="0.3">
      <c r="A8" s="13" t="s">
        <v>40</v>
      </c>
      <c r="B8" s="1">
        <v>1</v>
      </c>
      <c r="C8" s="12"/>
      <c r="D8" s="8" t="s">
        <v>18</v>
      </c>
      <c r="E8" s="18">
        <f>E6/B4</f>
        <v>140</v>
      </c>
      <c r="F8" s="8" t="s">
        <v>48</v>
      </c>
      <c r="G8" s="77"/>
      <c r="H8" s="78"/>
      <c r="I8" s="4" t="s">
        <v>29</v>
      </c>
      <c r="J8" s="3">
        <v>500</v>
      </c>
      <c r="K8" s="3" t="s">
        <v>33</v>
      </c>
      <c r="L8" s="2"/>
      <c r="M8" s="2"/>
      <c r="N8" s="2"/>
      <c r="O8" s="2"/>
      <c r="P8" s="2"/>
      <c r="Q8" s="2"/>
      <c r="R8" s="2"/>
      <c r="S8" s="2"/>
      <c r="T8" s="2"/>
      <c r="U8" s="2"/>
      <c r="V8" s="2"/>
      <c r="W8" s="2"/>
      <c r="X8" s="2"/>
    </row>
    <row r="9" spans="1:24" ht="36" customHeight="1" x14ac:dyDescent="0.3">
      <c r="A9" s="12" t="s">
        <v>22</v>
      </c>
      <c r="B9" s="1">
        <v>1.5</v>
      </c>
      <c r="C9" s="12"/>
      <c r="D9" s="8" t="s">
        <v>17</v>
      </c>
      <c r="E9" s="18">
        <f>E3/E4</f>
        <v>20.56827573923584</v>
      </c>
      <c r="F9" s="8" t="s">
        <v>48</v>
      </c>
      <c r="G9" s="77"/>
      <c r="H9" s="78"/>
      <c r="I9" s="4" t="s">
        <v>30</v>
      </c>
      <c r="J9" s="3">
        <v>835</v>
      </c>
      <c r="K9" s="3" t="s">
        <v>33</v>
      </c>
      <c r="L9" s="2"/>
      <c r="M9" s="2"/>
      <c r="N9" s="2"/>
      <c r="O9" s="2"/>
      <c r="P9" s="2"/>
      <c r="Q9" s="2"/>
      <c r="R9" s="2"/>
      <c r="S9" s="2"/>
      <c r="T9" s="2"/>
      <c r="U9" s="2"/>
      <c r="V9" s="2"/>
      <c r="W9" s="2"/>
      <c r="X9" s="2"/>
    </row>
    <row r="10" spans="1:24" ht="36" customHeight="1" x14ac:dyDescent="0.3">
      <c r="A10" s="13" t="s">
        <v>37</v>
      </c>
      <c r="B10" s="1">
        <v>400</v>
      </c>
      <c r="C10" s="12" t="s">
        <v>53</v>
      </c>
      <c r="D10" s="8" t="s">
        <v>19</v>
      </c>
      <c r="E10" s="18">
        <f>E7+(1+B9)*E3</f>
        <v>1413.5</v>
      </c>
      <c r="F10" s="8" t="s">
        <v>9</v>
      </c>
      <c r="G10" s="77"/>
      <c r="H10" s="78"/>
      <c r="I10" s="4" t="s">
        <v>35</v>
      </c>
      <c r="J10" s="3">
        <v>785</v>
      </c>
      <c r="K10" s="3" t="s">
        <v>33</v>
      </c>
      <c r="L10" s="2"/>
      <c r="M10" s="2"/>
      <c r="N10" s="2"/>
      <c r="O10" s="2"/>
      <c r="P10" s="2"/>
      <c r="Q10" s="2"/>
      <c r="R10" s="2"/>
      <c r="S10" s="2"/>
      <c r="T10" s="2"/>
      <c r="U10" s="2"/>
      <c r="V10" s="2"/>
      <c r="W10" s="2"/>
      <c r="X10" s="2"/>
    </row>
    <row r="11" spans="1:24" ht="36" customHeight="1" x14ac:dyDescent="0.3">
      <c r="A11" s="79" t="s">
        <v>50</v>
      </c>
      <c r="B11" s="80"/>
      <c r="C11" s="80"/>
      <c r="D11" s="80" t="s">
        <v>52</v>
      </c>
      <c r="E11" s="80"/>
      <c r="F11" s="80"/>
      <c r="G11" s="2"/>
      <c r="H11" s="2"/>
      <c r="I11" s="4" t="s">
        <v>36</v>
      </c>
      <c r="J11" s="3">
        <v>830</v>
      </c>
      <c r="K11" s="3" t="s">
        <v>33</v>
      </c>
      <c r="L11" s="2"/>
      <c r="M11" s="2"/>
      <c r="N11" s="2"/>
      <c r="O11" s="2"/>
      <c r="P11" s="2"/>
      <c r="Q11" s="2"/>
      <c r="R11" s="2"/>
      <c r="S11" s="2"/>
      <c r="T11" s="2"/>
      <c r="U11" s="2"/>
      <c r="V11" s="2"/>
      <c r="W11" s="2"/>
      <c r="X11" s="2"/>
    </row>
    <row r="12" spans="1:24" ht="36" customHeight="1" x14ac:dyDescent="0.3">
      <c r="A12" s="2"/>
      <c r="B12" s="2"/>
      <c r="C12" s="2"/>
      <c r="D12" s="15"/>
      <c r="E12" s="15"/>
      <c r="F12" s="15"/>
      <c r="G12" s="2"/>
      <c r="H12" s="2"/>
      <c r="I12" s="4" t="s">
        <v>31</v>
      </c>
      <c r="J12" s="3">
        <v>450</v>
      </c>
      <c r="K12" s="3" t="s">
        <v>33</v>
      </c>
      <c r="L12" s="2"/>
      <c r="M12" s="2"/>
      <c r="N12" s="2"/>
      <c r="O12" s="2"/>
      <c r="P12" s="2"/>
      <c r="Q12" s="2"/>
      <c r="R12" s="2"/>
      <c r="S12" s="2"/>
      <c r="T12" s="2"/>
      <c r="U12" s="2"/>
      <c r="V12" s="2"/>
      <c r="W12" s="2"/>
      <c r="X12" s="2"/>
    </row>
    <row r="13" spans="1:24" ht="36" customHeight="1" x14ac:dyDescent="0.3">
      <c r="A13" s="2"/>
      <c r="B13" s="2"/>
      <c r="C13" s="2"/>
      <c r="D13" s="2"/>
      <c r="E13" s="2"/>
      <c r="F13" s="15"/>
      <c r="G13" s="2"/>
      <c r="H13" s="2"/>
      <c r="I13" s="4" t="s">
        <v>32</v>
      </c>
      <c r="J13" s="3">
        <v>690</v>
      </c>
      <c r="K13" s="3" t="s">
        <v>33</v>
      </c>
      <c r="L13" s="2"/>
      <c r="M13" s="2"/>
      <c r="N13" s="2"/>
      <c r="O13" s="2"/>
      <c r="P13" s="2"/>
      <c r="Q13" s="2"/>
      <c r="R13" s="2"/>
      <c r="S13" s="2"/>
      <c r="T13" s="2"/>
      <c r="U13" s="2"/>
      <c r="V13" s="2"/>
      <c r="W13" s="2"/>
      <c r="X13" s="2"/>
    </row>
    <row r="14" spans="1:24" x14ac:dyDescent="0.3">
      <c r="A14" s="2"/>
      <c r="B14" s="2"/>
      <c r="C14" s="2"/>
      <c r="D14" s="2"/>
      <c r="E14" s="2"/>
      <c r="F14" s="2"/>
      <c r="G14" s="2"/>
      <c r="H14" s="2"/>
      <c r="I14" s="2"/>
      <c r="J14" s="2"/>
      <c r="K14" s="2"/>
      <c r="L14" s="2"/>
      <c r="M14" s="2"/>
      <c r="N14" s="2"/>
      <c r="O14" s="2"/>
      <c r="P14" s="2"/>
      <c r="Q14" s="2"/>
      <c r="R14" s="2"/>
      <c r="S14" s="2"/>
      <c r="T14" s="2"/>
      <c r="U14" s="2"/>
      <c r="V14" s="2"/>
      <c r="W14" s="2"/>
      <c r="X14" s="2"/>
    </row>
    <row r="15" spans="1:24" x14ac:dyDescent="0.3">
      <c r="A15" s="2"/>
      <c r="B15" s="2"/>
      <c r="C15" s="2"/>
      <c r="D15" s="2"/>
      <c r="E15" s="2"/>
      <c r="F15" s="2"/>
      <c r="G15" s="2"/>
      <c r="H15" s="2"/>
      <c r="I15" s="2"/>
      <c r="J15" s="2"/>
      <c r="K15" s="2"/>
      <c r="L15" s="2"/>
      <c r="M15" s="2"/>
      <c r="N15" s="2"/>
      <c r="O15" s="2"/>
      <c r="P15" s="2"/>
      <c r="Q15" s="2"/>
      <c r="R15" s="2"/>
      <c r="S15" s="2"/>
      <c r="T15" s="2"/>
      <c r="U15" s="2"/>
      <c r="V15" s="2"/>
      <c r="W15" s="2"/>
      <c r="X15" s="2"/>
    </row>
    <row r="16" spans="1:24" x14ac:dyDescent="0.3">
      <c r="A16" s="2"/>
      <c r="B16" s="2"/>
      <c r="C16" s="2"/>
      <c r="D16" s="2"/>
      <c r="E16" s="2"/>
      <c r="F16" s="2"/>
      <c r="G16" s="2"/>
      <c r="H16" s="2"/>
      <c r="I16" s="2"/>
      <c r="J16" s="2"/>
      <c r="K16" s="2"/>
      <c r="L16" s="2"/>
      <c r="M16" s="2"/>
      <c r="N16" s="2"/>
      <c r="O16" s="2"/>
      <c r="P16" s="2"/>
      <c r="Q16" s="2"/>
      <c r="R16" s="2"/>
      <c r="S16" s="2"/>
      <c r="T16" s="2"/>
      <c r="U16" s="2"/>
      <c r="V16" s="2"/>
      <c r="W16" s="2"/>
      <c r="X16" s="2"/>
    </row>
    <row r="17" spans="1:24" ht="23.5" x14ac:dyDescent="0.3">
      <c r="A17" s="2"/>
      <c r="B17" s="2"/>
      <c r="C17" s="2"/>
      <c r="D17" s="2"/>
      <c r="E17" s="58" t="s">
        <v>51</v>
      </c>
      <c r="F17" s="81"/>
      <c r="G17" s="2"/>
      <c r="H17" s="2"/>
      <c r="I17" s="2"/>
      <c r="J17" s="2"/>
      <c r="K17" s="2"/>
      <c r="L17" s="2"/>
      <c r="M17" s="2"/>
      <c r="N17" s="2"/>
      <c r="O17" s="2"/>
      <c r="P17" s="2"/>
      <c r="Q17" s="2"/>
      <c r="R17" s="2"/>
      <c r="S17" s="2"/>
      <c r="T17" s="2"/>
      <c r="U17" s="2"/>
      <c r="V17" s="2"/>
      <c r="W17" s="2"/>
      <c r="X17" s="2"/>
    </row>
    <row r="18" spans="1:24" x14ac:dyDescent="0.3">
      <c r="A18" s="2"/>
      <c r="B18" s="2"/>
      <c r="C18" s="2"/>
      <c r="D18" s="2"/>
      <c r="E18" s="2"/>
      <c r="F18" s="2"/>
      <c r="G18" s="2"/>
      <c r="H18" s="2"/>
      <c r="I18" s="2"/>
      <c r="J18" s="2"/>
      <c r="K18" s="2"/>
      <c r="L18" s="2"/>
      <c r="M18" s="2"/>
      <c r="N18" s="2"/>
      <c r="O18" s="2"/>
      <c r="P18" s="2"/>
      <c r="Q18" s="2"/>
      <c r="R18" s="2"/>
      <c r="S18" s="2"/>
      <c r="T18" s="2"/>
      <c r="U18" s="2"/>
      <c r="V18" s="2"/>
      <c r="W18" s="2"/>
      <c r="X18" s="2"/>
    </row>
    <row r="19" spans="1:24" x14ac:dyDescent="0.3">
      <c r="A19" s="2"/>
      <c r="B19" s="2"/>
      <c r="C19" s="2"/>
      <c r="D19" s="2"/>
      <c r="E19" s="2"/>
      <c r="F19" s="2"/>
      <c r="G19" s="2"/>
      <c r="H19" s="2"/>
      <c r="I19" s="2"/>
      <c r="J19" s="2"/>
      <c r="K19" s="2"/>
      <c r="L19" s="2"/>
      <c r="M19" s="2"/>
      <c r="N19" s="2"/>
      <c r="O19" s="2"/>
      <c r="P19" s="2"/>
      <c r="Q19" s="2"/>
      <c r="R19" s="2"/>
      <c r="S19" s="2"/>
      <c r="T19" s="2"/>
      <c r="U19" s="2"/>
      <c r="V19" s="2"/>
      <c r="W19" s="2"/>
      <c r="X19" s="2"/>
    </row>
    <row r="20" spans="1:24" x14ac:dyDescent="0.3">
      <c r="A20" s="2"/>
      <c r="B20" s="2"/>
      <c r="C20" s="2"/>
      <c r="D20" s="2"/>
      <c r="E20" s="2"/>
      <c r="F20" s="2"/>
      <c r="G20" s="2"/>
      <c r="H20" s="2"/>
      <c r="I20" s="2"/>
      <c r="J20" s="2"/>
      <c r="K20" s="2"/>
      <c r="L20" s="2"/>
      <c r="M20" s="2"/>
      <c r="N20" s="2"/>
      <c r="O20" s="2"/>
      <c r="P20" s="2"/>
      <c r="Q20" s="2"/>
      <c r="R20" s="2"/>
      <c r="S20" s="2"/>
      <c r="T20" s="2"/>
      <c r="U20" s="2"/>
      <c r="V20" s="2"/>
      <c r="W20" s="2"/>
      <c r="X20" s="2"/>
    </row>
    <row r="21" spans="1:24" ht="59.5" x14ac:dyDescent="0.3">
      <c r="A21" s="2"/>
      <c r="B21" s="21" t="s">
        <v>54</v>
      </c>
      <c r="C21" s="22"/>
      <c r="D21" s="2"/>
      <c r="E21" s="2"/>
      <c r="F21" s="2"/>
      <c r="G21" s="2"/>
      <c r="H21" s="2"/>
      <c r="I21" s="2"/>
      <c r="J21" s="2"/>
      <c r="K21" s="2"/>
      <c r="L21" s="2"/>
      <c r="M21" s="2"/>
      <c r="N21" s="2"/>
      <c r="O21" s="2"/>
      <c r="P21" s="2"/>
      <c r="Q21" s="2"/>
      <c r="R21" s="2"/>
      <c r="S21" s="2"/>
      <c r="T21" s="2"/>
      <c r="U21" s="2"/>
      <c r="V21" s="2"/>
      <c r="W21" s="2"/>
      <c r="X21" s="2"/>
    </row>
    <row r="22" spans="1:24" x14ac:dyDescent="0.3">
      <c r="A22" s="2"/>
      <c r="B22" s="2"/>
      <c r="C22" s="2"/>
      <c r="D22" s="2"/>
      <c r="E22" s="2"/>
      <c r="F22" s="2"/>
      <c r="G22" s="2"/>
      <c r="H22" s="2"/>
      <c r="I22" s="2"/>
      <c r="J22" s="2"/>
      <c r="K22" s="2"/>
      <c r="L22" s="2"/>
      <c r="M22" s="2"/>
      <c r="N22" s="2"/>
      <c r="O22" s="2"/>
      <c r="P22" s="2"/>
      <c r="Q22" s="2"/>
      <c r="R22" s="2"/>
      <c r="S22" s="2"/>
      <c r="T22" s="2"/>
      <c r="U22" s="2"/>
      <c r="V22" s="2"/>
      <c r="W22" s="2"/>
      <c r="X22" s="2"/>
    </row>
    <row r="23" spans="1:24" x14ac:dyDescent="0.3">
      <c r="A23" s="2"/>
      <c r="B23" s="2"/>
      <c r="C23" s="2"/>
      <c r="D23" s="2"/>
      <c r="E23" s="2"/>
      <c r="F23" s="2"/>
      <c r="G23" s="2"/>
      <c r="H23" s="2"/>
      <c r="I23" s="2"/>
      <c r="J23" s="2"/>
      <c r="K23" s="2"/>
      <c r="L23" s="2"/>
      <c r="M23" s="2"/>
      <c r="N23" s="2"/>
      <c r="O23" s="2"/>
      <c r="P23" s="2"/>
      <c r="Q23" s="2"/>
      <c r="R23" s="2"/>
      <c r="S23" s="2"/>
      <c r="T23" s="2"/>
      <c r="U23" s="2"/>
      <c r="V23" s="2"/>
      <c r="W23" s="2"/>
      <c r="X23" s="2"/>
    </row>
    <row r="24" spans="1:24" x14ac:dyDescent="0.3">
      <c r="A24" s="2"/>
      <c r="B24" s="2"/>
      <c r="C24" s="2"/>
      <c r="D24" s="2"/>
      <c r="E24" s="2"/>
      <c r="F24" s="2"/>
      <c r="G24" s="2"/>
      <c r="H24" s="2"/>
      <c r="I24" s="2"/>
      <c r="J24" s="2"/>
      <c r="K24" s="2"/>
      <c r="L24" s="2"/>
      <c r="M24" s="2"/>
      <c r="N24" s="2"/>
      <c r="O24" s="2"/>
      <c r="P24" s="2"/>
      <c r="Q24" s="2"/>
      <c r="R24" s="2"/>
      <c r="S24" s="2"/>
      <c r="T24" s="2"/>
      <c r="U24" s="2"/>
      <c r="V24" s="2"/>
      <c r="W24" s="2"/>
      <c r="X24" s="2"/>
    </row>
    <row r="25" spans="1:24" x14ac:dyDescent="0.3">
      <c r="A25" s="2"/>
      <c r="B25" s="2"/>
      <c r="C25" s="2"/>
      <c r="D25" s="2"/>
      <c r="E25" s="2"/>
      <c r="F25" s="2"/>
      <c r="G25" s="2"/>
      <c r="H25" s="2"/>
      <c r="I25" s="2"/>
      <c r="J25" s="2"/>
      <c r="K25" s="2"/>
      <c r="L25" s="2"/>
      <c r="M25" s="2"/>
      <c r="N25" s="2"/>
      <c r="O25" s="2"/>
      <c r="P25" s="2"/>
      <c r="Q25" s="2"/>
      <c r="R25" s="2"/>
      <c r="S25" s="2"/>
      <c r="T25" s="2"/>
      <c r="U25" s="2"/>
      <c r="V25" s="2"/>
      <c r="W25" s="2"/>
      <c r="X25" s="2"/>
    </row>
    <row r="26" spans="1:24" x14ac:dyDescent="0.3">
      <c r="A26" s="2"/>
      <c r="B26" s="2"/>
      <c r="C26" s="2"/>
      <c r="D26" s="2"/>
      <c r="E26" s="2"/>
      <c r="F26" s="2"/>
      <c r="G26" s="2"/>
      <c r="H26" s="2"/>
      <c r="I26" s="2"/>
      <c r="J26" s="2"/>
      <c r="K26" s="2"/>
      <c r="L26" s="2"/>
      <c r="M26" s="2"/>
      <c r="N26" s="2"/>
      <c r="O26" s="2"/>
      <c r="P26" s="2"/>
      <c r="Q26" s="2"/>
      <c r="R26" s="2"/>
      <c r="S26" s="2"/>
      <c r="T26" s="2"/>
      <c r="U26" s="2"/>
      <c r="V26" s="2"/>
      <c r="W26" s="2"/>
      <c r="X26" s="2"/>
    </row>
    <row r="27" spans="1:24" x14ac:dyDescent="0.3">
      <c r="A27" s="2"/>
      <c r="B27" s="2"/>
      <c r="C27" s="2"/>
      <c r="D27" s="2"/>
      <c r="E27" s="2"/>
      <c r="F27" s="2"/>
      <c r="G27" s="2"/>
      <c r="H27" s="2"/>
      <c r="I27" s="2"/>
      <c r="J27" s="2"/>
      <c r="K27" s="2"/>
      <c r="L27" s="2"/>
      <c r="M27" s="2"/>
      <c r="N27" s="2"/>
      <c r="O27" s="2"/>
      <c r="P27" s="2"/>
      <c r="Q27" s="2"/>
      <c r="R27" s="2"/>
      <c r="S27" s="2"/>
      <c r="T27" s="2"/>
      <c r="U27" s="2"/>
      <c r="V27" s="2"/>
      <c r="W27" s="2"/>
      <c r="X27" s="2"/>
    </row>
    <row r="28" spans="1:24" x14ac:dyDescent="0.3">
      <c r="A28" s="2"/>
      <c r="B28" s="2"/>
      <c r="C28" s="2"/>
      <c r="D28" s="2"/>
      <c r="E28" s="2"/>
      <c r="F28" s="2"/>
      <c r="G28" s="2"/>
      <c r="H28" s="2"/>
      <c r="I28" s="2"/>
      <c r="J28" s="2"/>
      <c r="K28" s="2"/>
      <c r="L28" s="2"/>
      <c r="M28" s="2"/>
      <c r="N28" s="2"/>
      <c r="O28" s="2"/>
      <c r="P28" s="2"/>
      <c r="Q28" s="2"/>
      <c r="R28" s="2"/>
      <c r="S28" s="2"/>
      <c r="T28" s="2"/>
      <c r="U28" s="2"/>
      <c r="V28" s="2"/>
      <c r="W28" s="2"/>
      <c r="X28" s="2"/>
    </row>
    <row r="29" spans="1:24" x14ac:dyDescent="0.3">
      <c r="A29" s="2"/>
      <c r="B29" s="2"/>
      <c r="C29" s="2"/>
      <c r="D29" s="2"/>
      <c r="E29" s="2"/>
      <c r="F29" s="2"/>
      <c r="G29" s="2"/>
      <c r="H29" s="2"/>
      <c r="I29" s="2"/>
      <c r="J29" s="2"/>
      <c r="K29" s="2"/>
      <c r="L29" s="2"/>
      <c r="M29" s="2"/>
      <c r="N29" s="2"/>
      <c r="O29" s="2"/>
      <c r="P29" s="2"/>
      <c r="Q29" s="2"/>
      <c r="R29" s="2"/>
      <c r="S29" s="2"/>
      <c r="T29" s="2"/>
      <c r="U29" s="2"/>
      <c r="V29" s="2"/>
      <c r="W29" s="2"/>
      <c r="X29" s="2"/>
    </row>
    <row r="30" spans="1:24" x14ac:dyDescent="0.3">
      <c r="A30" s="2"/>
      <c r="B30" s="2"/>
      <c r="C30" s="2"/>
      <c r="D30" s="2"/>
      <c r="E30" s="2"/>
      <c r="F30" s="2"/>
      <c r="G30" s="2"/>
      <c r="H30" s="2"/>
      <c r="I30" s="2"/>
      <c r="J30" s="2"/>
      <c r="K30" s="2"/>
      <c r="L30" s="2"/>
      <c r="M30" s="2"/>
      <c r="N30" s="2"/>
      <c r="O30" s="2"/>
      <c r="P30" s="2"/>
      <c r="Q30" s="2"/>
      <c r="R30" s="2"/>
      <c r="S30" s="2"/>
      <c r="T30" s="2"/>
      <c r="U30" s="2"/>
      <c r="V30" s="2"/>
      <c r="W30" s="2"/>
      <c r="X30" s="2"/>
    </row>
    <row r="31" spans="1:24" x14ac:dyDescent="0.3">
      <c r="A31" s="2"/>
      <c r="B31" s="2"/>
      <c r="C31" s="2"/>
      <c r="D31" s="2"/>
      <c r="E31" s="2"/>
      <c r="F31" s="2"/>
      <c r="G31" s="2"/>
      <c r="H31" s="2"/>
      <c r="I31" s="2"/>
      <c r="J31" s="2"/>
      <c r="K31" s="2"/>
      <c r="L31" s="2"/>
      <c r="M31" s="2"/>
      <c r="N31" s="2"/>
      <c r="O31" s="2"/>
      <c r="P31" s="2"/>
      <c r="Q31" s="2"/>
      <c r="R31" s="2"/>
      <c r="S31" s="2"/>
      <c r="T31" s="2"/>
      <c r="U31" s="2"/>
      <c r="V31" s="2"/>
      <c r="W31" s="2"/>
      <c r="X31" s="2"/>
    </row>
    <row r="32" spans="1:24" x14ac:dyDescent="0.3">
      <c r="A32" s="2"/>
      <c r="B32" s="2"/>
      <c r="C32" s="2"/>
      <c r="D32" s="2"/>
      <c r="E32" s="2"/>
      <c r="F32" s="2"/>
      <c r="G32" s="2"/>
      <c r="H32" s="2"/>
      <c r="I32" s="2"/>
      <c r="J32" s="2"/>
      <c r="K32" s="2"/>
      <c r="L32" s="2"/>
      <c r="M32" s="2"/>
      <c r="N32" s="2"/>
      <c r="O32" s="2"/>
      <c r="P32" s="2"/>
      <c r="Q32" s="2"/>
      <c r="R32" s="2"/>
      <c r="S32" s="2"/>
      <c r="T32" s="2"/>
      <c r="U32" s="2"/>
      <c r="V32" s="2"/>
      <c r="W32" s="2"/>
      <c r="X32" s="2"/>
    </row>
    <row r="33" spans="1:24" x14ac:dyDescent="0.3">
      <c r="A33" s="2"/>
      <c r="B33" s="2"/>
      <c r="C33" s="2"/>
      <c r="D33" s="2"/>
      <c r="E33" s="2"/>
      <c r="F33" s="2"/>
      <c r="G33" s="2"/>
      <c r="H33" s="2"/>
      <c r="I33" s="2"/>
      <c r="J33" s="2"/>
      <c r="K33" s="2"/>
      <c r="L33" s="2"/>
      <c r="M33" s="2"/>
      <c r="N33" s="2"/>
      <c r="O33" s="2"/>
      <c r="P33" s="2"/>
      <c r="Q33" s="2"/>
      <c r="R33" s="2"/>
      <c r="S33" s="2"/>
      <c r="T33" s="2"/>
      <c r="U33" s="2"/>
      <c r="V33" s="2"/>
      <c r="W33" s="2"/>
      <c r="X33" s="2"/>
    </row>
    <row r="34" spans="1:24" x14ac:dyDescent="0.3">
      <c r="A34" s="2"/>
      <c r="B34" s="2"/>
      <c r="C34" s="2"/>
      <c r="D34" s="2"/>
      <c r="E34" s="2"/>
      <c r="F34" s="2"/>
      <c r="G34" s="2"/>
      <c r="H34" s="2"/>
      <c r="I34" s="2"/>
      <c r="J34" s="2"/>
      <c r="K34" s="2"/>
      <c r="L34" s="2"/>
      <c r="M34" s="2"/>
      <c r="N34" s="2"/>
      <c r="O34" s="2"/>
      <c r="P34" s="2"/>
      <c r="Q34" s="2"/>
      <c r="R34" s="2"/>
      <c r="S34" s="2"/>
      <c r="T34" s="2"/>
      <c r="U34" s="2"/>
      <c r="V34" s="2"/>
      <c r="W34" s="2"/>
      <c r="X34" s="2"/>
    </row>
    <row r="35" spans="1:24" x14ac:dyDescent="0.3">
      <c r="A35" s="2"/>
      <c r="B35" s="2"/>
      <c r="C35" s="2"/>
      <c r="D35" s="2"/>
      <c r="E35" s="2"/>
      <c r="F35" s="2"/>
      <c r="G35" s="2"/>
      <c r="H35" s="2"/>
      <c r="I35" s="2"/>
      <c r="J35" s="2"/>
      <c r="K35" s="2"/>
      <c r="L35" s="2"/>
      <c r="M35" s="2"/>
      <c r="N35" s="2"/>
      <c r="O35" s="2"/>
      <c r="P35" s="2"/>
      <c r="Q35" s="2"/>
      <c r="R35" s="2"/>
      <c r="S35" s="2"/>
      <c r="T35" s="2"/>
      <c r="U35" s="2"/>
      <c r="V35" s="2"/>
      <c r="W35" s="2"/>
      <c r="X35" s="2"/>
    </row>
    <row r="36" spans="1:24" x14ac:dyDescent="0.3">
      <c r="A36" s="2"/>
      <c r="B36" s="2"/>
      <c r="C36" s="2"/>
      <c r="D36" s="2"/>
      <c r="E36" s="2"/>
      <c r="F36" s="2"/>
      <c r="G36" s="2"/>
      <c r="H36" s="2"/>
      <c r="I36" s="2"/>
      <c r="J36" s="2"/>
      <c r="K36" s="2"/>
      <c r="L36" s="2"/>
      <c r="M36" s="2"/>
      <c r="N36" s="2"/>
      <c r="O36" s="2"/>
      <c r="P36" s="2"/>
      <c r="Q36" s="2"/>
      <c r="R36" s="2"/>
      <c r="S36" s="2"/>
      <c r="T36" s="2"/>
      <c r="U36" s="2"/>
      <c r="V36" s="2"/>
      <c r="W36" s="2"/>
      <c r="X36" s="2"/>
    </row>
    <row r="37" spans="1:24" x14ac:dyDescent="0.3">
      <c r="A37" s="2"/>
      <c r="B37" s="2"/>
      <c r="C37" s="2"/>
      <c r="D37" s="2"/>
      <c r="E37" s="2"/>
      <c r="F37" s="2"/>
      <c r="G37" s="2"/>
      <c r="H37" s="2"/>
      <c r="I37" s="2"/>
      <c r="J37" s="2"/>
      <c r="K37" s="2"/>
      <c r="L37" s="2"/>
      <c r="M37" s="2"/>
      <c r="N37" s="2"/>
      <c r="O37" s="2"/>
      <c r="P37" s="2"/>
      <c r="Q37" s="2"/>
      <c r="R37" s="2"/>
      <c r="S37" s="2"/>
      <c r="T37" s="2"/>
      <c r="U37" s="2"/>
      <c r="V37" s="2"/>
      <c r="W37" s="2"/>
      <c r="X37" s="2"/>
    </row>
    <row r="38" spans="1:24" x14ac:dyDescent="0.3">
      <c r="A38" s="2"/>
      <c r="B38" s="2"/>
      <c r="C38" s="2"/>
      <c r="D38" s="2"/>
      <c r="E38" s="2"/>
      <c r="F38" s="2"/>
      <c r="G38" s="2"/>
      <c r="H38" s="2"/>
      <c r="I38" s="2"/>
      <c r="J38" s="2"/>
      <c r="K38" s="2"/>
      <c r="L38" s="2"/>
      <c r="M38" s="2"/>
      <c r="N38" s="2"/>
      <c r="O38" s="2"/>
      <c r="P38" s="2"/>
      <c r="Q38" s="2"/>
      <c r="R38" s="2"/>
      <c r="S38" s="2"/>
      <c r="T38" s="2"/>
      <c r="U38" s="2"/>
      <c r="V38" s="2"/>
      <c r="W38" s="2"/>
      <c r="X38" s="2"/>
    </row>
    <row r="39" spans="1:24" x14ac:dyDescent="0.3">
      <c r="A39" s="2"/>
      <c r="B39" s="2"/>
      <c r="C39" s="2"/>
      <c r="D39" s="2"/>
      <c r="E39" s="2"/>
      <c r="F39" s="2"/>
      <c r="G39" s="2"/>
      <c r="H39" s="2"/>
      <c r="I39" s="2"/>
      <c r="J39" s="2"/>
      <c r="K39" s="2"/>
      <c r="L39" s="2"/>
      <c r="M39" s="2"/>
      <c r="N39" s="2"/>
      <c r="O39" s="2"/>
      <c r="P39" s="2"/>
      <c r="Q39" s="2"/>
      <c r="R39" s="2"/>
      <c r="S39" s="2"/>
      <c r="T39" s="2"/>
      <c r="U39" s="2"/>
      <c r="V39" s="2"/>
      <c r="W39" s="2"/>
      <c r="X39" s="2"/>
    </row>
    <row r="40" spans="1:24" x14ac:dyDescent="0.3">
      <c r="A40" s="2"/>
      <c r="B40" s="2"/>
      <c r="C40" s="2"/>
      <c r="D40" s="2"/>
      <c r="E40" s="2"/>
      <c r="F40" s="2"/>
      <c r="G40" s="2"/>
      <c r="H40" s="2"/>
      <c r="I40" s="2"/>
      <c r="J40" s="2"/>
      <c r="K40" s="2"/>
      <c r="L40" s="2"/>
      <c r="M40" s="2"/>
      <c r="N40" s="2"/>
      <c r="O40" s="2"/>
      <c r="P40" s="2"/>
      <c r="Q40" s="2"/>
      <c r="R40" s="2"/>
      <c r="S40" s="2"/>
      <c r="T40" s="2"/>
      <c r="U40" s="2"/>
      <c r="V40" s="2"/>
      <c r="W40" s="2"/>
      <c r="X40" s="2"/>
    </row>
    <row r="41" spans="1:24" x14ac:dyDescent="0.3">
      <c r="A41" s="2"/>
      <c r="B41" s="2"/>
      <c r="C41" s="2"/>
      <c r="D41" s="2"/>
      <c r="E41" s="2"/>
      <c r="F41" s="2"/>
      <c r="G41" s="2"/>
      <c r="H41" s="2"/>
      <c r="I41" s="2"/>
      <c r="J41" s="2"/>
      <c r="K41" s="2"/>
      <c r="L41" s="2"/>
      <c r="M41" s="2"/>
      <c r="N41" s="2"/>
      <c r="O41" s="2"/>
      <c r="P41" s="2"/>
      <c r="Q41" s="2"/>
      <c r="R41" s="2"/>
      <c r="S41" s="2"/>
      <c r="T41" s="2"/>
      <c r="U41" s="2"/>
      <c r="V41" s="2"/>
      <c r="W41" s="2"/>
      <c r="X41" s="2"/>
    </row>
    <row r="42" spans="1:24" x14ac:dyDescent="0.3">
      <c r="A42" s="2"/>
      <c r="B42" s="2"/>
      <c r="C42" s="2"/>
      <c r="D42" s="2"/>
      <c r="E42" s="2"/>
      <c r="F42" s="2"/>
      <c r="G42" s="2"/>
      <c r="H42" s="2"/>
      <c r="I42" s="2"/>
      <c r="J42" s="2"/>
      <c r="K42" s="2"/>
      <c r="L42" s="2"/>
      <c r="M42" s="2"/>
      <c r="N42" s="2"/>
      <c r="O42" s="2"/>
      <c r="P42" s="2"/>
      <c r="Q42" s="2"/>
      <c r="R42" s="2"/>
      <c r="S42" s="2"/>
      <c r="T42" s="2"/>
      <c r="U42" s="2"/>
      <c r="V42" s="2"/>
      <c r="W42" s="2"/>
      <c r="X42" s="2"/>
    </row>
    <row r="43" spans="1:24" x14ac:dyDescent="0.3">
      <c r="A43" s="2"/>
      <c r="B43" s="2"/>
      <c r="C43" s="2"/>
      <c r="D43" s="2"/>
      <c r="E43" s="2"/>
      <c r="F43" s="2"/>
      <c r="G43" s="2"/>
      <c r="H43" s="2"/>
      <c r="I43" s="2"/>
      <c r="J43" s="2"/>
      <c r="K43" s="2"/>
      <c r="L43" s="2"/>
      <c r="M43" s="2"/>
      <c r="N43" s="2"/>
      <c r="O43" s="2"/>
      <c r="P43" s="2"/>
      <c r="Q43" s="2"/>
      <c r="R43" s="2"/>
      <c r="S43" s="2"/>
      <c r="T43" s="2"/>
      <c r="U43" s="2"/>
      <c r="V43" s="2"/>
      <c r="W43" s="2"/>
      <c r="X43" s="2"/>
    </row>
    <row r="44" spans="1:24" x14ac:dyDescent="0.3">
      <c r="A44" s="2"/>
      <c r="B44" s="2"/>
      <c r="C44" s="2"/>
      <c r="D44" s="2"/>
      <c r="E44" s="2"/>
      <c r="F44" s="2"/>
      <c r="G44" s="2"/>
      <c r="H44" s="2"/>
      <c r="I44" s="2"/>
      <c r="J44" s="2"/>
      <c r="K44" s="2"/>
      <c r="L44" s="2"/>
      <c r="M44" s="2"/>
      <c r="N44" s="2"/>
      <c r="O44" s="2"/>
      <c r="P44" s="2"/>
      <c r="Q44" s="2"/>
      <c r="R44" s="2"/>
      <c r="S44" s="2"/>
      <c r="T44" s="2"/>
      <c r="U44" s="2"/>
      <c r="V44" s="2"/>
      <c r="W44" s="2"/>
      <c r="X44" s="2"/>
    </row>
    <row r="45" spans="1:24" x14ac:dyDescent="0.3">
      <c r="A45" s="2"/>
      <c r="B45" s="2"/>
      <c r="C45" s="2"/>
      <c r="D45" s="2"/>
      <c r="E45" s="2"/>
      <c r="F45" s="2"/>
      <c r="G45" s="2"/>
      <c r="H45" s="2"/>
      <c r="I45" s="2"/>
      <c r="J45" s="2"/>
      <c r="K45" s="2"/>
      <c r="L45" s="2"/>
      <c r="M45" s="2"/>
      <c r="N45" s="2"/>
      <c r="O45" s="2"/>
      <c r="P45" s="2"/>
      <c r="Q45" s="2"/>
      <c r="R45" s="2"/>
      <c r="S45" s="2"/>
      <c r="T45" s="2"/>
      <c r="U45" s="2"/>
      <c r="V45" s="2"/>
      <c r="W45" s="2"/>
      <c r="X45" s="2"/>
    </row>
    <row r="46" spans="1:24" x14ac:dyDescent="0.3">
      <c r="A46" s="2"/>
      <c r="B46" s="2"/>
      <c r="C46" s="2"/>
      <c r="D46" s="2"/>
      <c r="E46" s="2"/>
      <c r="F46" s="2"/>
      <c r="G46" s="2"/>
      <c r="H46" s="2"/>
      <c r="I46" s="2"/>
      <c r="J46" s="2"/>
      <c r="K46" s="2"/>
      <c r="L46" s="2"/>
      <c r="M46" s="2"/>
      <c r="N46" s="2"/>
      <c r="O46" s="2"/>
      <c r="P46" s="2"/>
      <c r="Q46" s="2"/>
      <c r="R46" s="2"/>
      <c r="S46" s="2"/>
      <c r="T46" s="2"/>
      <c r="U46" s="2"/>
      <c r="V46" s="2"/>
      <c r="W46" s="2"/>
      <c r="X46" s="2"/>
    </row>
    <row r="47" spans="1:24" x14ac:dyDescent="0.3">
      <c r="A47" s="2"/>
      <c r="B47" s="2"/>
      <c r="C47" s="2"/>
      <c r="D47" s="2"/>
      <c r="E47" s="2"/>
      <c r="F47" s="2"/>
      <c r="G47" s="2"/>
      <c r="H47" s="2"/>
      <c r="I47" s="2"/>
      <c r="J47" s="2"/>
      <c r="K47" s="2"/>
      <c r="L47" s="2"/>
      <c r="M47" s="2"/>
      <c r="N47" s="2"/>
      <c r="O47" s="2"/>
      <c r="P47" s="2"/>
      <c r="Q47" s="2"/>
      <c r="R47" s="2"/>
      <c r="S47" s="2"/>
      <c r="T47" s="2"/>
      <c r="U47" s="2"/>
      <c r="V47" s="2"/>
      <c r="W47" s="2"/>
      <c r="X47" s="2"/>
    </row>
    <row r="48" spans="1:24" x14ac:dyDescent="0.3">
      <c r="A48" s="2"/>
      <c r="B48" s="2"/>
      <c r="C48" s="2"/>
      <c r="D48" s="2"/>
      <c r="E48" s="2"/>
      <c r="F48" s="2"/>
      <c r="G48" s="2"/>
      <c r="H48" s="2"/>
      <c r="I48" s="2"/>
      <c r="J48" s="2"/>
      <c r="K48" s="2"/>
      <c r="L48" s="2"/>
      <c r="M48" s="2"/>
      <c r="N48" s="2"/>
      <c r="O48" s="2"/>
      <c r="P48" s="2"/>
      <c r="Q48" s="2"/>
      <c r="R48" s="2"/>
      <c r="S48" s="2"/>
      <c r="T48" s="2"/>
      <c r="U48" s="2"/>
      <c r="V48" s="2"/>
      <c r="W48" s="2"/>
      <c r="X48" s="2"/>
    </row>
    <row r="49" spans="1:24" x14ac:dyDescent="0.3">
      <c r="A49" s="2"/>
      <c r="B49" s="2"/>
      <c r="C49" s="2"/>
      <c r="D49" s="2"/>
      <c r="E49" s="2"/>
      <c r="F49" s="2"/>
      <c r="G49" s="2"/>
      <c r="H49" s="2"/>
      <c r="I49" s="2"/>
      <c r="J49" s="2"/>
      <c r="K49" s="2"/>
      <c r="L49" s="2"/>
      <c r="M49" s="2"/>
      <c r="N49" s="2"/>
      <c r="O49" s="2"/>
      <c r="P49" s="2"/>
      <c r="Q49" s="2"/>
      <c r="R49" s="2"/>
      <c r="S49" s="2"/>
      <c r="T49" s="2"/>
      <c r="U49" s="2"/>
      <c r="V49" s="2"/>
      <c r="W49" s="2"/>
      <c r="X49" s="2"/>
    </row>
    <row r="50" spans="1:24" x14ac:dyDescent="0.3">
      <c r="A50" s="2"/>
      <c r="B50" s="2"/>
      <c r="C50" s="2"/>
      <c r="D50" s="2"/>
      <c r="E50" s="2"/>
      <c r="F50" s="2"/>
      <c r="G50" s="2"/>
      <c r="H50" s="2"/>
      <c r="I50" s="2"/>
      <c r="J50" s="2"/>
      <c r="K50" s="2"/>
      <c r="L50" s="2"/>
      <c r="M50" s="2"/>
      <c r="N50" s="2"/>
      <c r="O50" s="2"/>
      <c r="P50" s="2"/>
      <c r="Q50" s="2"/>
      <c r="R50" s="2"/>
      <c r="S50" s="2"/>
      <c r="T50" s="2"/>
      <c r="U50" s="2"/>
      <c r="V50" s="2"/>
      <c r="W50" s="2"/>
      <c r="X50" s="2"/>
    </row>
    <row r="51" spans="1:24" x14ac:dyDescent="0.3">
      <c r="A51" s="2"/>
      <c r="B51" s="2"/>
      <c r="C51" s="2"/>
      <c r="D51" s="2"/>
      <c r="E51" s="2"/>
      <c r="F51" s="2"/>
      <c r="G51" s="2"/>
      <c r="H51" s="2"/>
      <c r="I51" s="2"/>
      <c r="J51" s="2"/>
      <c r="K51" s="2"/>
      <c r="L51" s="2"/>
      <c r="M51" s="2"/>
      <c r="N51" s="2"/>
      <c r="O51" s="2"/>
      <c r="P51" s="2"/>
      <c r="Q51" s="2"/>
      <c r="R51" s="2"/>
      <c r="S51" s="2"/>
      <c r="T51" s="2"/>
      <c r="U51" s="2"/>
      <c r="V51" s="2"/>
      <c r="W51" s="2"/>
      <c r="X51" s="2"/>
    </row>
    <row r="52" spans="1:24" x14ac:dyDescent="0.3">
      <c r="A52" s="2"/>
      <c r="B52" s="2"/>
      <c r="C52" s="2"/>
      <c r="D52" s="2"/>
      <c r="E52" s="2"/>
      <c r="F52" s="2"/>
      <c r="G52" s="2"/>
      <c r="H52" s="2"/>
      <c r="I52" s="2"/>
      <c r="J52" s="2"/>
      <c r="K52" s="2"/>
      <c r="L52" s="2"/>
      <c r="M52" s="2"/>
      <c r="N52" s="2"/>
      <c r="O52" s="2"/>
      <c r="P52" s="2"/>
      <c r="Q52" s="2"/>
      <c r="R52" s="2"/>
      <c r="S52" s="2"/>
      <c r="T52" s="2"/>
      <c r="U52" s="2"/>
      <c r="V52" s="2"/>
      <c r="W52" s="2"/>
      <c r="X52" s="2"/>
    </row>
    <row r="53" spans="1:24" x14ac:dyDescent="0.3">
      <c r="A53" s="2"/>
      <c r="B53" s="2"/>
      <c r="C53" s="2"/>
      <c r="D53" s="2"/>
      <c r="E53" s="2"/>
      <c r="F53" s="2"/>
      <c r="G53" s="2"/>
      <c r="H53" s="2"/>
      <c r="I53" s="2"/>
      <c r="J53" s="2"/>
      <c r="K53" s="2"/>
      <c r="L53" s="2"/>
      <c r="M53" s="2"/>
      <c r="N53" s="2"/>
      <c r="O53" s="2"/>
      <c r="P53" s="2"/>
      <c r="Q53" s="2"/>
      <c r="R53" s="2"/>
      <c r="S53" s="2"/>
      <c r="T53" s="2"/>
      <c r="U53" s="2"/>
      <c r="V53" s="2"/>
      <c r="W53" s="2"/>
      <c r="X53" s="2"/>
    </row>
    <row r="54" spans="1:24" x14ac:dyDescent="0.3">
      <c r="A54" s="2"/>
      <c r="B54" s="2"/>
      <c r="C54" s="2"/>
      <c r="D54" s="2"/>
      <c r="E54" s="2"/>
      <c r="F54" s="2"/>
      <c r="G54" s="2"/>
      <c r="H54" s="2"/>
      <c r="I54" s="2"/>
      <c r="J54" s="2"/>
      <c r="K54" s="2"/>
      <c r="L54" s="2"/>
      <c r="M54" s="2"/>
      <c r="N54" s="2"/>
      <c r="O54" s="2"/>
      <c r="P54" s="2"/>
      <c r="Q54" s="2"/>
      <c r="R54" s="2"/>
      <c r="S54" s="2"/>
      <c r="T54" s="2"/>
      <c r="U54" s="2"/>
      <c r="V54" s="2"/>
      <c r="W54" s="2"/>
      <c r="X54" s="2"/>
    </row>
    <row r="55" spans="1:24" x14ac:dyDescent="0.3">
      <c r="A55" s="2"/>
      <c r="B55" s="2"/>
      <c r="C55" s="2"/>
      <c r="D55" s="2"/>
      <c r="E55" s="2"/>
      <c r="F55" s="2"/>
      <c r="G55" s="2"/>
      <c r="H55" s="2"/>
      <c r="I55" s="2"/>
      <c r="J55" s="2"/>
      <c r="K55" s="2"/>
      <c r="L55" s="2"/>
      <c r="M55" s="2"/>
      <c r="N55" s="2"/>
      <c r="O55" s="2"/>
      <c r="P55" s="2"/>
      <c r="Q55" s="2"/>
      <c r="R55" s="2"/>
      <c r="S55" s="2"/>
      <c r="T55" s="2"/>
      <c r="U55" s="2"/>
      <c r="V55" s="2"/>
      <c r="W55" s="2"/>
      <c r="X55" s="2"/>
    </row>
    <row r="56" spans="1:24" x14ac:dyDescent="0.3">
      <c r="A56" s="2"/>
      <c r="B56" s="2"/>
      <c r="C56" s="2"/>
      <c r="D56" s="2"/>
      <c r="E56" s="2"/>
      <c r="F56" s="2"/>
      <c r="G56" s="2"/>
      <c r="H56" s="2"/>
      <c r="I56" s="2"/>
      <c r="J56" s="2"/>
      <c r="K56" s="2"/>
      <c r="L56" s="2"/>
      <c r="M56" s="2"/>
      <c r="N56" s="2"/>
      <c r="O56" s="2"/>
      <c r="P56" s="2"/>
      <c r="Q56" s="2"/>
      <c r="R56" s="2"/>
      <c r="S56" s="2"/>
      <c r="T56" s="2"/>
      <c r="U56" s="2"/>
      <c r="V56" s="2"/>
      <c r="W56" s="2"/>
      <c r="X56" s="2"/>
    </row>
    <row r="57" spans="1:24" x14ac:dyDescent="0.3">
      <c r="A57" s="2"/>
      <c r="B57" s="2"/>
      <c r="C57" s="2"/>
      <c r="D57" s="2"/>
      <c r="E57" s="2"/>
      <c r="F57" s="2"/>
      <c r="G57" s="2"/>
      <c r="H57" s="2"/>
      <c r="I57" s="2"/>
      <c r="J57" s="2"/>
      <c r="K57" s="2"/>
      <c r="L57" s="2"/>
      <c r="M57" s="2"/>
      <c r="N57" s="2"/>
      <c r="O57" s="2"/>
      <c r="P57" s="2"/>
      <c r="Q57" s="2"/>
      <c r="R57" s="2"/>
      <c r="S57" s="2"/>
      <c r="T57" s="2"/>
      <c r="U57" s="2"/>
      <c r="V57" s="2"/>
      <c r="W57" s="2"/>
      <c r="X57" s="2"/>
    </row>
    <row r="58" spans="1:24" x14ac:dyDescent="0.3">
      <c r="A58" s="2"/>
      <c r="B58" s="2"/>
      <c r="C58" s="2"/>
      <c r="D58" s="2"/>
      <c r="E58" s="2"/>
      <c r="F58" s="2"/>
      <c r="G58" s="2"/>
      <c r="H58" s="2"/>
      <c r="I58" s="2"/>
      <c r="J58" s="2"/>
      <c r="K58" s="2"/>
      <c r="L58" s="2"/>
      <c r="M58" s="2"/>
      <c r="N58" s="2"/>
      <c r="O58" s="2"/>
      <c r="P58" s="2"/>
      <c r="Q58" s="2"/>
      <c r="R58" s="2"/>
      <c r="S58" s="2"/>
      <c r="T58" s="2"/>
      <c r="U58" s="2"/>
      <c r="V58" s="2"/>
      <c r="W58" s="2"/>
      <c r="X58" s="2"/>
    </row>
    <row r="59" spans="1:24" x14ac:dyDescent="0.3">
      <c r="A59" s="2"/>
      <c r="B59" s="2"/>
      <c r="C59" s="2"/>
      <c r="D59" s="2"/>
      <c r="E59" s="2"/>
      <c r="F59" s="2"/>
      <c r="G59" s="2"/>
      <c r="H59" s="2"/>
      <c r="I59" s="2"/>
      <c r="J59" s="2"/>
      <c r="K59" s="2"/>
      <c r="L59" s="2"/>
      <c r="M59" s="2"/>
      <c r="N59" s="2"/>
      <c r="O59" s="2"/>
      <c r="P59" s="2"/>
      <c r="Q59" s="2"/>
      <c r="R59" s="2"/>
      <c r="S59" s="2"/>
      <c r="T59" s="2"/>
      <c r="U59" s="2"/>
      <c r="V59" s="2"/>
      <c r="W59" s="2"/>
      <c r="X59" s="2"/>
    </row>
    <row r="60" spans="1:24" x14ac:dyDescent="0.3">
      <c r="A60" s="2"/>
      <c r="B60" s="2"/>
      <c r="C60" s="2"/>
      <c r="D60" s="2"/>
      <c r="E60" s="2"/>
      <c r="F60" s="2"/>
      <c r="G60" s="2"/>
      <c r="H60" s="2"/>
      <c r="I60" s="2"/>
      <c r="J60" s="2"/>
      <c r="K60" s="2"/>
      <c r="L60" s="2"/>
      <c r="M60" s="2"/>
      <c r="N60" s="2"/>
      <c r="O60" s="2"/>
      <c r="P60" s="2"/>
      <c r="Q60" s="2"/>
      <c r="R60" s="2"/>
      <c r="S60" s="2"/>
      <c r="T60" s="2"/>
      <c r="U60" s="2"/>
      <c r="V60" s="2"/>
      <c r="W60" s="2"/>
      <c r="X60" s="2"/>
    </row>
    <row r="61" spans="1:24" x14ac:dyDescent="0.3">
      <c r="A61" s="2"/>
      <c r="B61" s="2"/>
      <c r="C61" s="2"/>
      <c r="D61" s="2"/>
      <c r="E61" s="2"/>
      <c r="F61" s="2"/>
      <c r="G61" s="2"/>
      <c r="H61" s="2"/>
      <c r="I61" s="2"/>
      <c r="J61" s="2"/>
      <c r="K61" s="2"/>
      <c r="L61" s="2"/>
      <c r="M61" s="2"/>
      <c r="N61" s="2"/>
      <c r="O61" s="2"/>
      <c r="P61" s="2"/>
      <c r="Q61" s="2"/>
      <c r="R61" s="2"/>
      <c r="S61" s="2"/>
      <c r="T61" s="2"/>
      <c r="U61" s="2"/>
      <c r="V61" s="2"/>
      <c r="W61" s="2"/>
      <c r="X61" s="2"/>
    </row>
    <row r="62" spans="1:24" x14ac:dyDescent="0.3">
      <c r="A62" s="2"/>
      <c r="B62" s="2"/>
      <c r="C62" s="2"/>
      <c r="D62" s="2"/>
      <c r="E62" s="2"/>
      <c r="F62" s="2"/>
      <c r="G62" s="2"/>
      <c r="H62" s="2"/>
      <c r="I62" s="2"/>
      <c r="J62" s="2"/>
      <c r="K62" s="2"/>
      <c r="L62" s="2"/>
      <c r="M62" s="2"/>
      <c r="N62" s="2"/>
      <c r="O62" s="2"/>
      <c r="P62" s="2"/>
      <c r="Q62" s="2"/>
      <c r="R62" s="2"/>
      <c r="S62" s="2"/>
      <c r="T62" s="2"/>
      <c r="U62" s="2"/>
      <c r="V62" s="2"/>
      <c r="W62" s="2"/>
      <c r="X62" s="2"/>
    </row>
    <row r="63" spans="1:24" x14ac:dyDescent="0.3">
      <c r="A63" s="2"/>
      <c r="B63" s="2"/>
      <c r="C63" s="2"/>
      <c r="D63" s="2"/>
      <c r="E63" s="2"/>
      <c r="F63" s="2"/>
      <c r="G63" s="2"/>
      <c r="H63" s="2"/>
      <c r="I63" s="2"/>
      <c r="J63" s="2"/>
      <c r="K63" s="2"/>
      <c r="L63" s="2"/>
      <c r="M63" s="2"/>
      <c r="N63" s="2"/>
      <c r="O63" s="2"/>
      <c r="P63" s="2"/>
      <c r="Q63" s="2"/>
      <c r="R63" s="2"/>
      <c r="S63" s="2"/>
      <c r="T63" s="2"/>
      <c r="U63" s="2"/>
      <c r="V63" s="2"/>
      <c r="W63" s="2"/>
      <c r="X63" s="2"/>
    </row>
    <row r="64" spans="1:24" x14ac:dyDescent="0.3">
      <c r="A64" s="2"/>
      <c r="B64" s="2"/>
      <c r="C64" s="2"/>
      <c r="D64" s="2"/>
      <c r="E64" s="2"/>
      <c r="F64" s="2"/>
      <c r="G64" s="2"/>
      <c r="H64" s="2"/>
      <c r="I64" s="2"/>
      <c r="J64" s="2"/>
      <c r="K64" s="2"/>
      <c r="L64" s="2"/>
      <c r="M64" s="2"/>
      <c r="N64" s="2"/>
      <c r="O64" s="2"/>
      <c r="P64" s="2"/>
      <c r="Q64" s="2"/>
      <c r="R64" s="2"/>
      <c r="S64" s="2"/>
      <c r="T64" s="2"/>
      <c r="U64" s="2"/>
      <c r="V64" s="2"/>
      <c r="W64" s="2"/>
      <c r="X64" s="2"/>
    </row>
    <row r="65" spans="1:24" x14ac:dyDescent="0.3">
      <c r="A65" s="2"/>
      <c r="B65" s="2"/>
      <c r="C65" s="2"/>
      <c r="D65" s="2"/>
      <c r="E65" s="2"/>
      <c r="F65" s="2"/>
      <c r="G65" s="2"/>
      <c r="H65" s="2"/>
      <c r="I65" s="2"/>
      <c r="J65" s="2"/>
      <c r="K65" s="2"/>
      <c r="L65" s="2"/>
      <c r="M65" s="2"/>
      <c r="N65" s="2"/>
      <c r="O65" s="2"/>
      <c r="P65" s="2"/>
      <c r="Q65" s="2"/>
      <c r="R65" s="2"/>
      <c r="S65" s="2"/>
      <c r="T65" s="2"/>
      <c r="U65" s="2"/>
      <c r="V65" s="2"/>
      <c r="W65" s="2"/>
      <c r="X65" s="2"/>
    </row>
    <row r="66" spans="1:24" x14ac:dyDescent="0.3">
      <c r="A66" s="2"/>
      <c r="B66" s="2"/>
      <c r="C66" s="2"/>
      <c r="D66" s="2"/>
      <c r="E66" s="2"/>
      <c r="F66" s="2"/>
      <c r="G66" s="2"/>
      <c r="H66" s="2"/>
      <c r="I66" s="2"/>
      <c r="J66" s="2"/>
      <c r="K66" s="2"/>
      <c r="L66" s="2"/>
      <c r="M66" s="2"/>
      <c r="N66" s="2"/>
      <c r="O66" s="2"/>
      <c r="P66" s="2"/>
      <c r="Q66" s="2"/>
      <c r="R66" s="2"/>
      <c r="S66" s="2"/>
      <c r="T66" s="2"/>
      <c r="U66" s="2"/>
      <c r="V66" s="2"/>
      <c r="W66" s="2"/>
      <c r="X66" s="2"/>
    </row>
    <row r="67" spans="1:24" x14ac:dyDescent="0.3">
      <c r="A67" s="2"/>
      <c r="B67" s="2"/>
      <c r="C67" s="2"/>
      <c r="D67" s="2"/>
      <c r="E67" s="2"/>
      <c r="F67" s="2"/>
      <c r="G67" s="2"/>
      <c r="H67" s="2"/>
      <c r="I67" s="2"/>
      <c r="J67" s="2"/>
      <c r="K67" s="2"/>
      <c r="L67" s="2"/>
      <c r="M67" s="2"/>
      <c r="N67" s="2"/>
      <c r="O67" s="2"/>
      <c r="P67" s="2"/>
      <c r="Q67" s="2"/>
      <c r="R67" s="2"/>
      <c r="S67" s="2"/>
      <c r="T67" s="2"/>
      <c r="U67" s="2"/>
      <c r="V67" s="2"/>
      <c r="W67" s="2"/>
      <c r="X67" s="2"/>
    </row>
    <row r="68" spans="1:24" x14ac:dyDescent="0.3">
      <c r="A68" s="2"/>
      <c r="B68" s="2"/>
      <c r="C68" s="2"/>
      <c r="D68" s="2"/>
      <c r="E68" s="2"/>
      <c r="F68" s="2"/>
      <c r="G68" s="2"/>
      <c r="H68" s="2"/>
      <c r="I68" s="2"/>
      <c r="J68" s="2"/>
      <c r="K68" s="2"/>
      <c r="L68" s="2"/>
      <c r="M68" s="2"/>
      <c r="N68" s="2"/>
      <c r="O68" s="2"/>
      <c r="P68" s="2"/>
      <c r="Q68" s="2"/>
      <c r="R68" s="2"/>
      <c r="S68" s="2"/>
      <c r="T68" s="2"/>
      <c r="U68" s="2"/>
      <c r="V68" s="2"/>
      <c r="W68" s="2"/>
      <c r="X68" s="2"/>
    </row>
    <row r="69" spans="1:24" x14ac:dyDescent="0.3">
      <c r="A69" s="2"/>
      <c r="B69" s="2"/>
      <c r="C69" s="2"/>
      <c r="D69" s="2"/>
      <c r="E69" s="2"/>
      <c r="F69" s="2"/>
      <c r="G69" s="2"/>
      <c r="H69" s="2"/>
      <c r="I69" s="2"/>
      <c r="J69" s="2"/>
      <c r="K69" s="2"/>
      <c r="L69" s="2"/>
      <c r="M69" s="2"/>
      <c r="N69" s="2"/>
      <c r="O69" s="2"/>
      <c r="P69" s="2"/>
      <c r="Q69" s="2"/>
      <c r="R69" s="2"/>
      <c r="S69" s="2"/>
      <c r="T69" s="2"/>
      <c r="U69" s="2"/>
      <c r="V69" s="2"/>
      <c r="W69" s="2"/>
      <c r="X69" s="2"/>
    </row>
    <row r="70" spans="1:24" x14ac:dyDescent="0.3">
      <c r="A70" s="2"/>
      <c r="B70" s="2"/>
      <c r="C70" s="2"/>
      <c r="D70" s="2"/>
      <c r="E70" s="2"/>
      <c r="F70" s="2"/>
      <c r="G70" s="2"/>
      <c r="H70" s="2"/>
      <c r="I70" s="2"/>
      <c r="J70" s="2"/>
      <c r="K70" s="2"/>
      <c r="L70" s="2"/>
      <c r="M70" s="2"/>
      <c r="N70" s="2"/>
      <c r="O70" s="2"/>
      <c r="P70" s="2"/>
      <c r="Q70" s="2"/>
      <c r="R70" s="2"/>
      <c r="S70" s="2"/>
      <c r="T70" s="2"/>
      <c r="U70" s="2"/>
      <c r="V70" s="2"/>
      <c r="W70" s="2"/>
      <c r="X70" s="2"/>
    </row>
    <row r="71" spans="1:24" x14ac:dyDescent="0.3">
      <c r="A71" s="2"/>
      <c r="B71" s="2"/>
      <c r="C71" s="2"/>
      <c r="D71" s="2"/>
      <c r="E71" s="2"/>
      <c r="F71" s="2"/>
      <c r="G71" s="2"/>
      <c r="H71" s="2"/>
      <c r="I71" s="2"/>
      <c r="J71" s="2"/>
      <c r="K71" s="2"/>
      <c r="L71" s="2"/>
      <c r="M71" s="2"/>
      <c r="N71" s="2"/>
      <c r="O71" s="2"/>
      <c r="P71" s="2"/>
      <c r="Q71" s="2"/>
      <c r="R71" s="2"/>
      <c r="S71" s="2"/>
      <c r="T71" s="2"/>
      <c r="U71" s="2"/>
      <c r="V71" s="2"/>
      <c r="W71" s="2"/>
      <c r="X71" s="2"/>
    </row>
    <row r="72" spans="1:24" x14ac:dyDescent="0.3">
      <c r="A72" s="2"/>
      <c r="B72" s="2"/>
      <c r="C72" s="2"/>
      <c r="D72" s="2"/>
      <c r="E72" s="2"/>
      <c r="F72" s="2"/>
      <c r="G72" s="2"/>
      <c r="H72" s="2"/>
      <c r="I72" s="2"/>
      <c r="J72" s="2"/>
      <c r="K72" s="2"/>
      <c r="L72" s="2"/>
      <c r="M72" s="2"/>
      <c r="N72" s="2"/>
      <c r="O72" s="2"/>
      <c r="P72" s="2"/>
      <c r="Q72" s="2"/>
      <c r="R72" s="2"/>
      <c r="S72" s="2"/>
      <c r="T72" s="2"/>
      <c r="U72" s="2"/>
      <c r="V72" s="2"/>
      <c r="W72" s="2"/>
      <c r="X72" s="2"/>
    </row>
    <row r="73" spans="1:24" x14ac:dyDescent="0.3">
      <c r="A73" s="2"/>
      <c r="B73" s="2"/>
      <c r="C73" s="2"/>
      <c r="D73" s="2"/>
      <c r="E73" s="2"/>
      <c r="F73" s="2"/>
      <c r="G73" s="2"/>
      <c r="H73" s="2"/>
      <c r="I73" s="2"/>
      <c r="J73" s="2"/>
      <c r="K73" s="2"/>
      <c r="L73" s="2"/>
      <c r="M73" s="2"/>
      <c r="N73" s="2"/>
      <c r="O73" s="2"/>
      <c r="P73" s="2"/>
      <c r="Q73" s="2"/>
      <c r="R73" s="2"/>
      <c r="S73" s="2"/>
      <c r="T73" s="2"/>
      <c r="U73" s="2"/>
      <c r="V73" s="2"/>
      <c r="W73" s="2"/>
      <c r="X73" s="2"/>
    </row>
    <row r="74" spans="1:24" x14ac:dyDescent="0.3">
      <c r="A74" s="2"/>
      <c r="B74" s="2"/>
      <c r="C74" s="2"/>
      <c r="D74" s="2"/>
      <c r="E74" s="2"/>
      <c r="F74" s="2"/>
      <c r="G74" s="2"/>
      <c r="H74" s="2"/>
      <c r="I74" s="2"/>
      <c r="J74" s="2"/>
      <c r="K74" s="2"/>
      <c r="L74" s="2"/>
      <c r="M74" s="2"/>
      <c r="N74" s="2"/>
      <c r="O74" s="2"/>
      <c r="P74" s="2"/>
      <c r="Q74" s="2"/>
      <c r="R74" s="2"/>
      <c r="S74" s="2"/>
      <c r="T74" s="2"/>
      <c r="U74" s="2"/>
      <c r="V74" s="2"/>
      <c r="W74" s="2"/>
      <c r="X74" s="2"/>
    </row>
    <row r="75" spans="1:24" x14ac:dyDescent="0.3">
      <c r="A75" s="2"/>
      <c r="B75" s="2"/>
      <c r="C75" s="2"/>
      <c r="D75" s="2"/>
      <c r="E75" s="2"/>
      <c r="F75" s="2"/>
      <c r="G75" s="2"/>
      <c r="H75" s="2"/>
      <c r="I75" s="2"/>
      <c r="J75" s="2"/>
      <c r="K75" s="2"/>
      <c r="L75" s="2"/>
      <c r="M75" s="2"/>
      <c r="N75" s="2"/>
      <c r="O75" s="2"/>
      <c r="P75" s="2"/>
      <c r="Q75" s="2"/>
      <c r="R75" s="2"/>
      <c r="S75" s="2"/>
      <c r="T75" s="2"/>
      <c r="U75" s="2"/>
      <c r="V75" s="2"/>
      <c r="W75" s="2"/>
      <c r="X75" s="2"/>
    </row>
    <row r="76" spans="1:24" x14ac:dyDescent="0.3">
      <c r="A76" s="2"/>
      <c r="B76" s="2"/>
      <c r="C76" s="2"/>
      <c r="D76" s="2"/>
      <c r="E76" s="2"/>
      <c r="F76" s="2"/>
      <c r="G76" s="2"/>
      <c r="H76" s="2"/>
      <c r="I76" s="2"/>
      <c r="J76" s="2"/>
      <c r="K76" s="2"/>
      <c r="L76" s="2"/>
      <c r="M76" s="2"/>
      <c r="N76" s="2"/>
      <c r="O76" s="2"/>
      <c r="P76" s="2"/>
      <c r="Q76" s="2"/>
      <c r="R76" s="2"/>
      <c r="S76" s="2"/>
      <c r="T76" s="2"/>
      <c r="U76" s="2"/>
      <c r="V76" s="2"/>
      <c r="W76" s="2"/>
      <c r="X76" s="2"/>
    </row>
    <row r="77" spans="1:24" x14ac:dyDescent="0.3">
      <c r="A77" s="2"/>
      <c r="B77" s="2"/>
      <c r="C77" s="2"/>
      <c r="D77" s="2"/>
      <c r="E77" s="2"/>
      <c r="F77" s="2"/>
      <c r="G77" s="2"/>
      <c r="H77" s="2"/>
      <c r="I77" s="2"/>
      <c r="J77" s="2"/>
      <c r="K77" s="2"/>
      <c r="L77" s="2"/>
      <c r="M77" s="2"/>
      <c r="N77" s="2"/>
      <c r="O77" s="2"/>
      <c r="P77" s="2"/>
      <c r="Q77" s="2"/>
      <c r="R77" s="2"/>
      <c r="S77" s="2"/>
      <c r="T77" s="2"/>
      <c r="U77" s="2"/>
      <c r="V77" s="2"/>
      <c r="W77" s="2"/>
      <c r="X77" s="2"/>
    </row>
    <row r="78" spans="1:24" x14ac:dyDescent="0.3">
      <c r="A78" s="2"/>
      <c r="B78" s="2"/>
      <c r="C78" s="2"/>
      <c r="D78" s="2"/>
      <c r="E78" s="2"/>
      <c r="F78" s="2"/>
      <c r="G78" s="2"/>
      <c r="H78" s="2"/>
      <c r="I78" s="2"/>
      <c r="J78" s="2"/>
      <c r="K78" s="2"/>
      <c r="L78" s="2"/>
      <c r="M78" s="2"/>
      <c r="N78" s="2"/>
      <c r="O78" s="2"/>
      <c r="P78" s="2"/>
      <c r="Q78" s="2"/>
      <c r="R78" s="2"/>
      <c r="S78" s="2"/>
      <c r="T78" s="2"/>
      <c r="U78" s="2"/>
      <c r="V78" s="2"/>
      <c r="W78" s="2"/>
      <c r="X78" s="2"/>
    </row>
    <row r="79" spans="1:24" x14ac:dyDescent="0.3">
      <c r="A79" s="2"/>
      <c r="B79" s="2"/>
      <c r="C79" s="2"/>
      <c r="D79" s="2"/>
      <c r="E79" s="2"/>
      <c r="F79" s="2"/>
      <c r="G79" s="2"/>
      <c r="H79" s="2"/>
      <c r="I79" s="2"/>
      <c r="J79" s="2"/>
      <c r="K79" s="2"/>
      <c r="L79" s="2"/>
      <c r="M79" s="2"/>
      <c r="N79" s="2"/>
      <c r="O79" s="2"/>
      <c r="P79" s="2"/>
      <c r="Q79" s="2"/>
      <c r="R79" s="2"/>
      <c r="S79" s="2"/>
      <c r="T79" s="2"/>
      <c r="U79" s="2"/>
      <c r="V79" s="2"/>
      <c r="W79" s="2"/>
      <c r="X79" s="2"/>
    </row>
    <row r="80" spans="1:24" x14ac:dyDescent="0.3">
      <c r="A80" s="2"/>
      <c r="B80" s="2"/>
      <c r="C80" s="2"/>
      <c r="D80" s="2"/>
      <c r="E80" s="2"/>
      <c r="F80" s="2"/>
      <c r="G80" s="2"/>
      <c r="H80" s="2"/>
      <c r="I80" s="2"/>
      <c r="J80" s="2"/>
      <c r="K80" s="2"/>
      <c r="L80" s="2"/>
      <c r="M80" s="2"/>
      <c r="N80" s="2"/>
      <c r="O80" s="2"/>
      <c r="P80" s="2"/>
      <c r="Q80" s="2"/>
      <c r="R80" s="2"/>
      <c r="S80" s="2"/>
      <c r="T80" s="2"/>
      <c r="U80" s="2"/>
      <c r="V80" s="2"/>
      <c r="W80" s="2"/>
      <c r="X80" s="2"/>
    </row>
    <row r="81" spans="1:24" x14ac:dyDescent="0.3">
      <c r="A81" s="2"/>
      <c r="B81" s="2"/>
      <c r="C81" s="2"/>
      <c r="D81" s="2"/>
      <c r="E81" s="2"/>
      <c r="F81" s="2"/>
      <c r="G81" s="2"/>
      <c r="H81" s="2"/>
      <c r="I81" s="2"/>
      <c r="J81" s="2"/>
      <c r="K81" s="2"/>
      <c r="L81" s="2"/>
      <c r="M81" s="2"/>
      <c r="N81" s="2"/>
      <c r="O81" s="2"/>
      <c r="P81" s="2"/>
      <c r="Q81" s="2"/>
      <c r="R81" s="2"/>
      <c r="S81" s="2"/>
      <c r="T81" s="2"/>
      <c r="U81" s="2"/>
      <c r="V81" s="2"/>
      <c r="W81" s="2"/>
      <c r="X81" s="2"/>
    </row>
    <row r="82" spans="1:24" x14ac:dyDescent="0.3">
      <c r="A82" s="2"/>
      <c r="B82" s="2"/>
      <c r="C82" s="2"/>
      <c r="D82" s="2"/>
      <c r="E82" s="2"/>
      <c r="F82" s="2"/>
      <c r="G82" s="2"/>
      <c r="H82" s="2"/>
      <c r="I82" s="2"/>
      <c r="J82" s="2"/>
      <c r="K82" s="2"/>
      <c r="L82" s="2"/>
      <c r="M82" s="2"/>
      <c r="N82" s="2"/>
      <c r="O82" s="2"/>
      <c r="P82" s="2"/>
      <c r="Q82" s="2"/>
      <c r="R82" s="2"/>
      <c r="S82" s="2"/>
      <c r="T82" s="2"/>
      <c r="U82" s="2"/>
      <c r="V82" s="2"/>
      <c r="W82" s="2"/>
      <c r="X82" s="2"/>
    </row>
    <row r="83" spans="1:24" x14ac:dyDescent="0.3">
      <c r="A83" s="2"/>
      <c r="B83" s="2"/>
      <c r="C83" s="2"/>
      <c r="D83" s="2"/>
      <c r="E83" s="2"/>
      <c r="F83" s="2"/>
      <c r="G83" s="2"/>
      <c r="H83" s="2"/>
      <c r="I83" s="2"/>
      <c r="J83" s="2"/>
      <c r="K83" s="2"/>
      <c r="L83" s="2"/>
      <c r="M83" s="2"/>
      <c r="N83" s="2"/>
      <c r="O83" s="2"/>
      <c r="P83" s="2"/>
      <c r="Q83" s="2"/>
      <c r="R83" s="2"/>
      <c r="S83" s="2"/>
      <c r="T83" s="2"/>
      <c r="U83" s="2"/>
      <c r="V83" s="2"/>
      <c r="W83" s="2"/>
      <c r="X83" s="2"/>
    </row>
    <row r="84" spans="1:24" x14ac:dyDescent="0.3">
      <c r="A84" s="2"/>
      <c r="B84" s="2"/>
      <c r="C84" s="2"/>
      <c r="D84" s="2"/>
      <c r="E84" s="2"/>
      <c r="F84" s="2"/>
      <c r="G84" s="2"/>
      <c r="H84" s="2"/>
      <c r="I84" s="2"/>
      <c r="J84" s="2"/>
      <c r="K84" s="2"/>
      <c r="L84" s="2"/>
      <c r="M84" s="2"/>
      <c r="N84" s="2"/>
      <c r="O84" s="2"/>
      <c r="P84" s="2"/>
      <c r="Q84" s="2"/>
      <c r="R84" s="2"/>
      <c r="S84" s="2"/>
      <c r="T84" s="2"/>
      <c r="U84" s="2"/>
      <c r="V84" s="2"/>
      <c r="W84" s="2"/>
      <c r="X84" s="2"/>
    </row>
    <row r="85" spans="1:24" x14ac:dyDescent="0.3">
      <c r="A85" s="2"/>
      <c r="B85" s="2"/>
      <c r="C85" s="2"/>
      <c r="D85" s="2"/>
      <c r="E85" s="2"/>
      <c r="F85" s="2"/>
      <c r="G85" s="2"/>
      <c r="H85" s="2"/>
      <c r="I85" s="2"/>
      <c r="J85" s="2"/>
      <c r="K85" s="2"/>
      <c r="L85" s="2"/>
      <c r="M85" s="2"/>
      <c r="N85" s="2"/>
      <c r="O85" s="2"/>
      <c r="P85" s="2"/>
      <c r="Q85" s="2"/>
      <c r="R85" s="2"/>
      <c r="S85" s="2"/>
      <c r="T85" s="2"/>
      <c r="U85" s="2"/>
      <c r="V85" s="2"/>
      <c r="W85" s="2"/>
      <c r="X85" s="2"/>
    </row>
    <row r="86" spans="1:24" x14ac:dyDescent="0.3">
      <c r="A86" s="2"/>
      <c r="B86" s="2"/>
      <c r="C86" s="2"/>
      <c r="D86" s="2"/>
      <c r="E86" s="2"/>
      <c r="F86" s="2"/>
      <c r="G86" s="2"/>
      <c r="H86" s="2"/>
      <c r="I86" s="2"/>
      <c r="J86" s="2"/>
      <c r="K86" s="2"/>
      <c r="L86" s="2"/>
      <c r="M86" s="2"/>
      <c r="N86" s="2"/>
      <c r="O86" s="2"/>
      <c r="P86" s="2"/>
      <c r="Q86" s="2"/>
      <c r="R86" s="2"/>
      <c r="S86" s="2"/>
      <c r="T86" s="2"/>
      <c r="U86" s="2"/>
      <c r="V86" s="2"/>
      <c r="W86" s="2"/>
      <c r="X86" s="2"/>
    </row>
    <row r="87" spans="1:24" x14ac:dyDescent="0.3">
      <c r="A87" s="2"/>
      <c r="B87" s="2"/>
      <c r="C87" s="2"/>
      <c r="D87" s="2"/>
      <c r="E87" s="2"/>
      <c r="F87" s="2"/>
      <c r="G87" s="2"/>
      <c r="H87" s="2"/>
      <c r="I87" s="2"/>
      <c r="J87" s="2"/>
      <c r="K87" s="2"/>
      <c r="L87" s="2"/>
      <c r="M87" s="2"/>
      <c r="N87" s="2"/>
      <c r="O87" s="2"/>
      <c r="P87" s="2"/>
      <c r="Q87" s="2"/>
      <c r="R87" s="2"/>
      <c r="S87" s="2"/>
      <c r="T87" s="2"/>
      <c r="U87" s="2"/>
      <c r="V87" s="2"/>
      <c r="W87" s="2"/>
      <c r="X87" s="2"/>
    </row>
    <row r="88" spans="1:24" x14ac:dyDescent="0.3">
      <c r="A88" s="2"/>
      <c r="B88" s="2"/>
      <c r="C88" s="2"/>
      <c r="D88" s="2"/>
      <c r="E88" s="2"/>
      <c r="F88" s="2"/>
      <c r="G88" s="2"/>
      <c r="H88" s="2"/>
      <c r="I88" s="2"/>
      <c r="J88" s="2"/>
      <c r="K88" s="2"/>
      <c r="L88" s="2"/>
      <c r="M88" s="2"/>
      <c r="N88" s="2"/>
      <c r="O88" s="2"/>
      <c r="P88" s="2"/>
      <c r="Q88" s="2"/>
      <c r="R88" s="2"/>
      <c r="S88" s="2"/>
      <c r="T88" s="2"/>
      <c r="U88" s="2"/>
      <c r="V88" s="2"/>
      <c r="W88" s="2"/>
      <c r="X88" s="2"/>
    </row>
    <row r="89" spans="1:24" x14ac:dyDescent="0.3">
      <c r="A89" s="2"/>
      <c r="B89" s="2"/>
      <c r="C89" s="2"/>
      <c r="D89" s="2"/>
      <c r="E89" s="2"/>
      <c r="F89" s="2"/>
      <c r="G89" s="2"/>
      <c r="H89" s="2"/>
      <c r="I89" s="2"/>
      <c r="J89" s="2"/>
      <c r="K89" s="2"/>
      <c r="L89" s="2"/>
      <c r="M89" s="2"/>
      <c r="N89" s="2"/>
      <c r="O89" s="2"/>
      <c r="P89" s="2"/>
      <c r="Q89" s="2"/>
      <c r="R89" s="2"/>
      <c r="S89" s="2"/>
      <c r="T89" s="2"/>
      <c r="U89" s="2"/>
      <c r="V89" s="2"/>
      <c r="W89" s="2"/>
      <c r="X89" s="2"/>
    </row>
    <row r="90" spans="1:24" x14ac:dyDescent="0.3">
      <c r="A90" s="2"/>
      <c r="B90" s="2"/>
      <c r="C90" s="2"/>
      <c r="D90" s="2"/>
      <c r="E90" s="2"/>
      <c r="F90" s="2"/>
      <c r="G90" s="2"/>
      <c r="H90" s="2"/>
      <c r="I90" s="2"/>
      <c r="J90" s="2"/>
      <c r="K90" s="2"/>
      <c r="L90" s="2"/>
      <c r="M90" s="2"/>
      <c r="N90" s="2"/>
      <c r="O90" s="2"/>
      <c r="P90" s="2"/>
      <c r="Q90" s="2"/>
      <c r="R90" s="2"/>
      <c r="S90" s="2"/>
      <c r="T90" s="2"/>
      <c r="U90" s="2"/>
      <c r="V90" s="2"/>
      <c r="W90" s="2"/>
      <c r="X90" s="2"/>
    </row>
    <row r="91" spans="1:24" x14ac:dyDescent="0.3">
      <c r="A91" s="2"/>
      <c r="B91" s="2"/>
      <c r="C91" s="2"/>
      <c r="D91" s="2"/>
      <c r="E91" s="2"/>
      <c r="F91" s="2"/>
      <c r="G91" s="2"/>
      <c r="H91" s="2"/>
      <c r="I91" s="2"/>
      <c r="J91" s="2"/>
      <c r="K91" s="2"/>
      <c r="L91" s="2"/>
      <c r="M91" s="2"/>
      <c r="N91" s="2"/>
      <c r="O91" s="2"/>
      <c r="P91" s="2"/>
      <c r="Q91" s="2"/>
      <c r="R91" s="2"/>
      <c r="S91" s="2"/>
      <c r="T91" s="2"/>
      <c r="U91" s="2"/>
      <c r="V91" s="2"/>
      <c r="W91" s="2"/>
      <c r="X91" s="2"/>
    </row>
    <row r="92" spans="1:24" x14ac:dyDescent="0.3">
      <c r="A92" s="2"/>
      <c r="B92" s="2"/>
      <c r="C92" s="2"/>
      <c r="D92" s="2"/>
      <c r="E92" s="2"/>
      <c r="F92" s="2"/>
      <c r="G92" s="2"/>
      <c r="H92" s="2"/>
      <c r="I92" s="2"/>
      <c r="J92" s="2"/>
      <c r="K92" s="2"/>
      <c r="L92" s="2"/>
      <c r="M92" s="2"/>
      <c r="N92" s="2"/>
      <c r="O92" s="2"/>
      <c r="P92" s="2"/>
      <c r="Q92" s="2"/>
      <c r="R92" s="2"/>
      <c r="S92" s="2"/>
      <c r="T92" s="2"/>
      <c r="U92" s="2"/>
      <c r="V92" s="2"/>
      <c r="W92" s="2"/>
      <c r="X92" s="2"/>
    </row>
    <row r="93" spans="1:24" x14ac:dyDescent="0.3">
      <c r="A93" s="2"/>
      <c r="B93" s="2"/>
      <c r="C93" s="2"/>
      <c r="D93" s="2"/>
      <c r="E93" s="2"/>
      <c r="F93" s="2"/>
      <c r="I93" s="2"/>
      <c r="J93" s="2"/>
      <c r="K93" s="2"/>
      <c r="L93" s="2"/>
      <c r="M93" s="2"/>
      <c r="N93" s="2"/>
      <c r="O93" s="2"/>
      <c r="P93" s="2"/>
      <c r="Q93" s="2"/>
      <c r="R93" s="2"/>
      <c r="S93" s="2"/>
      <c r="T93" s="2"/>
      <c r="U93" s="2"/>
      <c r="V93" s="2"/>
      <c r="W93" s="2"/>
      <c r="X93" s="2"/>
    </row>
    <row r="94" spans="1:24" x14ac:dyDescent="0.3">
      <c r="A94" s="2"/>
      <c r="B94" s="2"/>
      <c r="C94" s="2"/>
      <c r="D94" s="2"/>
      <c r="E94" s="2"/>
      <c r="F94" s="2"/>
      <c r="I94" s="2"/>
      <c r="J94" s="2"/>
      <c r="K94" s="2"/>
      <c r="L94" s="2"/>
      <c r="M94" s="2"/>
      <c r="N94" s="2"/>
      <c r="O94" s="2"/>
      <c r="P94" s="2"/>
      <c r="Q94" s="2"/>
      <c r="R94" s="2"/>
      <c r="S94" s="2"/>
      <c r="T94" s="2"/>
      <c r="U94" s="2"/>
      <c r="V94" s="2"/>
      <c r="W94" s="2"/>
      <c r="X94" s="2"/>
    </row>
    <row r="95" spans="1:24" x14ac:dyDescent="0.3">
      <c r="A95" s="2"/>
      <c r="B95" s="2"/>
      <c r="C95" s="2"/>
      <c r="D95" s="2"/>
      <c r="E95" s="2"/>
      <c r="F95" s="2"/>
      <c r="L95" s="2"/>
      <c r="M95" s="2"/>
      <c r="N95" s="2"/>
      <c r="O95" s="2"/>
      <c r="P95" s="2"/>
      <c r="Q95" s="2"/>
      <c r="R95" s="2"/>
      <c r="S95" s="2"/>
      <c r="T95" s="2"/>
      <c r="U95" s="2"/>
      <c r="V95" s="2"/>
      <c r="W95" s="2"/>
      <c r="X95" s="2"/>
    </row>
    <row r="96" spans="1:24" x14ac:dyDescent="0.3">
      <c r="A96" s="2"/>
      <c r="B96" s="2"/>
      <c r="C96" s="2"/>
      <c r="D96" s="2"/>
      <c r="E96" s="2"/>
      <c r="F96" s="2"/>
      <c r="L96" s="2"/>
      <c r="M96" s="2"/>
      <c r="N96" s="2"/>
      <c r="O96" s="2"/>
      <c r="P96" s="2"/>
      <c r="Q96" s="2"/>
      <c r="R96" s="2"/>
      <c r="S96" s="2"/>
      <c r="T96" s="2"/>
      <c r="U96" s="2"/>
      <c r="V96" s="2"/>
      <c r="W96" s="2"/>
      <c r="X96" s="2"/>
    </row>
    <row r="97" spans="1:24" x14ac:dyDescent="0.3">
      <c r="A97" s="2"/>
      <c r="B97" s="2"/>
      <c r="C97" s="2"/>
      <c r="D97" s="2"/>
      <c r="E97" s="2"/>
      <c r="F97" s="2"/>
      <c r="L97" s="2"/>
      <c r="M97" s="2"/>
      <c r="N97" s="2"/>
      <c r="O97" s="2"/>
      <c r="P97" s="2"/>
      <c r="Q97" s="2"/>
      <c r="R97" s="2"/>
      <c r="S97" s="2"/>
      <c r="T97" s="2"/>
      <c r="U97" s="2"/>
      <c r="V97" s="2"/>
      <c r="W97" s="2"/>
      <c r="X97" s="2"/>
    </row>
    <row r="98" spans="1:24" x14ac:dyDescent="0.3">
      <c r="A98" s="2"/>
      <c r="B98" s="2"/>
      <c r="C98" s="2"/>
      <c r="D98" s="2"/>
      <c r="E98" s="2"/>
      <c r="F98" s="2"/>
      <c r="L98" s="2"/>
      <c r="M98" s="2"/>
      <c r="N98" s="2"/>
      <c r="O98" s="2"/>
      <c r="P98" s="2"/>
      <c r="Q98" s="2"/>
      <c r="R98" s="2"/>
      <c r="S98" s="2"/>
      <c r="T98" s="2"/>
      <c r="U98" s="2"/>
      <c r="V98" s="2"/>
      <c r="W98" s="2"/>
      <c r="X98" s="2"/>
    </row>
    <row r="99" spans="1:24" x14ac:dyDescent="0.3">
      <c r="A99" s="2"/>
      <c r="B99" s="2"/>
      <c r="C99" s="2"/>
      <c r="D99" s="2"/>
      <c r="E99" s="2"/>
      <c r="F99" s="2"/>
      <c r="L99" s="2"/>
      <c r="M99" s="2"/>
      <c r="N99" s="2"/>
      <c r="O99" s="2"/>
      <c r="P99" s="2"/>
      <c r="Q99" s="2"/>
      <c r="R99" s="2"/>
      <c r="S99" s="2"/>
      <c r="T99" s="2"/>
      <c r="U99" s="2"/>
      <c r="V99" s="2"/>
      <c r="W99" s="2"/>
      <c r="X99" s="2"/>
    </row>
    <row r="100" spans="1:24" x14ac:dyDescent="0.3">
      <c r="A100" s="2"/>
      <c r="B100" s="2"/>
      <c r="C100" s="2"/>
      <c r="D100" s="2"/>
      <c r="E100" s="2"/>
      <c r="F100" s="2"/>
      <c r="L100" s="2"/>
      <c r="M100" s="2"/>
      <c r="N100" s="2"/>
      <c r="O100" s="2"/>
      <c r="P100" s="2"/>
      <c r="Q100" s="2"/>
      <c r="R100" s="2"/>
      <c r="S100" s="2"/>
      <c r="T100" s="2"/>
      <c r="U100" s="2"/>
      <c r="V100" s="2"/>
      <c r="W100" s="2"/>
      <c r="X100" s="2"/>
    </row>
  </sheetData>
  <sheetProtection algorithmName="SHA-512" hashValue="vPVAsYi4132ObAKGPYxgsD80qqTyLsTuLJr78cR4/RUlt/MqOXEunrpDhSfBpczAh8IQP4D6qGnNJ5IPO6c3TQ==" saltValue="cE8hEJm/fwPqokNq6lc6HA==" spinCount="100000" sheet="1" objects="1" scenarios="1"/>
  <protectedRanges>
    <protectedRange sqref="B3:B10" name="区域1"/>
  </protectedRanges>
  <mergeCells count="4">
    <mergeCell ref="G5:H10"/>
    <mergeCell ref="A11:C11"/>
    <mergeCell ref="D11:F11"/>
    <mergeCell ref="E17:F17"/>
  </mergeCells>
  <phoneticPr fontId="1" type="noConversion"/>
  <dataValidations count="1">
    <dataValidation type="list" allowBlank="1" showInputMessage="1" showErrorMessage="1" sqref="B5" xr:uid="{7453231C-7657-445B-BCEC-66D3CBD1EBE8}">
      <formula1>$I$1:$I$13</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1B572-A09C-4FE3-A047-BF856F9ACE56}">
  <sheetPr>
    <tabColor theme="4" tint="0.39997558519241921"/>
  </sheetPr>
  <dimension ref="A1:K329"/>
  <sheetViews>
    <sheetView zoomScale="90" zoomScaleNormal="90" workbookViewId="0">
      <selection activeCell="C5" sqref="C5"/>
    </sheetView>
  </sheetViews>
  <sheetFormatPr defaultRowHeight="23.5" x14ac:dyDescent="0.3"/>
  <cols>
    <col min="1" max="6" width="26.58203125" customWidth="1"/>
    <col min="7" max="7" width="30.58203125" customWidth="1"/>
    <col min="8" max="8" width="26.58203125" customWidth="1"/>
    <col min="9" max="9" width="30.58203125" style="23" customWidth="1"/>
    <col min="10" max="11" width="26.58203125" style="23" customWidth="1"/>
  </cols>
  <sheetData>
    <row r="1" spans="1:11" ht="36" customHeight="1" x14ac:dyDescent="0.3">
      <c r="A1" s="10"/>
      <c r="B1" s="10"/>
      <c r="C1" s="10"/>
      <c r="D1" s="9"/>
      <c r="E1" s="9"/>
      <c r="F1" s="9"/>
      <c r="G1" s="11"/>
      <c r="H1" s="11"/>
      <c r="I1" s="27" t="str">
        <f>'轴向螺栓计算有预紧力|静载荷|'!I1</f>
        <v>自定义材料</v>
      </c>
      <c r="J1" s="27">
        <f>B13*1</f>
        <v>400</v>
      </c>
      <c r="K1" s="27" t="str">
        <f>'轴向螺栓计算有预紧力|静载荷|'!K1</f>
        <v>Mpa</v>
      </c>
    </row>
    <row r="2" spans="1:11" ht="36" customHeight="1" x14ac:dyDescent="0.3">
      <c r="A2" s="12" t="s">
        <v>5</v>
      </c>
      <c r="B2" s="1" t="s">
        <v>6</v>
      </c>
      <c r="C2" s="12" t="s">
        <v>3</v>
      </c>
      <c r="D2" s="8" t="s">
        <v>16</v>
      </c>
      <c r="E2" s="18" t="s">
        <v>47</v>
      </c>
      <c r="F2" s="8" t="s">
        <v>44</v>
      </c>
      <c r="G2" s="16" t="s">
        <v>15</v>
      </c>
      <c r="H2" s="25"/>
      <c r="I2" s="27" t="str">
        <f>'轴向螺栓计算有预紧力|静载荷|'!I2</f>
        <v>碳钢 (4.8级)</v>
      </c>
      <c r="J2" s="27">
        <f>'轴向螺栓计算有预紧力|静载荷|'!J2</f>
        <v>240</v>
      </c>
      <c r="K2" s="27" t="str">
        <f>'轴向螺栓计算有预紧力|静载荷|'!K2</f>
        <v>Mpa</v>
      </c>
    </row>
    <row r="3" spans="1:11" ht="36" customHeight="1" x14ac:dyDescent="0.3">
      <c r="A3" s="12" t="s">
        <v>56</v>
      </c>
      <c r="B3" s="1">
        <v>8482</v>
      </c>
      <c r="C3" s="12" t="s">
        <v>9</v>
      </c>
      <c r="D3" s="8" t="s">
        <v>42</v>
      </c>
      <c r="E3" s="18">
        <f>B3/B8</f>
        <v>706.83333333333337</v>
      </c>
      <c r="F3" s="8" t="s">
        <v>9</v>
      </c>
      <c r="G3" s="17" t="s">
        <v>70</v>
      </c>
      <c r="H3" s="26" t="str">
        <f>IF(E5&lt;E7,"满足强度","不满足强度")</f>
        <v>满足强度</v>
      </c>
      <c r="I3" s="27" t="str">
        <f>'轴向螺栓计算有预紧力|静载荷|'!I3</f>
        <v>碳钢 (5.6级)</v>
      </c>
      <c r="J3" s="27">
        <f>'轴向螺栓计算有预紧力|静载荷|'!J3</f>
        <v>300</v>
      </c>
      <c r="K3" s="27" t="str">
        <f>'轴向螺栓计算有预紧力|静载荷|'!K3</f>
        <v>Mpa</v>
      </c>
    </row>
    <row r="4" spans="1:11" ht="36" customHeight="1" x14ac:dyDescent="0.3">
      <c r="A4" s="12" t="s">
        <v>55</v>
      </c>
      <c r="B4" s="1" t="s">
        <v>27</v>
      </c>
      <c r="C4" s="12"/>
      <c r="D4" s="8" t="s">
        <v>39</v>
      </c>
      <c r="E4" s="18">
        <f>(B5/2)*(B5/2)*3.1415926</f>
        <v>12.692348263259996</v>
      </c>
      <c r="F4" s="8" t="s">
        <v>8</v>
      </c>
      <c r="G4" s="16" t="s">
        <v>69</v>
      </c>
      <c r="H4" s="26" t="str">
        <f>IF(E6&lt;E8,"满足强度","不满足强度")</f>
        <v>满足强度</v>
      </c>
      <c r="I4" s="27" t="str">
        <f>'轴向螺栓计算有预紧力|静载荷|'!I4</f>
        <v>碳钢 (8.8级)</v>
      </c>
      <c r="J4" s="27">
        <f>'轴向螺栓计算有预紧力|静载荷|'!J4</f>
        <v>640</v>
      </c>
      <c r="K4" s="27" t="str">
        <f>'轴向螺栓计算有预紧力|静载荷|'!K4</f>
        <v>Mpa</v>
      </c>
    </row>
    <row r="5" spans="1:11" ht="36" customHeight="1" x14ac:dyDescent="0.3">
      <c r="A5" s="12" t="s">
        <v>89</v>
      </c>
      <c r="B5" s="1">
        <v>4.0199999999999996</v>
      </c>
      <c r="C5" s="12" t="s">
        <v>14</v>
      </c>
      <c r="D5" s="8" t="s">
        <v>60</v>
      </c>
      <c r="E5" s="18">
        <f>E3/(E4*B7)</f>
        <v>55.689720977746404</v>
      </c>
      <c r="F5" s="8" t="s">
        <v>33</v>
      </c>
      <c r="G5" s="75" t="s">
        <v>49</v>
      </c>
      <c r="H5" s="76"/>
      <c r="I5" s="27" t="str">
        <f>'轴向螺栓计算有预紧力|静载荷|'!I5</f>
        <v>碳钢 (10.9级)</v>
      </c>
      <c r="J5" s="27">
        <f>'轴向螺栓计算有预紧力|静载荷|'!J5</f>
        <v>900</v>
      </c>
      <c r="K5" s="27" t="str">
        <f>'轴向螺栓计算有预紧力|静载荷|'!K5</f>
        <v>Mpa</v>
      </c>
    </row>
    <row r="6" spans="1:11" ht="36" customHeight="1" x14ac:dyDescent="0.3">
      <c r="A6" s="13" t="s">
        <v>57</v>
      </c>
      <c r="B6" s="1">
        <v>3</v>
      </c>
      <c r="C6" s="12" t="s">
        <v>14</v>
      </c>
      <c r="D6" s="8" t="s">
        <v>61</v>
      </c>
      <c r="E6" s="18">
        <f>E3/(B5*B6)</f>
        <v>58.609729132117202</v>
      </c>
      <c r="F6" s="8" t="s">
        <v>33</v>
      </c>
      <c r="G6" s="77"/>
      <c r="H6" s="78"/>
      <c r="I6" s="27" t="str">
        <f>'轴向螺栓计算有预紧力|静载荷|'!I6</f>
        <v>碳钢 (12.9级)</v>
      </c>
      <c r="J6" s="27">
        <f>'轴向螺栓计算有预紧力|静载荷|'!J6</f>
        <v>1100</v>
      </c>
      <c r="K6" s="27" t="str">
        <f>'轴向螺栓计算有预紧力|静载荷|'!K6</f>
        <v>Mpa</v>
      </c>
    </row>
    <row r="7" spans="1:11" ht="36" customHeight="1" x14ac:dyDescent="0.3">
      <c r="A7" s="12" t="s">
        <v>58</v>
      </c>
      <c r="B7" s="1">
        <v>1</v>
      </c>
      <c r="C7" s="12"/>
      <c r="D7" s="8" t="s">
        <v>62</v>
      </c>
      <c r="E7" s="18">
        <f>(E9/B11)/B9</f>
        <v>56</v>
      </c>
      <c r="F7" s="8" t="s">
        <v>33</v>
      </c>
      <c r="G7" s="77"/>
      <c r="H7" s="78"/>
      <c r="I7" s="27" t="str">
        <f>'轴向螺栓计算有预紧力|静载荷|'!I7</f>
        <v>不锈钢(304)</v>
      </c>
      <c r="J7" s="27">
        <f>'轴向螺栓计算有预紧力|静载荷|'!J7</f>
        <v>210</v>
      </c>
      <c r="K7" s="27" t="str">
        <f>'轴向螺栓计算有预紧力|静载荷|'!K7</f>
        <v>Mpa</v>
      </c>
    </row>
    <row r="8" spans="1:11" ht="36" customHeight="1" x14ac:dyDescent="0.3">
      <c r="A8" s="13" t="s">
        <v>59</v>
      </c>
      <c r="B8" s="1">
        <v>12</v>
      </c>
      <c r="C8" s="12"/>
      <c r="D8" s="8" t="s">
        <v>63</v>
      </c>
      <c r="E8" s="18">
        <f>(E9/B12)/B10</f>
        <v>70</v>
      </c>
      <c r="F8" s="8" t="s">
        <v>33</v>
      </c>
      <c r="G8" s="77"/>
      <c r="H8" s="78"/>
      <c r="I8" s="27" t="str">
        <f>'轴向螺栓计算有预紧力|静载荷|'!I8</f>
        <v>不锈钢(316)</v>
      </c>
      <c r="J8" s="27">
        <f>'轴向螺栓计算有预紧力|静载荷|'!J8</f>
        <v>500</v>
      </c>
      <c r="K8" s="27" t="str">
        <f>'轴向螺栓计算有预紧力|静载荷|'!K8</f>
        <v>Mpa</v>
      </c>
    </row>
    <row r="9" spans="1:11" ht="36" customHeight="1" x14ac:dyDescent="0.3">
      <c r="A9" s="12" t="s">
        <v>64</v>
      </c>
      <c r="B9" s="1">
        <v>1.5</v>
      </c>
      <c r="C9" s="12"/>
      <c r="D9" s="29" t="s">
        <v>66</v>
      </c>
      <c r="E9" s="30">
        <f>VLOOKUP(B4,I1:K13,2,FALSE)</f>
        <v>210</v>
      </c>
      <c r="F9" s="29" t="s">
        <v>33</v>
      </c>
      <c r="G9" s="77"/>
      <c r="H9" s="78"/>
      <c r="I9" s="27" t="str">
        <f>'轴向螺栓计算有预紧力|静载荷|'!I9</f>
        <v>合金钢 (35CrMo)</v>
      </c>
      <c r="J9" s="27">
        <f>'轴向螺栓计算有预紧力|静载荷|'!J9</f>
        <v>835</v>
      </c>
      <c r="K9" s="27" t="str">
        <f>'轴向螺栓计算有预紧力|静载荷|'!K9</f>
        <v>Mpa</v>
      </c>
    </row>
    <row r="10" spans="1:11" ht="36" customHeight="1" x14ac:dyDescent="0.3">
      <c r="A10" s="13" t="s">
        <v>65</v>
      </c>
      <c r="B10" s="1">
        <v>2</v>
      </c>
      <c r="C10" s="28"/>
      <c r="D10" s="15"/>
      <c r="E10" s="15"/>
      <c r="F10" s="15"/>
      <c r="G10" s="82"/>
      <c r="H10" s="78"/>
      <c r="I10" s="27" t="str">
        <f>'轴向螺栓计算有预紧力|静载荷|'!I10</f>
        <v>合金钢 (40Cr)</v>
      </c>
      <c r="J10" s="27">
        <f>'轴向螺栓计算有预紧力|静载荷|'!J10</f>
        <v>785</v>
      </c>
      <c r="K10" s="27" t="str">
        <f>'轴向螺栓计算有预紧力|静载荷|'!K10</f>
        <v>Mpa</v>
      </c>
    </row>
    <row r="11" spans="1:11" ht="36" customHeight="1" x14ac:dyDescent="0.3">
      <c r="A11" s="12" t="s">
        <v>67</v>
      </c>
      <c r="B11" s="1">
        <v>2.5</v>
      </c>
      <c r="C11" s="12"/>
      <c r="D11" s="2"/>
      <c r="E11" s="2"/>
      <c r="F11" s="2"/>
      <c r="G11" s="2"/>
      <c r="H11" s="2"/>
      <c r="I11" s="27" t="str">
        <f>'轴向螺栓计算有预紧力|静载荷|'!I11</f>
        <v>钛合金 (Ti-6Al-4V)</v>
      </c>
      <c r="J11" s="27">
        <f>'轴向螺栓计算有预紧力|静载荷|'!J11</f>
        <v>830</v>
      </c>
      <c r="K11" s="27" t="str">
        <f>'轴向螺栓计算有预紧力|静载荷|'!K11</f>
        <v>Mpa</v>
      </c>
    </row>
    <row r="12" spans="1:11" ht="36" customHeight="1" x14ac:dyDescent="0.3">
      <c r="A12" s="13" t="s">
        <v>68</v>
      </c>
      <c r="B12" s="1">
        <v>1.5</v>
      </c>
      <c r="C12" s="12"/>
      <c r="D12" s="2"/>
      <c r="E12" s="2"/>
      <c r="F12" s="2"/>
      <c r="G12" s="2"/>
      <c r="H12" s="2"/>
      <c r="I12" s="27" t="str">
        <f>'轴向螺栓计算有预紧力|静载荷|'!I12</f>
        <v>马氏体不锈钢 (410)</v>
      </c>
      <c r="J12" s="27">
        <f>'轴向螺栓计算有预紧力|静载荷|'!J12</f>
        <v>450</v>
      </c>
      <c r="K12" s="27" t="str">
        <f>'轴向螺栓计算有预紧力|静载荷|'!K12</f>
        <v>Mpa</v>
      </c>
    </row>
    <row r="13" spans="1:11" ht="36" customHeight="1" x14ac:dyDescent="0.3">
      <c r="A13" s="13" t="s">
        <v>37</v>
      </c>
      <c r="B13" s="1">
        <v>400</v>
      </c>
      <c r="C13" s="12" t="s">
        <v>53</v>
      </c>
      <c r="D13" s="2"/>
      <c r="E13" s="2"/>
      <c r="F13" s="2"/>
      <c r="G13" s="2"/>
      <c r="H13" s="2"/>
      <c r="I13" s="27" t="str">
        <f>'轴向螺栓计算有预紧力|静载荷|'!I13</f>
        <v>镍合金 (Inconel)</v>
      </c>
      <c r="J13" s="27">
        <f>'轴向螺栓计算有预紧力|静载荷|'!J13</f>
        <v>690</v>
      </c>
      <c r="K13" s="27" t="str">
        <f>'轴向螺栓计算有预紧力|静载荷|'!K13</f>
        <v>Mpa</v>
      </c>
    </row>
    <row r="14" spans="1:11" x14ac:dyDescent="0.3">
      <c r="A14" s="2"/>
      <c r="B14" s="2"/>
      <c r="C14" s="2"/>
      <c r="D14" s="2"/>
      <c r="E14" s="2"/>
      <c r="F14" s="2"/>
      <c r="G14" s="2"/>
      <c r="H14" s="2"/>
      <c r="I14" s="15"/>
    </row>
    <row r="15" spans="1:11" x14ac:dyDescent="0.3">
      <c r="A15" s="2"/>
      <c r="B15" s="2"/>
      <c r="C15" s="2"/>
      <c r="D15" s="2"/>
      <c r="E15" s="2"/>
      <c r="F15" s="2"/>
      <c r="G15" s="2"/>
      <c r="H15" s="2"/>
      <c r="I15" s="15"/>
    </row>
    <row r="16" spans="1:11" x14ac:dyDescent="0.3">
      <c r="A16" s="2"/>
      <c r="B16" s="2"/>
      <c r="C16" s="2"/>
      <c r="D16" s="2"/>
      <c r="E16" s="2"/>
      <c r="F16" s="2"/>
      <c r="G16" s="2"/>
      <c r="H16" s="2"/>
      <c r="I16" s="15"/>
    </row>
    <row r="17" spans="1:9" x14ac:dyDescent="0.3">
      <c r="A17" s="2"/>
      <c r="B17" s="2"/>
      <c r="C17" s="2"/>
      <c r="D17" s="2"/>
      <c r="E17" s="2"/>
      <c r="F17" s="2"/>
      <c r="G17" s="2"/>
      <c r="H17" s="2"/>
      <c r="I17" s="15"/>
    </row>
    <row r="18" spans="1:9" x14ac:dyDescent="0.3">
      <c r="A18" s="2"/>
      <c r="B18" s="2"/>
      <c r="C18" s="2"/>
      <c r="D18" s="2"/>
      <c r="E18" s="2"/>
      <c r="F18" s="2"/>
      <c r="G18" s="2"/>
      <c r="H18" s="2"/>
      <c r="I18" s="15"/>
    </row>
    <row r="19" spans="1:9" x14ac:dyDescent="0.3">
      <c r="A19" s="2"/>
      <c r="B19" s="2"/>
      <c r="C19" s="2"/>
      <c r="D19" s="2"/>
      <c r="E19" s="2"/>
      <c r="F19" s="2"/>
      <c r="G19" s="2"/>
      <c r="H19" s="2"/>
      <c r="I19" s="15"/>
    </row>
    <row r="20" spans="1:9" x14ac:dyDescent="0.3">
      <c r="A20" s="2"/>
      <c r="B20" s="2"/>
      <c r="C20" s="2"/>
      <c r="D20" s="2"/>
      <c r="E20" s="2"/>
      <c r="F20" s="2"/>
      <c r="G20" s="2"/>
      <c r="H20" s="2"/>
      <c r="I20" s="15"/>
    </row>
    <row r="21" spans="1:9" x14ac:dyDescent="0.3">
      <c r="A21" s="2"/>
      <c r="B21" s="2"/>
      <c r="C21" s="2"/>
      <c r="D21" s="2"/>
      <c r="E21" s="2"/>
      <c r="F21" s="2"/>
      <c r="G21" s="2"/>
      <c r="H21" s="2"/>
      <c r="I21" s="15"/>
    </row>
    <row r="22" spans="1:9" x14ac:dyDescent="0.3">
      <c r="A22" s="2"/>
      <c r="B22" s="2"/>
      <c r="C22" s="2"/>
      <c r="D22" s="2"/>
      <c r="E22" s="2"/>
      <c r="F22" s="2"/>
      <c r="G22" s="2"/>
      <c r="H22" s="2"/>
      <c r="I22" s="15"/>
    </row>
    <row r="23" spans="1:9" x14ac:dyDescent="0.3">
      <c r="A23" s="2"/>
      <c r="B23" s="2"/>
      <c r="C23" s="2"/>
      <c r="D23" s="2"/>
      <c r="E23" s="2"/>
      <c r="F23" s="2"/>
      <c r="G23" s="2"/>
      <c r="H23" s="2"/>
      <c r="I23" s="15"/>
    </row>
    <row r="24" spans="1:9" x14ac:dyDescent="0.3">
      <c r="A24" s="2"/>
      <c r="B24" s="2"/>
      <c r="C24" s="2"/>
      <c r="D24" s="2"/>
      <c r="E24" s="2"/>
      <c r="F24" s="2"/>
      <c r="G24" s="2"/>
      <c r="H24" s="2"/>
      <c r="I24" s="15"/>
    </row>
    <row r="25" spans="1:9" x14ac:dyDescent="0.3">
      <c r="A25" s="2"/>
      <c r="B25" s="2"/>
      <c r="C25" s="2"/>
      <c r="D25" s="2"/>
      <c r="E25" s="2"/>
      <c r="F25" s="2"/>
      <c r="G25" s="2"/>
      <c r="H25" s="2"/>
      <c r="I25" s="15"/>
    </row>
    <row r="26" spans="1:9" x14ac:dyDescent="0.3">
      <c r="A26" s="2"/>
      <c r="B26" s="2"/>
      <c r="C26" s="2"/>
      <c r="D26" s="2"/>
      <c r="E26" s="2"/>
      <c r="F26" s="2"/>
      <c r="G26" s="2"/>
      <c r="H26" s="2"/>
      <c r="I26" s="15"/>
    </row>
    <row r="27" spans="1:9" x14ac:dyDescent="0.3">
      <c r="A27" s="2"/>
      <c r="B27" s="2"/>
      <c r="C27" s="2"/>
      <c r="D27" s="2"/>
      <c r="E27" s="2"/>
      <c r="F27" s="2"/>
      <c r="G27" s="2"/>
      <c r="H27" s="2"/>
      <c r="I27" s="15"/>
    </row>
    <row r="28" spans="1:9" x14ac:dyDescent="0.3">
      <c r="A28" s="2"/>
      <c r="B28" s="2"/>
      <c r="C28" s="2"/>
      <c r="D28" s="2"/>
      <c r="E28" s="2"/>
      <c r="F28" s="2"/>
      <c r="G28" s="2"/>
      <c r="H28" s="2"/>
      <c r="I28" s="15"/>
    </row>
    <row r="29" spans="1:9" x14ac:dyDescent="0.3">
      <c r="A29" s="2"/>
      <c r="B29" s="2"/>
      <c r="C29" s="2"/>
      <c r="D29" s="2"/>
      <c r="E29" s="2"/>
      <c r="F29" s="2"/>
      <c r="G29" s="2"/>
      <c r="H29" s="2"/>
      <c r="I29" s="15"/>
    </row>
    <row r="30" spans="1:9" x14ac:dyDescent="0.3">
      <c r="A30" s="2"/>
      <c r="B30" s="2"/>
      <c r="C30" s="2"/>
      <c r="D30" s="2"/>
      <c r="E30" s="2"/>
      <c r="F30" s="2"/>
      <c r="G30" s="2"/>
      <c r="H30" s="2"/>
      <c r="I30" s="15"/>
    </row>
    <row r="31" spans="1:9" x14ac:dyDescent="0.3">
      <c r="A31" s="2"/>
      <c r="B31" s="2"/>
      <c r="C31" s="2"/>
      <c r="D31" s="2"/>
      <c r="E31" s="2"/>
      <c r="F31" s="2"/>
      <c r="G31" s="2"/>
      <c r="H31" s="2"/>
      <c r="I31" s="15"/>
    </row>
    <row r="32" spans="1:9" x14ac:dyDescent="0.3">
      <c r="A32" s="2"/>
      <c r="B32" s="2"/>
      <c r="C32" s="2"/>
      <c r="D32" s="2"/>
      <c r="E32" s="2"/>
      <c r="F32" s="2"/>
      <c r="G32" s="2"/>
      <c r="H32" s="2"/>
      <c r="I32" s="15"/>
    </row>
    <row r="33" spans="1:9" x14ac:dyDescent="0.3">
      <c r="A33" s="2"/>
      <c r="B33" s="2"/>
      <c r="C33" s="2"/>
      <c r="D33" s="2"/>
      <c r="E33" s="2"/>
      <c r="F33" s="2"/>
      <c r="G33" s="2"/>
      <c r="H33" s="2"/>
      <c r="I33" s="15"/>
    </row>
    <row r="34" spans="1:9" x14ac:dyDescent="0.3">
      <c r="A34" s="2"/>
      <c r="B34" s="2"/>
      <c r="C34" s="2"/>
      <c r="D34" s="2"/>
      <c r="E34" s="2"/>
      <c r="F34" s="2"/>
      <c r="G34" s="2"/>
      <c r="H34" s="2"/>
      <c r="I34" s="15"/>
    </row>
    <row r="35" spans="1:9" x14ac:dyDescent="0.3">
      <c r="A35" s="2"/>
      <c r="B35" s="2"/>
      <c r="C35" s="2"/>
      <c r="D35" s="2"/>
      <c r="E35" s="2"/>
      <c r="F35" s="2"/>
      <c r="G35" s="2"/>
      <c r="H35" s="2"/>
      <c r="I35" s="15"/>
    </row>
    <row r="36" spans="1:9" x14ac:dyDescent="0.3">
      <c r="A36" s="2"/>
      <c r="B36" s="2"/>
      <c r="C36" s="2"/>
      <c r="D36" s="2"/>
      <c r="E36" s="2"/>
      <c r="F36" s="2"/>
      <c r="G36" s="2"/>
      <c r="H36" s="2"/>
      <c r="I36" s="15"/>
    </row>
    <row r="37" spans="1:9" x14ac:dyDescent="0.3">
      <c r="A37" s="2"/>
      <c r="B37" s="2"/>
      <c r="C37" s="2"/>
      <c r="D37" s="2"/>
      <c r="E37" s="2"/>
      <c r="F37" s="2"/>
      <c r="G37" s="2"/>
      <c r="H37" s="2"/>
      <c r="I37" s="15"/>
    </row>
    <row r="38" spans="1:9" x14ac:dyDescent="0.3">
      <c r="A38" s="2"/>
      <c r="B38" s="2"/>
      <c r="C38" s="2"/>
      <c r="D38" s="2"/>
      <c r="E38" s="2"/>
      <c r="F38" s="2"/>
      <c r="G38" s="2"/>
      <c r="H38" s="2"/>
      <c r="I38" s="15"/>
    </row>
    <row r="39" spans="1:9" x14ac:dyDescent="0.3">
      <c r="A39" s="2"/>
      <c r="B39" s="2"/>
      <c r="C39" s="2"/>
      <c r="D39" s="2"/>
      <c r="E39" s="2"/>
      <c r="F39" s="2"/>
      <c r="G39" s="2"/>
      <c r="H39" s="2"/>
      <c r="I39" s="15"/>
    </row>
    <row r="40" spans="1:9" x14ac:dyDescent="0.3">
      <c r="A40" s="2"/>
      <c r="B40" s="2"/>
      <c r="C40" s="2"/>
      <c r="D40" s="2"/>
      <c r="E40" s="2"/>
      <c r="F40" s="2"/>
      <c r="G40" s="2"/>
      <c r="H40" s="2"/>
      <c r="I40" s="15"/>
    </row>
    <row r="41" spans="1:9" x14ac:dyDescent="0.3">
      <c r="A41" s="2"/>
      <c r="B41" s="2"/>
      <c r="C41" s="2"/>
      <c r="D41" s="2"/>
      <c r="E41" s="2"/>
      <c r="F41" s="2"/>
      <c r="G41" s="2"/>
      <c r="H41" s="2"/>
      <c r="I41" s="15"/>
    </row>
    <row r="42" spans="1:9" x14ac:dyDescent="0.3">
      <c r="A42" s="2"/>
      <c r="B42" s="2"/>
      <c r="C42" s="2"/>
      <c r="D42" s="2"/>
      <c r="E42" s="2"/>
      <c r="F42" s="2"/>
      <c r="G42" s="2"/>
      <c r="H42" s="2"/>
      <c r="I42" s="15"/>
    </row>
    <row r="43" spans="1:9" x14ac:dyDescent="0.3">
      <c r="A43" s="2"/>
      <c r="B43" s="2"/>
      <c r="C43" s="2"/>
      <c r="D43" s="2"/>
      <c r="E43" s="2"/>
      <c r="F43" s="2"/>
      <c r="G43" s="2"/>
      <c r="H43" s="2"/>
      <c r="I43" s="15"/>
    </row>
    <row r="44" spans="1:9" x14ac:dyDescent="0.3">
      <c r="A44" s="2"/>
      <c r="B44" s="2"/>
      <c r="C44" s="2"/>
      <c r="D44" s="2"/>
      <c r="E44" s="2"/>
      <c r="F44" s="2"/>
      <c r="G44" s="2"/>
      <c r="H44" s="2"/>
      <c r="I44" s="15"/>
    </row>
    <row r="45" spans="1:9" x14ac:dyDescent="0.3">
      <c r="A45" s="2"/>
      <c r="B45" s="2"/>
      <c r="C45" s="2"/>
      <c r="D45" s="2"/>
      <c r="E45" s="2"/>
      <c r="F45" s="2"/>
      <c r="G45" s="2"/>
      <c r="H45" s="2"/>
      <c r="I45" s="15"/>
    </row>
    <row r="46" spans="1:9" x14ac:dyDescent="0.3">
      <c r="A46" s="2"/>
      <c r="B46" s="2"/>
      <c r="C46" s="2"/>
      <c r="D46" s="2"/>
      <c r="E46" s="2"/>
      <c r="F46" s="2"/>
      <c r="G46" s="2"/>
      <c r="H46" s="2"/>
      <c r="I46" s="15"/>
    </row>
    <row r="47" spans="1:9" x14ac:dyDescent="0.3">
      <c r="A47" s="2"/>
      <c r="B47" s="2"/>
      <c r="C47" s="2"/>
      <c r="D47" s="2"/>
      <c r="E47" s="2"/>
      <c r="F47" s="2"/>
      <c r="G47" s="2"/>
      <c r="H47" s="2"/>
      <c r="I47" s="15"/>
    </row>
    <row r="48" spans="1:9" x14ac:dyDescent="0.3">
      <c r="A48" s="2"/>
      <c r="B48" s="2"/>
      <c r="C48" s="2"/>
      <c r="D48" s="2"/>
      <c r="E48" s="2"/>
      <c r="F48" s="2"/>
      <c r="G48" s="2"/>
      <c r="H48" s="2"/>
      <c r="I48" s="15"/>
    </row>
    <row r="49" spans="1:9" x14ac:dyDescent="0.3">
      <c r="A49" s="2"/>
      <c r="B49" s="2"/>
      <c r="C49" s="2"/>
      <c r="D49" s="2"/>
      <c r="E49" s="2"/>
      <c r="F49" s="2"/>
      <c r="G49" s="2"/>
      <c r="H49" s="2"/>
      <c r="I49" s="15"/>
    </row>
    <row r="50" spans="1:9" x14ac:dyDescent="0.3">
      <c r="A50" s="2"/>
      <c r="B50" s="2"/>
      <c r="C50" s="2"/>
      <c r="D50" s="2"/>
      <c r="E50" s="2"/>
      <c r="F50" s="2"/>
      <c r="G50" s="2"/>
      <c r="H50" s="2"/>
      <c r="I50" s="15"/>
    </row>
    <row r="51" spans="1:9" x14ac:dyDescent="0.3">
      <c r="A51" s="2"/>
      <c r="B51" s="2"/>
      <c r="C51" s="2"/>
      <c r="D51" s="2"/>
      <c r="E51" s="2"/>
      <c r="F51" s="2"/>
      <c r="G51" s="2"/>
      <c r="H51" s="2"/>
      <c r="I51" s="15"/>
    </row>
    <row r="52" spans="1:9" x14ac:dyDescent="0.3">
      <c r="A52" s="2"/>
      <c r="B52" s="2"/>
      <c r="C52" s="2"/>
      <c r="D52" s="2"/>
      <c r="E52" s="2"/>
      <c r="F52" s="2"/>
      <c r="G52" s="2"/>
      <c r="H52" s="2"/>
      <c r="I52" s="15"/>
    </row>
    <row r="53" spans="1:9" x14ac:dyDescent="0.3">
      <c r="A53" s="2"/>
      <c r="B53" s="2"/>
      <c r="C53" s="2"/>
      <c r="D53" s="2"/>
      <c r="E53" s="2"/>
      <c r="F53" s="2"/>
      <c r="G53" s="2"/>
      <c r="H53" s="2"/>
      <c r="I53" s="15"/>
    </row>
    <row r="54" spans="1:9" x14ac:dyDescent="0.3">
      <c r="A54" s="2"/>
      <c r="B54" s="2"/>
      <c r="C54" s="2"/>
      <c r="D54" s="2"/>
      <c r="E54" s="2"/>
      <c r="F54" s="2"/>
      <c r="G54" s="2"/>
      <c r="H54" s="2"/>
      <c r="I54" s="15"/>
    </row>
    <row r="55" spans="1:9" x14ac:dyDescent="0.3">
      <c r="A55" s="2"/>
      <c r="B55" s="2"/>
      <c r="C55" s="2"/>
      <c r="D55" s="2"/>
      <c r="E55" s="2"/>
      <c r="F55" s="2"/>
      <c r="G55" s="2"/>
      <c r="H55" s="2"/>
      <c r="I55" s="15"/>
    </row>
    <row r="56" spans="1:9" x14ac:dyDescent="0.3">
      <c r="A56" s="2"/>
      <c r="B56" s="2"/>
      <c r="C56" s="2"/>
      <c r="D56" s="2"/>
      <c r="E56" s="2"/>
      <c r="F56" s="2"/>
      <c r="G56" s="2"/>
      <c r="H56" s="2"/>
      <c r="I56" s="15"/>
    </row>
    <row r="57" spans="1:9" x14ac:dyDescent="0.3">
      <c r="A57" s="2"/>
      <c r="B57" s="2"/>
      <c r="C57" s="2"/>
      <c r="D57" s="2"/>
      <c r="E57" s="2"/>
      <c r="F57" s="2"/>
      <c r="G57" s="2"/>
      <c r="H57" s="2"/>
      <c r="I57" s="15"/>
    </row>
    <row r="58" spans="1:9" x14ac:dyDescent="0.3">
      <c r="A58" s="2"/>
      <c r="B58" s="2"/>
      <c r="C58" s="2"/>
      <c r="D58" s="2"/>
      <c r="E58" s="2"/>
      <c r="F58" s="2"/>
      <c r="G58" s="2"/>
      <c r="H58" s="2"/>
      <c r="I58" s="15"/>
    </row>
    <row r="59" spans="1:9" x14ac:dyDescent="0.3">
      <c r="A59" s="2"/>
      <c r="B59" s="2"/>
      <c r="C59" s="2"/>
      <c r="D59" s="2"/>
      <c r="E59" s="2"/>
      <c r="F59" s="2"/>
      <c r="G59" s="2"/>
      <c r="H59" s="2"/>
      <c r="I59" s="15"/>
    </row>
    <row r="60" spans="1:9" x14ac:dyDescent="0.3">
      <c r="A60" s="2"/>
      <c r="B60" s="2"/>
      <c r="C60" s="2"/>
      <c r="D60" s="2"/>
      <c r="E60" s="2"/>
      <c r="F60" s="2"/>
      <c r="G60" s="2"/>
      <c r="H60" s="2"/>
      <c r="I60" s="15"/>
    </row>
    <row r="61" spans="1:9" x14ac:dyDescent="0.3">
      <c r="A61" s="2"/>
      <c r="B61" s="2"/>
      <c r="C61" s="2"/>
      <c r="D61" s="2"/>
      <c r="E61" s="2"/>
      <c r="F61" s="2"/>
      <c r="G61" s="2"/>
      <c r="H61" s="2"/>
      <c r="I61" s="15"/>
    </row>
    <row r="62" spans="1:9" x14ac:dyDescent="0.3">
      <c r="A62" s="2"/>
      <c r="B62" s="2"/>
      <c r="C62" s="2"/>
      <c r="D62" s="2"/>
      <c r="E62" s="2"/>
      <c r="F62" s="2"/>
      <c r="G62" s="2"/>
      <c r="H62" s="2"/>
      <c r="I62" s="15"/>
    </row>
    <row r="63" spans="1:9" x14ac:dyDescent="0.3">
      <c r="A63" s="2"/>
      <c r="B63" s="2"/>
      <c r="C63" s="2"/>
      <c r="D63" s="2"/>
      <c r="E63" s="2"/>
      <c r="F63" s="2"/>
      <c r="G63" s="2"/>
      <c r="H63" s="2"/>
      <c r="I63" s="15"/>
    </row>
    <row r="64" spans="1:9" x14ac:dyDescent="0.3">
      <c r="A64" s="2"/>
      <c r="B64" s="2"/>
      <c r="C64" s="2"/>
      <c r="D64" s="2"/>
      <c r="E64" s="2"/>
      <c r="F64" s="2"/>
      <c r="G64" s="2"/>
      <c r="H64" s="2"/>
      <c r="I64" s="15"/>
    </row>
    <row r="65" spans="1:9" x14ac:dyDescent="0.3">
      <c r="A65" s="2"/>
      <c r="B65" s="2"/>
      <c r="C65" s="2"/>
      <c r="D65" s="2"/>
      <c r="E65" s="2"/>
      <c r="F65" s="2"/>
      <c r="G65" s="2"/>
      <c r="H65" s="2"/>
      <c r="I65" s="15"/>
    </row>
    <row r="66" spans="1:9" x14ac:dyDescent="0.3">
      <c r="A66" s="2"/>
      <c r="B66" s="2"/>
      <c r="C66" s="2"/>
      <c r="D66" s="2"/>
      <c r="E66" s="2"/>
      <c r="F66" s="2"/>
      <c r="G66" s="2"/>
      <c r="H66" s="2"/>
      <c r="I66" s="15"/>
    </row>
    <row r="67" spans="1:9" x14ac:dyDescent="0.3">
      <c r="A67" s="2"/>
      <c r="B67" s="2"/>
      <c r="C67" s="2"/>
      <c r="D67" s="2"/>
      <c r="E67" s="2"/>
      <c r="F67" s="2"/>
      <c r="G67" s="2"/>
      <c r="H67" s="2"/>
      <c r="I67" s="15"/>
    </row>
    <row r="68" spans="1:9" x14ac:dyDescent="0.3">
      <c r="A68" s="2"/>
      <c r="B68" s="2"/>
      <c r="C68" s="2"/>
      <c r="D68" s="2"/>
      <c r="E68" s="2"/>
      <c r="F68" s="2"/>
      <c r="G68" s="2"/>
      <c r="H68" s="2"/>
      <c r="I68" s="15"/>
    </row>
    <row r="69" spans="1:9" x14ac:dyDescent="0.3">
      <c r="A69" s="2"/>
      <c r="B69" s="2"/>
      <c r="C69" s="2"/>
      <c r="D69" s="2"/>
      <c r="E69" s="2"/>
      <c r="F69" s="2"/>
      <c r="G69" s="2"/>
      <c r="H69" s="2"/>
      <c r="I69" s="15"/>
    </row>
    <row r="70" spans="1:9" x14ac:dyDescent="0.3">
      <c r="A70" s="2"/>
      <c r="B70" s="2"/>
      <c r="C70" s="2"/>
      <c r="D70" s="2"/>
      <c r="E70" s="2"/>
      <c r="F70" s="2"/>
      <c r="G70" s="2"/>
      <c r="H70" s="2"/>
      <c r="I70" s="15"/>
    </row>
    <row r="71" spans="1:9" x14ac:dyDescent="0.3">
      <c r="A71" s="2"/>
      <c r="B71" s="2"/>
      <c r="C71" s="2"/>
      <c r="D71" s="2"/>
      <c r="E71" s="2"/>
      <c r="F71" s="2"/>
      <c r="G71" s="2"/>
      <c r="H71" s="2"/>
      <c r="I71" s="15"/>
    </row>
    <row r="72" spans="1:9" x14ac:dyDescent="0.3">
      <c r="A72" s="2"/>
      <c r="B72" s="2"/>
      <c r="C72" s="2"/>
      <c r="D72" s="2"/>
      <c r="E72" s="2"/>
      <c r="F72" s="2"/>
      <c r="G72" s="2"/>
      <c r="H72" s="2"/>
      <c r="I72" s="15"/>
    </row>
    <row r="73" spans="1:9" x14ac:dyDescent="0.3">
      <c r="A73" s="2"/>
      <c r="B73" s="2"/>
      <c r="C73" s="2"/>
      <c r="D73" s="2"/>
      <c r="E73" s="2"/>
      <c r="F73" s="2"/>
      <c r="G73" s="2"/>
      <c r="H73" s="2"/>
      <c r="I73" s="15"/>
    </row>
    <row r="74" spans="1:9" x14ac:dyDescent="0.3">
      <c r="A74" s="2"/>
      <c r="B74" s="2"/>
      <c r="C74" s="2"/>
      <c r="D74" s="2"/>
      <c r="E74" s="2"/>
      <c r="F74" s="2"/>
      <c r="G74" s="2"/>
      <c r="H74" s="2"/>
      <c r="I74" s="15"/>
    </row>
    <row r="75" spans="1:9" x14ac:dyDescent="0.3">
      <c r="A75" s="2"/>
      <c r="B75" s="2"/>
      <c r="C75" s="2"/>
      <c r="D75" s="2"/>
      <c r="E75" s="2"/>
      <c r="F75" s="2"/>
      <c r="G75" s="2"/>
      <c r="H75" s="2"/>
      <c r="I75" s="15"/>
    </row>
    <row r="76" spans="1:9" x14ac:dyDescent="0.3">
      <c r="A76" s="2"/>
      <c r="B76" s="2"/>
      <c r="C76" s="2"/>
      <c r="D76" s="2"/>
      <c r="E76" s="2"/>
      <c r="F76" s="2"/>
      <c r="G76" s="2"/>
      <c r="H76" s="2"/>
      <c r="I76" s="15"/>
    </row>
    <row r="77" spans="1:9" x14ac:dyDescent="0.3">
      <c r="A77" s="2"/>
      <c r="B77" s="2"/>
      <c r="C77" s="2"/>
      <c r="D77" s="2"/>
      <c r="E77" s="2"/>
      <c r="F77" s="2"/>
      <c r="G77" s="2"/>
      <c r="H77" s="2"/>
      <c r="I77" s="15"/>
    </row>
    <row r="78" spans="1:9" x14ac:dyDescent="0.3">
      <c r="A78" s="2"/>
      <c r="B78" s="2"/>
      <c r="C78" s="2"/>
      <c r="D78" s="2"/>
      <c r="E78" s="2"/>
      <c r="F78" s="2"/>
      <c r="G78" s="2"/>
      <c r="H78" s="2"/>
      <c r="I78" s="15"/>
    </row>
    <row r="79" spans="1:9" x14ac:dyDescent="0.3">
      <c r="A79" s="2"/>
      <c r="B79" s="2"/>
      <c r="C79" s="2"/>
      <c r="D79" s="2"/>
      <c r="E79" s="2"/>
      <c r="F79" s="2"/>
      <c r="G79" s="2"/>
      <c r="H79" s="2"/>
      <c r="I79" s="15"/>
    </row>
    <row r="80" spans="1:9" x14ac:dyDescent="0.3">
      <c r="A80" s="2"/>
      <c r="B80" s="2"/>
      <c r="C80" s="2"/>
      <c r="D80" s="2"/>
      <c r="E80" s="2"/>
      <c r="F80" s="2"/>
      <c r="G80" s="2"/>
      <c r="H80" s="2"/>
      <c r="I80" s="15"/>
    </row>
    <row r="81" spans="1:9" x14ac:dyDescent="0.3">
      <c r="A81" s="2"/>
      <c r="B81" s="2"/>
      <c r="C81" s="2"/>
      <c r="D81" s="2"/>
      <c r="E81" s="2"/>
      <c r="F81" s="2"/>
      <c r="G81" s="2"/>
      <c r="H81" s="2"/>
      <c r="I81" s="15"/>
    </row>
    <row r="82" spans="1:9" x14ac:dyDescent="0.3">
      <c r="A82" s="2"/>
      <c r="B82" s="2"/>
      <c r="C82" s="2"/>
      <c r="D82" s="2"/>
      <c r="E82" s="2"/>
      <c r="F82" s="2"/>
      <c r="G82" s="2"/>
      <c r="H82" s="2"/>
      <c r="I82" s="15"/>
    </row>
    <row r="83" spans="1:9" x14ac:dyDescent="0.3">
      <c r="A83" s="2"/>
      <c r="B83" s="2"/>
      <c r="C83" s="2"/>
      <c r="D83" s="2"/>
      <c r="E83" s="2"/>
      <c r="F83" s="2"/>
      <c r="G83" s="2"/>
      <c r="H83" s="2"/>
      <c r="I83" s="15"/>
    </row>
    <row r="84" spans="1:9" x14ac:dyDescent="0.3">
      <c r="A84" s="2"/>
      <c r="B84" s="2"/>
      <c r="C84" s="2"/>
      <c r="D84" s="2"/>
      <c r="E84" s="2"/>
      <c r="F84" s="2"/>
      <c r="G84" s="2"/>
      <c r="H84" s="2"/>
      <c r="I84" s="15"/>
    </row>
    <row r="85" spans="1:9" x14ac:dyDescent="0.3">
      <c r="A85" s="2"/>
      <c r="B85" s="2"/>
      <c r="C85" s="2"/>
      <c r="D85" s="2"/>
      <c r="E85" s="2"/>
      <c r="F85" s="2"/>
      <c r="G85" s="2"/>
      <c r="H85" s="2"/>
      <c r="I85" s="15"/>
    </row>
    <row r="86" spans="1:9" x14ac:dyDescent="0.3">
      <c r="A86" s="2"/>
      <c r="B86" s="2"/>
      <c r="C86" s="2"/>
      <c r="D86" s="2"/>
      <c r="E86" s="2"/>
      <c r="F86" s="2"/>
      <c r="G86" s="2"/>
      <c r="H86" s="2"/>
      <c r="I86" s="15"/>
    </row>
    <row r="87" spans="1:9" x14ac:dyDescent="0.3">
      <c r="A87" s="2"/>
      <c r="B87" s="2"/>
      <c r="C87" s="2"/>
      <c r="D87" s="2"/>
      <c r="E87" s="2"/>
      <c r="F87" s="2"/>
      <c r="G87" s="2"/>
      <c r="H87" s="2"/>
      <c r="I87" s="15"/>
    </row>
    <row r="88" spans="1:9" x14ac:dyDescent="0.3">
      <c r="A88" s="2"/>
      <c r="B88" s="2"/>
      <c r="C88" s="2"/>
      <c r="D88" s="2"/>
      <c r="E88" s="2"/>
      <c r="F88" s="2"/>
      <c r="G88" s="2"/>
      <c r="H88" s="2"/>
      <c r="I88" s="15"/>
    </row>
    <row r="89" spans="1:9" x14ac:dyDescent="0.3">
      <c r="A89" s="2"/>
      <c r="B89" s="2"/>
      <c r="C89" s="2"/>
      <c r="D89" s="2"/>
      <c r="E89" s="2"/>
      <c r="F89" s="2"/>
      <c r="G89" s="2"/>
      <c r="H89" s="2"/>
      <c r="I89" s="15"/>
    </row>
    <row r="90" spans="1:9" x14ac:dyDescent="0.3">
      <c r="A90" s="2"/>
      <c r="B90" s="2"/>
      <c r="C90" s="2"/>
      <c r="D90" s="2"/>
      <c r="E90" s="2"/>
      <c r="F90" s="2"/>
      <c r="G90" s="2"/>
      <c r="H90" s="2"/>
      <c r="I90" s="15"/>
    </row>
    <row r="91" spans="1:9" x14ac:dyDescent="0.3">
      <c r="A91" s="2"/>
      <c r="B91" s="2"/>
      <c r="C91" s="2"/>
      <c r="D91" s="2"/>
      <c r="E91" s="2"/>
      <c r="F91" s="2"/>
      <c r="G91" s="2"/>
      <c r="H91" s="2"/>
      <c r="I91" s="15"/>
    </row>
    <row r="92" spans="1:9" x14ac:dyDescent="0.3">
      <c r="A92" s="2"/>
      <c r="B92" s="2"/>
      <c r="C92" s="2"/>
      <c r="D92" s="2"/>
      <c r="E92" s="2"/>
      <c r="F92" s="2"/>
      <c r="G92" s="2"/>
      <c r="H92" s="2"/>
      <c r="I92" s="15"/>
    </row>
    <row r="93" spans="1:9" x14ac:dyDescent="0.3">
      <c r="A93" s="2"/>
      <c r="B93" s="2"/>
      <c r="C93" s="2"/>
      <c r="D93" s="2"/>
      <c r="E93" s="2"/>
      <c r="F93" s="2"/>
      <c r="G93" s="2"/>
      <c r="H93" s="2"/>
      <c r="I93" s="15"/>
    </row>
    <row r="94" spans="1:9" x14ac:dyDescent="0.3">
      <c r="A94" s="2"/>
      <c r="B94" s="2"/>
      <c r="C94" s="2"/>
      <c r="D94" s="2"/>
      <c r="E94" s="2"/>
      <c r="F94" s="2"/>
      <c r="G94" s="2"/>
      <c r="H94" s="2"/>
      <c r="I94" s="15"/>
    </row>
    <row r="95" spans="1:9" x14ac:dyDescent="0.3">
      <c r="A95" s="2"/>
      <c r="B95" s="2"/>
      <c r="C95" s="2"/>
      <c r="D95" s="2"/>
      <c r="E95" s="2"/>
      <c r="F95" s="2"/>
      <c r="G95" s="2"/>
      <c r="H95" s="2"/>
      <c r="I95" s="15"/>
    </row>
    <row r="96" spans="1:9" x14ac:dyDescent="0.3">
      <c r="A96" s="2"/>
      <c r="B96" s="2"/>
      <c r="C96" s="2"/>
      <c r="D96" s="2"/>
      <c r="E96" s="2"/>
      <c r="F96" s="2"/>
      <c r="G96" s="2"/>
      <c r="H96" s="2"/>
      <c r="I96" s="15"/>
    </row>
    <row r="97" spans="1:9" x14ac:dyDescent="0.3">
      <c r="A97" s="2"/>
      <c r="B97" s="2"/>
      <c r="C97" s="2"/>
      <c r="D97" s="2"/>
      <c r="E97" s="2"/>
      <c r="F97" s="2"/>
      <c r="G97" s="2"/>
      <c r="H97" s="2"/>
      <c r="I97" s="15"/>
    </row>
    <row r="98" spans="1:9" x14ac:dyDescent="0.3">
      <c r="A98" s="2"/>
      <c r="B98" s="2"/>
      <c r="C98" s="2"/>
      <c r="D98" s="2"/>
      <c r="E98" s="2"/>
      <c r="F98" s="2"/>
      <c r="G98" s="2"/>
      <c r="H98" s="2"/>
      <c r="I98" s="15"/>
    </row>
    <row r="99" spans="1:9" x14ac:dyDescent="0.3">
      <c r="A99" s="2"/>
      <c r="B99" s="2"/>
      <c r="C99" s="2"/>
      <c r="D99" s="2"/>
      <c r="E99" s="2"/>
      <c r="F99" s="2"/>
      <c r="G99" s="2"/>
      <c r="H99" s="2"/>
      <c r="I99" s="15"/>
    </row>
    <row r="100" spans="1:9" x14ac:dyDescent="0.3">
      <c r="A100" s="2"/>
      <c r="B100" s="2"/>
      <c r="C100" s="2"/>
      <c r="D100" s="2"/>
      <c r="E100" s="2"/>
      <c r="F100" s="2"/>
      <c r="G100" s="2"/>
      <c r="H100" s="2"/>
      <c r="I100" s="15"/>
    </row>
    <row r="101" spans="1:9" x14ac:dyDescent="0.3">
      <c r="A101" s="2"/>
      <c r="B101" s="2"/>
      <c r="C101" s="2"/>
      <c r="D101" s="2"/>
      <c r="E101" s="2"/>
      <c r="F101" s="2"/>
      <c r="G101" s="2"/>
      <c r="H101" s="2"/>
      <c r="I101" s="15"/>
    </row>
    <row r="102" spans="1:9" x14ac:dyDescent="0.3">
      <c r="A102" s="2"/>
      <c r="B102" s="2"/>
      <c r="C102" s="2"/>
      <c r="D102" s="2"/>
      <c r="E102" s="2"/>
      <c r="F102" s="2"/>
      <c r="G102" s="2"/>
      <c r="H102" s="2"/>
      <c r="I102" s="15"/>
    </row>
    <row r="103" spans="1:9" x14ac:dyDescent="0.3">
      <c r="A103" s="2"/>
      <c r="B103" s="2"/>
      <c r="C103" s="2"/>
      <c r="D103" s="2"/>
      <c r="E103" s="2"/>
      <c r="F103" s="2"/>
      <c r="G103" s="2"/>
      <c r="H103" s="2"/>
      <c r="I103" s="15"/>
    </row>
    <row r="104" spans="1:9" x14ac:dyDescent="0.3">
      <c r="A104" s="2"/>
      <c r="B104" s="2"/>
      <c r="C104" s="2"/>
      <c r="D104" s="2"/>
      <c r="E104" s="2"/>
      <c r="F104" s="2"/>
      <c r="G104" s="2"/>
      <c r="H104" s="2"/>
      <c r="I104" s="15"/>
    </row>
    <row r="105" spans="1:9" x14ac:dyDescent="0.3">
      <c r="A105" s="2"/>
      <c r="B105" s="2"/>
      <c r="C105" s="2"/>
      <c r="D105" s="2"/>
      <c r="E105" s="2"/>
      <c r="F105" s="2"/>
      <c r="G105" s="2"/>
      <c r="H105" s="2"/>
      <c r="I105" s="15"/>
    </row>
    <row r="106" spans="1:9" x14ac:dyDescent="0.3">
      <c r="A106" s="2"/>
      <c r="B106" s="2"/>
      <c r="C106" s="2"/>
      <c r="D106" s="2"/>
      <c r="E106" s="2"/>
      <c r="F106" s="2"/>
      <c r="G106" s="2"/>
      <c r="H106" s="2"/>
      <c r="I106" s="15"/>
    </row>
    <row r="107" spans="1:9" x14ac:dyDescent="0.3">
      <c r="A107" s="2"/>
      <c r="B107" s="2"/>
      <c r="C107" s="2"/>
      <c r="D107" s="2"/>
      <c r="E107" s="2"/>
      <c r="F107" s="2"/>
      <c r="G107" s="2"/>
      <c r="H107" s="2"/>
      <c r="I107" s="15"/>
    </row>
    <row r="108" spans="1:9" x14ac:dyDescent="0.3">
      <c r="A108" s="2"/>
      <c r="B108" s="2"/>
      <c r="C108" s="2"/>
      <c r="D108" s="2"/>
      <c r="E108" s="2"/>
      <c r="F108" s="2"/>
      <c r="G108" s="2"/>
      <c r="H108" s="2"/>
      <c r="I108" s="15"/>
    </row>
    <row r="109" spans="1:9" x14ac:dyDescent="0.3">
      <c r="A109" s="2"/>
      <c r="B109" s="2"/>
      <c r="C109" s="2"/>
      <c r="D109" s="2"/>
      <c r="E109" s="2"/>
      <c r="F109" s="2"/>
      <c r="G109" s="2"/>
      <c r="H109" s="2"/>
      <c r="I109" s="15"/>
    </row>
    <row r="110" spans="1:9" x14ac:dyDescent="0.3">
      <c r="A110" s="2"/>
      <c r="B110" s="2"/>
      <c r="C110" s="2"/>
      <c r="D110" s="2"/>
      <c r="E110" s="2"/>
      <c r="F110" s="2"/>
      <c r="G110" s="2"/>
      <c r="H110" s="2"/>
      <c r="I110" s="15"/>
    </row>
    <row r="111" spans="1:9" x14ac:dyDescent="0.3">
      <c r="A111" s="2"/>
      <c r="B111" s="2"/>
      <c r="C111" s="2"/>
      <c r="D111" s="2"/>
      <c r="E111" s="2"/>
      <c r="F111" s="2"/>
      <c r="G111" s="2"/>
      <c r="H111" s="2"/>
      <c r="I111" s="15"/>
    </row>
    <row r="112" spans="1:9" x14ac:dyDescent="0.3">
      <c r="A112" s="2"/>
      <c r="B112" s="2"/>
      <c r="C112" s="2"/>
      <c r="D112" s="2"/>
      <c r="E112" s="2"/>
      <c r="F112" s="2"/>
      <c r="G112" s="2"/>
      <c r="H112" s="2"/>
      <c r="I112" s="15"/>
    </row>
    <row r="113" spans="1:9" x14ac:dyDescent="0.3">
      <c r="A113" s="2"/>
      <c r="B113" s="2"/>
      <c r="C113" s="2"/>
      <c r="D113" s="2"/>
      <c r="E113" s="2"/>
      <c r="F113" s="2"/>
      <c r="G113" s="2"/>
      <c r="H113" s="2"/>
      <c r="I113" s="15"/>
    </row>
    <row r="114" spans="1:9" x14ac:dyDescent="0.3">
      <c r="A114" s="2"/>
      <c r="B114" s="2"/>
      <c r="C114" s="2"/>
      <c r="D114" s="2"/>
      <c r="E114" s="2"/>
      <c r="F114" s="2"/>
      <c r="G114" s="2"/>
      <c r="H114" s="2"/>
      <c r="I114" s="15"/>
    </row>
    <row r="115" spans="1:9" x14ac:dyDescent="0.3">
      <c r="A115" s="2"/>
      <c r="B115" s="2"/>
      <c r="C115" s="2"/>
      <c r="D115" s="2"/>
      <c r="E115" s="2"/>
      <c r="F115" s="2"/>
      <c r="G115" s="2"/>
      <c r="H115" s="2"/>
      <c r="I115" s="15"/>
    </row>
    <row r="116" spans="1:9" x14ac:dyDescent="0.3">
      <c r="A116" s="2"/>
      <c r="B116" s="2"/>
      <c r="C116" s="2"/>
      <c r="D116" s="2"/>
      <c r="E116" s="2"/>
      <c r="F116" s="2"/>
      <c r="G116" s="2"/>
      <c r="H116" s="2"/>
      <c r="I116" s="15"/>
    </row>
    <row r="117" spans="1:9" x14ac:dyDescent="0.3">
      <c r="A117" s="2"/>
      <c r="B117" s="2"/>
      <c r="C117" s="2"/>
      <c r="D117" s="2"/>
      <c r="E117" s="2"/>
      <c r="F117" s="2"/>
      <c r="G117" s="2"/>
      <c r="H117" s="2"/>
      <c r="I117" s="15"/>
    </row>
    <row r="118" spans="1:9" x14ac:dyDescent="0.3">
      <c r="A118" s="2"/>
      <c r="B118" s="2"/>
      <c r="C118" s="2"/>
      <c r="D118" s="2"/>
      <c r="E118" s="2"/>
      <c r="F118" s="2"/>
      <c r="G118" s="2"/>
      <c r="H118" s="2"/>
      <c r="I118" s="15"/>
    </row>
    <row r="119" spans="1:9" x14ac:dyDescent="0.3">
      <c r="A119" s="2"/>
      <c r="B119" s="2"/>
      <c r="C119" s="2"/>
      <c r="D119" s="2"/>
      <c r="E119" s="2"/>
      <c r="F119" s="2"/>
      <c r="G119" s="2"/>
      <c r="H119" s="2"/>
      <c r="I119" s="15"/>
    </row>
    <row r="120" spans="1:9" x14ac:dyDescent="0.3">
      <c r="A120" s="2"/>
      <c r="B120" s="2"/>
      <c r="C120" s="2"/>
      <c r="D120" s="2"/>
      <c r="E120" s="2"/>
      <c r="F120" s="2"/>
      <c r="G120" s="2"/>
      <c r="H120" s="2"/>
      <c r="I120" s="15"/>
    </row>
    <row r="121" spans="1:9" x14ac:dyDescent="0.3">
      <c r="A121" s="2"/>
      <c r="B121" s="2"/>
      <c r="C121" s="2"/>
      <c r="D121" s="2"/>
      <c r="E121" s="2"/>
      <c r="F121" s="2"/>
      <c r="G121" s="2"/>
      <c r="H121" s="2"/>
      <c r="I121" s="15"/>
    </row>
    <row r="122" spans="1:9" x14ac:dyDescent="0.3">
      <c r="A122" s="2"/>
      <c r="B122" s="2"/>
      <c r="C122" s="2"/>
      <c r="D122" s="2"/>
      <c r="E122" s="2"/>
      <c r="F122" s="2"/>
      <c r="G122" s="2"/>
      <c r="H122" s="2"/>
      <c r="I122" s="15"/>
    </row>
    <row r="123" spans="1:9" x14ac:dyDescent="0.3">
      <c r="A123" s="2"/>
      <c r="B123" s="2"/>
      <c r="C123" s="2"/>
      <c r="D123" s="2"/>
      <c r="E123" s="2"/>
      <c r="F123" s="2"/>
      <c r="G123" s="2"/>
      <c r="H123" s="2"/>
      <c r="I123" s="15"/>
    </row>
    <row r="124" spans="1:9" x14ac:dyDescent="0.3">
      <c r="A124" s="2"/>
      <c r="B124" s="2"/>
      <c r="C124" s="2"/>
      <c r="D124" s="2"/>
      <c r="E124" s="2"/>
      <c r="F124" s="2"/>
      <c r="G124" s="2"/>
      <c r="H124" s="2"/>
      <c r="I124" s="15"/>
    </row>
    <row r="125" spans="1:9" x14ac:dyDescent="0.3">
      <c r="A125" s="2"/>
      <c r="B125" s="2"/>
      <c r="C125" s="2"/>
      <c r="D125" s="2"/>
      <c r="E125" s="2"/>
      <c r="F125" s="2"/>
      <c r="G125" s="2"/>
      <c r="H125" s="2"/>
      <c r="I125" s="15"/>
    </row>
    <row r="126" spans="1:9" x14ac:dyDescent="0.3">
      <c r="A126" s="2"/>
      <c r="B126" s="2"/>
      <c r="C126" s="2"/>
      <c r="D126" s="2"/>
      <c r="E126" s="2"/>
      <c r="F126" s="2"/>
      <c r="G126" s="2"/>
      <c r="H126" s="2"/>
      <c r="I126" s="15"/>
    </row>
    <row r="127" spans="1:9" x14ac:dyDescent="0.3">
      <c r="A127" s="2"/>
      <c r="B127" s="2"/>
      <c r="C127" s="2"/>
      <c r="D127" s="2"/>
      <c r="E127" s="2"/>
      <c r="F127" s="2"/>
      <c r="G127" s="2"/>
      <c r="H127" s="2"/>
      <c r="I127" s="15"/>
    </row>
    <row r="128" spans="1:9" x14ac:dyDescent="0.3">
      <c r="A128" s="2"/>
      <c r="B128" s="2"/>
      <c r="C128" s="2"/>
      <c r="D128" s="2"/>
      <c r="E128" s="2"/>
      <c r="F128" s="2"/>
      <c r="G128" s="2"/>
      <c r="H128" s="2"/>
      <c r="I128" s="15"/>
    </row>
    <row r="129" spans="1:9" x14ac:dyDescent="0.3">
      <c r="A129" s="2"/>
      <c r="B129" s="2"/>
      <c r="C129" s="2"/>
      <c r="D129" s="2"/>
      <c r="E129" s="2"/>
      <c r="F129" s="2"/>
      <c r="G129" s="2"/>
      <c r="H129" s="2"/>
      <c r="I129" s="15"/>
    </row>
    <row r="130" spans="1:9" x14ac:dyDescent="0.3">
      <c r="A130" s="2"/>
      <c r="B130" s="2"/>
      <c r="C130" s="2"/>
      <c r="D130" s="2"/>
      <c r="E130" s="2"/>
      <c r="F130" s="2"/>
      <c r="G130" s="2"/>
      <c r="H130" s="2"/>
      <c r="I130" s="15"/>
    </row>
    <row r="131" spans="1:9" x14ac:dyDescent="0.3">
      <c r="A131" s="2"/>
      <c r="B131" s="2"/>
      <c r="C131" s="2"/>
      <c r="D131" s="2"/>
      <c r="E131" s="2"/>
      <c r="F131" s="2"/>
      <c r="G131" s="2"/>
      <c r="H131" s="2"/>
      <c r="I131" s="15"/>
    </row>
    <row r="132" spans="1:9" x14ac:dyDescent="0.3">
      <c r="A132" s="2"/>
      <c r="B132" s="2"/>
      <c r="C132" s="2"/>
      <c r="D132" s="2"/>
      <c r="E132" s="2"/>
      <c r="F132" s="2"/>
      <c r="G132" s="2"/>
      <c r="H132" s="2"/>
      <c r="I132" s="15"/>
    </row>
    <row r="133" spans="1:9" x14ac:dyDescent="0.3">
      <c r="A133" s="2"/>
      <c r="B133" s="2"/>
      <c r="C133" s="2"/>
      <c r="D133" s="2"/>
      <c r="E133" s="2"/>
      <c r="F133" s="2"/>
      <c r="G133" s="2"/>
      <c r="H133" s="2"/>
      <c r="I133" s="15"/>
    </row>
    <row r="134" spans="1:9" x14ac:dyDescent="0.3">
      <c r="A134" s="2"/>
      <c r="B134" s="2"/>
      <c r="C134" s="2"/>
      <c r="D134" s="2"/>
      <c r="E134" s="2"/>
      <c r="F134" s="2"/>
      <c r="G134" s="2"/>
      <c r="H134" s="2"/>
      <c r="I134" s="15"/>
    </row>
    <row r="135" spans="1:9" x14ac:dyDescent="0.3">
      <c r="A135" s="2"/>
      <c r="B135" s="2"/>
      <c r="C135" s="2"/>
      <c r="D135" s="2"/>
      <c r="E135" s="2"/>
      <c r="F135" s="2"/>
      <c r="G135" s="2"/>
      <c r="H135" s="2"/>
      <c r="I135" s="15"/>
    </row>
    <row r="136" spans="1:9" x14ac:dyDescent="0.3">
      <c r="A136" s="2"/>
      <c r="B136" s="2"/>
      <c r="C136" s="2"/>
      <c r="D136" s="2"/>
      <c r="E136" s="2"/>
      <c r="F136" s="2"/>
      <c r="G136" s="2"/>
      <c r="H136" s="2"/>
      <c r="I136" s="15"/>
    </row>
    <row r="137" spans="1:9" x14ac:dyDescent="0.3">
      <c r="A137" s="2"/>
      <c r="B137" s="2"/>
      <c r="C137" s="2"/>
      <c r="D137" s="2"/>
      <c r="E137" s="2"/>
      <c r="F137" s="2"/>
      <c r="G137" s="2"/>
      <c r="H137" s="2"/>
      <c r="I137" s="15"/>
    </row>
    <row r="138" spans="1:9" x14ac:dyDescent="0.3">
      <c r="A138" s="2"/>
      <c r="B138" s="2"/>
      <c r="C138" s="2"/>
      <c r="D138" s="2"/>
      <c r="E138" s="2"/>
      <c r="F138" s="2"/>
      <c r="G138" s="2"/>
      <c r="H138" s="2"/>
      <c r="I138" s="15"/>
    </row>
    <row r="139" spans="1:9" x14ac:dyDescent="0.3">
      <c r="A139" s="2"/>
      <c r="B139" s="2"/>
      <c r="C139" s="2"/>
      <c r="D139" s="2"/>
      <c r="E139" s="2"/>
      <c r="F139" s="2"/>
      <c r="G139" s="2"/>
      <c r="H139" s="2"/>
      <c r="I139" s="15"/>
    </row>
    <row r="140" spans="1:9" x14ac:dyDescent="0.3">
      <c r="A140" s="2"/>
      <c r="B140" s="2"/>
      <c r="C140" s="2"/>
      <c r="D140" s="2"/>
      <c r="E140" s="2"/>
      <c r="F140" s="2"/>
      <c r="G140" s="2"/>
      <c r="H140" s="2"/>
      <c r="I140" s="15"/>
    </row>
    <row r="141" spans="1:9" x14ac:dyDescent="0.3">
      <c r="A141" s="2"/>
      <c r="B141" s="2"/>
      <c r="C141" s="2"/>
      <c r="D141" s="2"/>
      <c r="E141" s="2"/>
      <c r="F141" s="2"/>
      <c r="G141" s="2"/>
      <c r="H141" s="2"/>
      <c r="I141" s="15"/>
    </row>
    <row r="142" spans="1:9" x14ac:dyDescent="0.3">
      <c r="A142" s="2"/>
      <c r="B142" s="2"/>
      <c r="C142" s="2"/>
      <c r="D142" s="2"/>
      <c r="E142" s="2"/>
      <c r="F142" s="2"/>
      <c r="G142" s="2"/>
      <c r="H142" s="2"/>
      <c r="I142" s="15"/>
    </row>
    <row r="143" spans="1:9" x14ac:dyDescent="0.3">
      <c r="A143" s="2"/>
      <c r="B143" s="2"/>
      <c r="C143" s="2"/>
      <c r="D143" s="2"/>
      <c r="E143" s="2"/>
      <c r="F143" s="2"/>
      <c r="G143" s="2"/>
      <c r="H143" s="2"/>
      <c r="I143" s="15"/>
    </row>
    <row r="144" spans="1:9" x14ac:dyDescent="0.3">
      <c r="A144" s="2"/>
      <c r="B144" s="2"/>
      <c r="C144" s="2"/>
      <c r="D144" s="2"/>
      <c r="E144" s="2"/>
      <c r="F144" s="2"/>
      <c r="G144" s="2"/>
      <c r="H144" s="2"/>
      <c r="I144" s="15"/>
    </row>
    <row r="145" spans="1:9" x14ac:dyDescent="0.3">
      <c r="A145" s="2"/>
      <c r="B145" s="2"/>
      <c r="C145" s="2"/>
      <c r="D145" s="2"/>
      <c r="E145" s="2"/>
      <c r="F145" s="2"/>
      <c r="G145" s="2"/>
      <c r="H145" s="2"/>
      <c r="I145" s="15"/>
    </row>
    <row r="146" spans="1:9" x14ac:dyDescent="0.3">
      <c r="A146" s="2"/>
      <c r="B146" s="2"/>
      <c r="C146" s="2"/>
      <c r="D146" s="2"/>
      <c r="E146" s="2"/>
      <c r="F146" s="2"/>
      <c r="G146" s="2"/>
      <c r="H146" s="2"/>
      <c r="I146" s="15"/>
    </row>
    <row r="147" spans="1:9" x14ac:dyDescent="0.3">
      <c r="A147" s="2"/>
      <c r="B147" s="2"/>
      <c r="C147" s="2"/>
      <c r="D147" s="2"/>
      <c r="E147" s="2"/>
      <c r="F147" s="2"/>
      <c r="G147" s="2"/>
      <c r="H147" s="2"/>
      <c r="I147" s="15"/>
    </row>
    <row r="148" spans="1:9" x14ac:dyDescent="0.3">
      <c r="A148" s="2"/>
      <c r="B148" s="2"/>
      <c r="C148" s="2"/>
      <c r="D148" s="2"/>
      <c r="E148" s="2"/>
      <c r="F148" s="2"/>
      <c r="G148" s="2"/>
      <c r="H148" s="2"/>
      <c r="I148" s="15"/>
    </row>
    <row r="149" spans="1:9" x14ac:dyDescent="0.3">
      <c r="A149" s="2"/>
      <c r="B149" s="2"/>
      <c r="C149" s="2"/>
      <c r="D149" s="2"/>
      <c r="E149" s="2"/>
      <c r="F149" s="2"/>
      <c r="G149" s="2"/>
      <c r="H149" s="2"/>
      <c r="I149" s="15"/>
    </row>
    <row r="150" spans="1:9" x14ac:dyDescent="0.3">
      <c r="A150" s="2"/>
      <c r="B150" s="2"/>
      <c r="C150" s="2"/>
      <c r="D150" s="2"/>
      <c r="E150" s="2"/>
      <c r="F150" s="2"/>
      <c r="G150" s="2"/>
      <c r="H150" s="2"/>
      <c r="I150" s="15"/>
    </row>
    <row r="151" spans="1:9" x14ac:dyDescent="0.3">
      <c r="A151" s="2"/>
      <c r="B151" s="2"/>
      <c r="C151" s="2"/>
      <c r="D151" s="2"/>
      <c r="E151" s="2"/>
      <c r="F151" s="2"/>
      <c r="G151" s="2"/>
      <c r="H151" s="2"/>
      <c r="I151" s="15"/>
    </row>
    <row r="152" spans="1:9" x14ac:dyDescent="0.3">
      <c r="A152" s="2"/>
      <c r="B152" s="2"/>
      <c r="C152" s="2"/>
      <c r="D152" s="2"/>
      <c r="E152" s="2"/>
      <c r="F152" s="2"/>
      <c r="G152" s="2"/>
      <c r="H152" s="2"/>
      <c r="I152" s="15"/>
    </row>
    <row r="153" spans="1:9" x14ac:dyDescent="0.3">
      <c r="A153" s="2"/>
      <c r="B153" s="2"/>
      <c r="C153" s="2"/>
      <c r="D153" s="2"/>
      <c r="E153" s="2"/>
      <c r="F153" s="2"/>
      <c r="G153" s="2"/>
      <c r="H153" s="2"/>
      <c r="I153" s="15"/>
    </row>
    <row r="154" spans="1:9" x14ac:dyDescent="0.3">
      <c r="A154" s="2"/>
      <c r="B154" s="2"/>
      <c r="C154" s="2"/>
      <c r="D154" s="2"/>
      <c r="E154" s="2"/>
      <c r="F154" s="2"/>
      <c r="G154" s="2"/>
      <c r="H154" s="2"/>
      <c r="I154" s="15"/>
    </row>
    <row r="155" spans="1:9" x14ac:dyDescent="0.3">
      <c r="A155" s="2"/>
      <c r="B155" s="2"/>
      <c r="C155" s="2"/>
      <c r="D155" s="2"/>
      <c r="E155" s="2"/>
      <c r="F155" s="2"/>
      <c r="G155" s="2"/>
      <c r="H155" s="2"/>
      <c r="I155" s="15"/>
    </row>
    <row r="156" spans="1:9" x14ac:dyDescent="0.3">
      <c r="A156" s="2"/>
      <c r="B156" s="2"/>
      <c r="C156" s="2"/>
      <c r="D156" s="2"/>
      <c r="E156" s="2"/>
      <c r="F156" s="2"/>
      <c r="G156" s="2"/>
      <c r="H156" s="2"/>
      <c r="I156" s="15"/>
    </row>
    <row r="157" spans="1:9" x14ac:dyDescent="0.3">
      <c r="A157" s="2"/>
      <c r="B157" s="2"/>
      <c r="C157" s="2"/>
      <c r="D157" s="2"/>
      <c r="E157" s="2"/>
      <c r="F157" s="2"/>
      <c r="G157" s="2"/>
      <c r="H157" s="2"/>
      <c r="I157" s="15"/>
    </row>
    <row r="158" spans="1:9" x14ac:dyDescent="0.3">
      <c r="A158" s="2"/>
      <c r="B158" s="2"/>
      <c r="C158" s="2"/>
      <c r="D158" s="2"/>
      <c r="E158" s="2"/>
      <c r="F158" s="2"/>
      <c r="G158" s="2"/>
      <c r="H158" s="2"/>
      <c r="I158" s="15"/>
    </row>
    <row r="159" spans="1:9" x14ac:dyDescent="0.3">
      <c r="A159" s="2"/>
      <c r="B159" s="2"/>
      <c r="C159" s="2"/>
      <c r="D159" s="2"/>
      <c r="E159" s="2"/>
      <c r="F159" s="2"/>
      <c r="G159" s="2"/>
      <c r="H159" s="2"/>
      <c r="I159" s="15"/>
    </row>
    <row r="160" spans="1:9" x14ac:dyDescent="0.3">
      <c r="A160" s="2"/>
      <c r="B160" s="2"/>
      <c r="C160" s="2"/>
      <c r="D160" s="2"/>
      <c r="E160" s="2"/>
      <c r="F160" s="2"/>
      <c r="G160" s="2"/>
      <c r="H160" s="2"/>
      <c r="I160" s="15"/>
    </row>
    <row r="161" spans="1:9" x14ac:dyDescent="0.3">
      <c r="A161" s="2"/>
      <c r="B161" s="2"/>
      <c r="C161" s="2"/>
      <c r="D161" s="2"/>
      <c r="E161" s="2"/>
      <c r="F161" s="2"/>
      <c r="G161" s="2"/>
      <c r="H161" s="2"/>
      <c r="I161" s="15"/>
    </row>
    <row r="162" spans="1:9" x14ac:dyDescent="0.3">
      <c r="A162" s="2"/>
      <c r="B162" s="2"/>
      <c r="C162" s="2"/>
      <c r="D162" s="2"/>
      <c r="E162" s="2"/>
      <c r="F162" s="2"/>
      <c r="G162" s="2"/>
      <c r="H162" s="2"/>
      <c r="I162" s="15"/>
    </row>
    <row r="163" spans="1:9" x14ac:dyDescent="0.3">
      <c r="A163" s="2"/>
      <c r="B163" s="2"/>
      <c r="C163" s="2"/>
      <c r="D163" s="2"/>
      <c r="E163" s="2"/>
      <c r="F163" s="2"/>
      <c r="G163" s="2"/>
      <c r="H163" s="2"/>
      <c r="I163" s="15"/>
    </row>
    <row r="164" spans="1:9" x14ac:dyDescent="0.3">
      <c r="A164" s="2"/>
      <c r="B164" s="2"/>
      <c r="C164" s="2"/>
      <c r="D164" s="2"/>
      <c r="E164" s="2"/>
      <c r="F164" s="2"/>
      <c r="G164" s="2"/>
      <c r="H164" s="2"/>
      <c r="I164" s="15"/>
    </row>
    <row r="165" spans="1:9" x14ac:dyDescent="0.3">
      <c r="A165" s="2"/>
      <c r="B165" s="2"/>
      <c r="C165" s="2"/>
      <c r="D165" s="2"/>
      <c r="E165" s="2"/>
      <c r="F165" s="2"/>
      <c r="G165" s="2"/>
      <c r="H165" s="2"/>
      <c r="I165" s="15"/>
    </row>
    <row r="166" spans="1:9" x14ac:dyDescent="0.3">
      <c r="A166" s="2"/>
      <c r="B166" s="2"/>
      <c r="C166" s="2"/>
      <c r="D166" s="2"/>
      <c r="E166" s="2"/>
      <c r="F166" s="2"/>
      <c r="G166" s="2"/>
      <c r="H166" s="2"/>
      <c r="I166" s="15"/>
    </row>
    <row r="167" spans="1:9" x14ac:dyDescent="0.3">
      <c r="A167" s="2"/>
      <c r="B167" s="2"/>
      <c r="C167" s="2"/>
      <c r="D167" s="2"/>
      <c r="E167" s="2"/>
      <c r="F167" s="2"/>
      <c r="G167" s="2"/>
      <c r="H167" s="2"/>
      <c r="I167" s="15"/>
    </row>
    <row r="168" spans="1:9" x14ac:dyDescent="0.3">
      <c r="A168" s="2"/>
      <c r="B168" s="2"/>
      <c r="C168" s="2"/>
      <c r="D168" s="2"/>
      <c r="E168" s="2"/>
      <c r="F168" s="2"/>
      <c r="G168" s="2"/>
      <c r="H168" s="2"/>
      <c r="I168" s="15"/>
    </row>
    <row r="169" spans="1:9" x14ac:dyDescent="0.3">
      <c r="A169" s="2"/>
      <c r="B169" s="2"/>
      <c r="C169" s="2"/>
      <c r="D169" s="2"/>
      <c r="E169" s="2"/>
      <c r="F169" s="2"/>
      <c r="G169" s="2"/>
      <c r="H169" s="2"/>
      <c r="I169" s="15"/>
    </row>
    <row r="170" spans="1:9" x14ac:dyDescent="0.3">
      <c r="A170" s="2"/>
      <c r="B170" s="2"/>
      <c r="C170" s="2"/>
      <c r="D170" s="2"/>
      <c r="E170" s="2"/>
      <c r="F170" s="2"/>
      <c r="G170" s="2"/>
      <c r="H170" s="2"/>
      <c r="I170" s="15"/>
    </row>
    <row r="171" spans="1:9" x14ac:dyDescent="0.3">
      <c r="A171" s="2"/>
      <c r="B171" s="2"/>
      <c r="C171" s="2"/>
      <c r="D171" s="2"/>
      <c r="E171" s="2"/>
      <c r="F171" s="2"/>
      <c r="G171" s="2"/>
      <c r="H171" s="2"/>
      <c r="I171" s="15"/>
    </row>
    <row r="172" spans="1:9" x14ac:dyDescent="0.3">
      <c r="A172" s="2"/>
      <c r="B172" s="2"/>
      <c r="C172" s="2"/>
      <c r="D172" s="2"/>
      <c r="E172" s="2"/>
      <c r="F172" s="2"/>
      <c r="G172" s="2"/>
      <c r="H172" s="2"/>
      <c r="I172" s="15"/>
    </row>
    <row r="173" spans="1:9" x14ac:dyDescent="0.3">
      <c r="A173" s="2"/>
      <c r="B173" s="2"/>
      <c r="C173" s="2"/>
      <c r="D173" s="2"/>
      <c r="E173" s="2"/>
      <c r="F173" s="2"/>
      <c r="G173" s="2"/>
      <c r="H173" s="2"/>
      <c r="I173" s="15"/>
    </row>
    <row r="174" spans="1:9" x14ac:dyDescent="0.3">
      <c r="A174" s="2"/>
      <c r="B174" s="2"/>
      <c r="C174" s="2"/>
      <c r="D174" s="2"/>
      <c r="E174" s="2"/>
      <c r="F174" s="2"/>
      <c r="G174" s="2"/>
      <c r="H174" s="2"/>
      <c r="I174" s="15"/>
    </row>
    <row r="175" spans="1:9" x14ac:dyDescent="0.3">
      <c r="A175" s="2"/>
      <c r="B175" s="2"/>
      <c r="C175" s="2"/>
      <c r="D175" s="2"/>
      <c r="E175" s="2"/>
      <c r="F175" s="2"/>
      <c r="G175" s="2"/>
      <c r="H175" s="2"/>
      <c r="I175" s="15"/>
    </row>
    <row r="176" spans="1:9" x14ac:dyDescent="0.3">
      <c r="A176" s="2"/>
      <c r="B176" s="2"/>
      <c r="C176" s="2"/>
      <c r="D176" s="2"/>
      <c r="E176" s="2"/>
      <c r="F176" s="2"/>
      <c r="G176" s="2"/>
      <c r="H176" s="2"/>
      <c r="I176" s="15"/>
    </row>
    <row r="177" spans="1:9" x14ac:dyDescent="0.3">
      <c r="A177" s="2"/>
      <c r="B177" s="2"/>
      <c r="C177" s="2"/>
      <c r="D177" s="2"/>
      <c r="E177" s="2"/>
      <c r="F177" s="2"/>
      <c r="G177" s="2"/>
      <c r="H177" s="2"/>
      <c r="I177" s="15"/>
    </row>
    <row r="178" spans="1:9" x14ac:dyDescent="0.3">
      <c r="A178" s="2"/>
      <c r="B178" s="2"/>
      <c r="C178" s="2"/>
      <c r="D178" s="2"/>
      <c r="E178" s="2"/>
      <c r="F178" s="2"/>
      <c r="G178" s="2"/>
      <c r="H178" s="2"/>
      <c r="I178" s="15"/>
    </row>
    <row r="179" spans="1:9" x14ac:dyDescent="0.3">
      <c r="A179" s="2"/>
      <c r="B179" s="2"/>
      <c r="C179" s="2"/>
      <c r="D179" s="2"/>
      <c r="E179" s="2"/>
      <c r="F179" s="2"/>
      <c r="G179" s="2"/>
      <c r="H179" s="2"/>
      <c r="I179" s="15"/>
    </row>
    <row r="180" spans="1:9" x14ac:dyDescent="0.3">
      <c r="A180" s="2"/>
      <c r="B180" s="2"/>
      <c r="C180" s="2"/>
      <c r="D180" s="2"/>
      <c r="E180" s="2"/>
      <c r="F180" s="2"/>
      <c r="G180" s="2"/>
      <c r="H180" s="2"/>
      <c r="I180" s="15"/>
    </row>
    <row r="181" spans="1:9" x14ac:dyDescent="0.3">
      <c r="A181" s="2"/>
      <c r="B181" s="2"/>
      <c r="C181" s="2"/>
      <c r="D181" s="2"/>
      <c r="E181" s="2"/>
      <c r="F181" s="2"/>
      <c r="G181" s="2"/>
      <c r="H181" s="2"/>
      <c r="I181" s="15"/>
    </row>
    <row r="182" spans="1:9" x14ac:dyDescent="0.3">
      <c r="A182" s="2"/>
      <c r="B182" s="2"/>
      <c r="C182" s="2"/>
      <c r="D182" s="2"/>
      <c r="E182" s="2"/>
      <c r="F182" s="2"/>
      <c r="G182" s="2"/>
      <c r="H182" s="2"/>
      <c r="I182" s="15"/>
    </row>
    <row r="183" spans="1:9" x14ac:dyDescent="0.3">
      <c r="A183" s="2"/>
      <c r="B183" s="2"/>
      <c r="C183" s="2"/>
      <c r="D183" s="2"/>
      <c r="E183" s="2"/>
      <c r="F183" s="2"/>
      <c r="G183" s="2"/>
      <c r="H183" s="2"/>
      <c r="I183" s="15"/>
    </row>
    <row r="184" spans="1:9" x14ac:dyDescent="0.3">
      <c r="A184" s="2"/>
      <c r="B184" s="2"/>
      <c r="C184" s="2"/>
      <c r="D184" s="2"/>
      <c r="E184" s="2"/>
      <c r="F184" s="2"/>
      <c r="G184" s="2"/>
      <c r="H184" s="2"/>
      <c r="I184" s="15"/>
    </row>
    <row r="185" spans="1:9" x14ac:dyDescent="0.3">
      <c r="A185" s="2"/>
      <c r="B185" s="2"/>
      <c r="C185" s="2"/>
      <c r="D185" s="2"/>
      <c r="E185" s="2"/>
      <c r="F185" s="2"/>
      <c r="G185" s="2"/>
      <c r="H185" s="2"/>
      <c r="I185" s="15"/>
    </row>
    <row r="186" spans="1:9" x14ac:dyDescent="0.3">
      <c r="A186" s="2"/>
      <c r="B186" s="2"/>
      <c r="C186" s="2"/>
      <c r="D186" s="2"/>
      <c r="E186" s="2"/>
      <c r="F186" s="2"/>
      <c r="G186" s="2"/>
      <c r="H186" s="2"/>
      <c r="I186" s="15"/>
    </row>
    <row r="187" spans="1:9" x14ac:dyDescent="0.3">
      <c r="A187" s="2"/>
      <c r="B187" s="2"/>
      <c r="C187" s="2"/>
      <c r="D187" s="2"/>
      <c r="E187" s="2"/>
      <c r="F187" s="2"/>
      <c r="G187" s="2"/>
      <c r="H187" s="2"/>
      <c r="I187" s="15"/>
    </row>
    <row r="188" spans="1:9" x14ac:dyDescent="0.3">
      <c r="A188" s="2"/>
      <c r="B188" s="2"/>
      <c r="C188" s="2"/>
      <c r="D188" s="2"/>
      <c r="E188" s="2"/>
      <c r="F188" s="2"/>
      <c r="G188" s="2"/>
      <c r="H188" s="2"/>
      <c r="I188" s="15"/>
    </row>
    <row r="189" spans="1:9" x14ac:dyDescent="0.3">
      <c r="A189" s="2"/>
      <c r="B189" s="2"/>
      <c r="C189" s="2"/>
      <c r="D189" s="2"/>
      <c r="E189" s="2"/>
      <c r="F189" s="2"/>
      <c r="G189" s="2"/>
      <c r="H189" s="2"/>
      <c r="I189" s="15"/>
    </row>
    <row r="190" spans="1:9" x14ac:dyDescent="0.3">
      <c r="A190" s="2"/>
      <c r="B190" s="2"/>
      <c r="C190" s="2"/>
      <c r="D190" s="2"/>
      <c r="E190" s="2"/>
      <c r="F190" s="2"/>
      <c r="G190" s="2"/>
      <c r="H190" s="2"/>
      <c r="I190" s="15"/>
    </row>
    <row r="191" spans="1:9" x14ac:dyDescent="0.3">
      <c r="A191" s="2"/>
      <c r="B191" s="2"/>
      <c r="C191" s="2"/>
      <c r="D191" s="2"/>
      <c r="E191" s="2"/>
      <c r="F191" s="2"/>
      <c r="G191" s="2"/>
      <c r="H191" s="2"/>
      <c r="I191" s="15"/>
    </row>
    <row r="192" spans="1:9" x14ac:dyDescent="0.3">
      <c r="A192" s="2"/>
      <c r="B192" s="2"/>
      <c r="C192" s="2"/>
      <c r="D192" s="2"/>
      <c r="E192" s="2"/>
      <c r="F192" s="2"/>
      <c r="G192" s="2"/>
      <c r="H192" s="2"/>
      <c r="I192" s="15"/>
    </row>
    <row r="193" spans="1:9" x14ac:dyDescent="0.3">
      <c r="A193" s="2"/>
      <c r="B193" s="2"/>
      <c r="C193" s="2"/>
      <c r="D193" s="2"/>
      <c r="E193" s="2"/>
      <c r="F193" s="2"/>
      <c r="G193" s="2"/>
      <c r="H193" s="2"/>
      <c r="I193" s="15"/>
    </row>
    <row r="194" spans="1:9" x14ac:dyDescent="0.3">
      <c r="A194" s="2"/>
      <c r="B194" s="2"/>
      <c r="C194" s="2"/>
      <c r="D194" s="2"/>
      <c r="E194" s="2"/>
      <c r="F194" s="2"/>
      <c r="G194" s="2"/>
      <c r="H194" s="2"/>
      <c r="I194" s="15"/>
    </row>
    <row r="195" spans="1:9" x14ac:dyDescent="0.3">
      <c r="A195" s="2"/>
      <c r="B195" s="2"/>
      <c r="C195" s="2"/>
      <c r="D195" s="2"/>
      <c r="E195" s="2"/>
      <c r="F195" s="2"/>
      <c r="G195" s="2"/>
      <c r="H195" s="2"/>
      <c r="I195" s="15"/>
    </row>
    <row r="196" spans="1:9" x14ac:dyDescent="0.3">
      <c r="A196" s="2"/>
      <c r="B196" s="2"/>
      <c r="C196" s="2"/>
      <c r="D196" s="2"/>
      <c r="E196" s="2"/>
      <c r="F196" s="2"/>
      <c r="G196" s="2"/>
      <c r="H196" s="2"/>
      <c r="I196" s="15"/>
    </row>
    <row r="197" spans="1:9" x14ac:dyDescent="0.3">
      <c r="A197" s="2"/>
      <c r="B197" s="2"/>
      <c r="C197" s="2"/>
      <c r="D197" s="2"/>
      <c r="E197" s="2"/>
      <c r="F197" s="2"/>
      <c r="G197" s="2"/>
      <c r="H197" s="2"/>
      <c r="I197" s="15"/>
    </row>
    <row r="198" spans="1:9" x14ac:dyDescent="0.3">
      <c r="A198" s="2"/>
      <c r="B198" s="2"/>
      <c r="C198" s="2"/>
      <c r="D198" s="2"/>
      <c r="E198" s="2"/>
      <c r="F198" s="2"/>
      <c r="G198" s="2"/>
      <c r="H198" s="2"/>
      <c r="I198" s="15"/>
    </row>
    <row r="199" spans="1:9" x14ac:dyDescent="0.3">
      <c r="A199" s="2"/>
      <c r="B199" s="2"/>
      <c r="C199" s="2"/>
      <c r="D199" s="2"/>
      <c r="E199" s="2"/>
      <c r="F199" s="2"/>
      <c r="G199" s="2"/>
      <c r="H199" s="2"/>
      <c r="I199" s="15"/>
    </row>
    <row r="200" spans="1:9" x14ac:dyDescent="0.3">
      <c r="A200" s="2"/>
      <c r="B200" s="2"/>
      <c r="C200" s="2"/>
      <c r="D200" s="2"/>
      <c r="E200" s="2"/>
      <c r="F200" s="2"/>
      <c r="G200" s="2"/>
      <c r="H200" s="2"/>
      <c r="I200" s="15"/>
    </row>
    <row r="201" spans="1:9" x14ac:dyDescent="0.3">
      <c r="A201" s="2"/>
      <c r="B201" s="2"/>
      <c r="C201" s="2"/>
      <c r="D201" s="2"/>
      <c r="E201" s="2"/>
      <c r="F201" s="2"/>
      <c r="G201" s="2"/>
      <c r="H201" s="2"/>
      <c r="I201" s="15"/>
    </row>
    <row r="202" spans="1:9" x14ac:dyDescent="0.3">
      <c r="A202" s="2"/>
      <c r="B202" s="2"/>
      <c r="C202" s="2"/>
      <c r="D202" s="2"/>
      <c r="E202" s="2"/>
      <c r="F202" s="2"/>
      <c r="G202" s="2"/>
      <c r="H202" s="2"/>
      <c r="I202" s="15"/>
    </row>
    <row r="203" spans="1:9" x14ac:dyDescent="0.3">
      <c r="A203" s="2"/>
      <c r="B203" s="2"/>
      <c r="C203" s="2"/>
      <c r="D203" s="2"/>
      <c r="E203" s="2"/>
      <c r="F203" s="2"/>
      <c r="G203" s="2"/>
      <c r="H203" s="2"/>
      <c r="I203" s="15"/>
    </row>
    <row r="204" spans="1:9" x14ac:dyDescent="0.3">
      <c r="A204" s="2"/>
      <c r="B204" s="2"/>
      <c r="C204" s="2"/>
      <c r="D204" s="2"/>
      <c r="E204" s="2"/>
      <c r="F204" s="2"/>
      <c r="G204" s="2"/>
      <c r="H204" s="2"/>
      <c r="I204" s="15"/>
    </row>
    <row r="205" spans="1:9" x14ac:dyDescent="0.3">
      <c r="A205" s="2"/>
      <c r="B205" s="2"/>
      <c r="C205" s="2"/>
      <c r="D205" s="2"/>
      <c r="E205" s="2"/>
      <c r="F205" s="2"/>
      <c r="G205" s="2"/>
      <c r="H205" s="2"/>
      <c r="I205" s="15"/>
    </row>
    <row r="206" spans="1:9" x14ac:dyDescent="0.3">
      <c r="A206" s="2"/>
      <c r="B206" s="2"/>
      <c r="C206" s="2"/>
      <c r="D206" s="2"/>
      <c r="E206" s="2"/>
      <c r="F206" s="2"/>
      <c r="G206" s="2"/>
      <c r="H206" s="2"/>
      <c r="I206" s="15"/>
    </row>
    <row r="207" spans="1:9" x14ac:dyDescent="0.3">
      <c r="A207" s="2"/>
      <c r="B207" s="2"/>
      <c r="C207" s="2"/>
      <c r="D207" s="2"/>
      <c r="E207" s="2"/>
      <c r="F207" s="2"/>
      <c r="G207" s="2"/>
      <c r="H207" s="2"/>
      <c r="I207" s="15"/>
    </row>
    <row r="208" spans="1:9" x14ac:dyDescent="0.3">
      <c r="A208" s="2"/>
      <c r="B208" s="2"/>
      <c r="C208" s="2"/>
      <c r="D208" s="2"/>
      <c r="E208" s="2"/>
      <c r="F208" s="2"/>
      <c r="G208" s="2"/>
      <c r="H208" s="2"/>
      <c r="I208" s="15"/>
    </row>
    <row r="209" spans="1:9" x14ac:dyDescent="0.3">
      <c r="A209" s="2"/>
      <c r="B209" s="2"/>
      <c r="C209" s="2"/>
      <c r="D209" s="2"/>
      <c r="E209" s="2"/>
      <c r="F209" s="2"/>
      <c r="G209" s="2"/>
      <c r="H209" s="2"/>
      <c r="I209" s="15"/>
    </row>
    <row r="210" spans="1:9" x14ac:dyDescent="0.3">
      <c r="A210" s="2"/>
      <c r="B210" s="2"/>
      <c r="C210" s="2"/>
      <c r="D210" s="2"/>
      <c r="E210" s="2"/>
      <c r="F210" s="2"/>
      <c r="G210" s="2"/>
      <c r="H210" s="2"/>
      <c r="I210" s="15"/>
    </row>
    <row r="211" spans="1:9" x14ac:dyDescent="0.3">
      <c r="A211" s="2"/>
      <c r="B211" s="2"/>
      <c r="C211" s="2"/>
      <c r="D211" s="2"/>
      <c r="E211" s="2"/>
      <c r="F211" s="2"/>
      <c r="G211" s="2"/>
      <c r="H211" s="2"/>
      <c r="I211" s="15"/>
    </row>
    <row r="212" spans="1:9" x14ac:dyDescent="0.3">
      <c r="A212" s="2"/>
      <c r="B212" s="2"/>
      <c r="C212" s="2"/>
      <c r="D212" s="2"/>
      <c r="E212" s="2"/>
      <c r="F212" s="2"/>
      <c r="G212" s="2"/>
      <c r="H212" s="2"/>
      <c r="I212" s="15"/>
    </row>
    <row r="213" spans="1:9" x14ac:dyDescent="0.3">
      <c r="A213" s="2"/>
      <c r="B213" s="2"/>
      <c r="C213" s="2"/>
      <c r="D213" s="2"/>
      <c r="E213" s="2"/>
      <c r="F213" s="2"/>
      <c r="G213" s="2"/>
      <c r="H213" s="2"/>
      <c r="I213" s="15"/>
    </row>
    <row r="214" spans="1:9" x14ac:dyDescent="0.3">
      <c r="A214" s="2"/>
      <c r="B214" s="2"/>
      <c r="C214" s="2"/>
      <c r="D214" s="2"/>
      <c r="E214" s="2"/>
      <c r="F214" s="2"/>
      <c r="G214" s="2"/>
      <c r="H214" s="2"/>
      <c r="I214" s="15"/>
    </row>
    <row r="215" spans="1:9" x14ac:dyDescent="0.3">
      <c r="A215" s="2"/>
      <c r="B215" s="2"/>
      <c r="C215" s="2"/>
      <c r="D215" s="2"/>
      <c r="E215" s="2"/>
      <c r="F215" s="2"/>
      <c r="G215" s="2"/>
      <c r="H215" s="2"/>
      <c r="I215" s="15"/>
    </row>
    <row r="216" spans="1:9" x14ac:dyDescent="0.3">
      <c r="A216" s="2"/>
      <c r="B216" s="2"/>
      <c r="C216" s="2"/>
      <c r="D216" s="2"/>
      <c r="E216" s="2"/>
      <c r="F216" s="2"/>
      <c r="G216" s="2"/>
      <c r="H216" s="2"/>
      <c r="I216" s="15"/>
    </row>
    <row r="217" spans="1:9" x14ac:dyDescent="0.3">
      <c r="A217" s="2"/>
      <c r="B217" s="2"/>
      <c r="C217" s="2"/>
      <c r="D217" s="2"/>
      <c r="E217" s="2"/>
      <c r="F217" s="2"/>
      <c r="G217" s="2"/>
      <c r="H217" s="2"/>
      <c r="I217" s="15"/>
    </row>
    <row r="218" spans="1:9" x14ac:dyDescent="0.3">
      <c r="A218" s="2"/>
      <c r="B218" s="2"/>
      <c r="C218" s="2"/>
      <c r="D218" s="2"/>
      <c r="E218" s="2"/>
      <c r="F218" s="2"/>
      <c r="G218" s="2"/>
      <c r="H218" s="2"/>
      <c r="I218" s="15"/>
    </row>
    <row r="219" spans="1:9" x14ac:dyDescent="0.3">
      <c r="A219" s="2"/>
      <c r="B219" s="2"/>
      <c r="C219" s="2"/>
      <c r="D219" s="2"/>
      <c r="E219" s="2"/>
      <c r="F219" s="2"/>
      <c r="G219" s="2"/>
      <c r="H219" s="2"/>
      <c r="I219" s="15"/>
    </row>
    <row r="220" spans="1:9" x14ac:dyDescent="0.3">
      <c r="A220" s="2"/>
      <c r="B220" s="2"/>
      <c r="C220" s="2"/>
      <c r="D220" s="2"/>
      <c r="E220" s="2"/>
      <c r="F220" s="2"/>
      <c r="G220" s="2"/>
      <c r="H220" s="2"/>
      <c r="I220" s="15"/>
    </row>
    <row r="221" spans="1:9" x14ac:dyDescent="0.3">
      <c r="A221" s="2"/>
      <c r="B221" s="2"/>
      <c r="C221" s="2"/>
      <c r="D221" s="2"/>
      <c r="E221" s="2"/>
      <c r="F221" s="2"/>
      <c r="G221" s="2"/>
      <c r="H221" s="2"/>
      <c r="I221" s="15"/>
    </row>
    <row r="222" spans="1:9" x14ac:dyDescent="0.3">
      <c r="A222" s="2"/>
      <c r="B222" s="2"/>
      <c r="C222" s="2"/>
      <c r="D222" s="2"/>
      <c r="E222" s="2"/>
      <c r="F222" s="2"/>
      <c r="G222" s="2"/>
      <c r="H222" s="2"/>
      <c r="I222" s="15"/>
    </row>
    <row r="223" spans="1:9" x14ac:dyDescent="0.3">
      <c r="A223" s="2"/>
      <c r="B223" s="2"/>
      <c r="C223" s="2"/>
      <c r="D223" s="2"/>
      <c r="E223" s="2"/>
      <c r="F223" s="2"/>
      <c r="G223" s="2"/>
      <c r="H223" s="2"/>
      <c r="I223" s="15"/>
    </row>
    <row r="224" spans="1:9" x14ac:dyDescent="0.3">
      <c r="A224" s="2"/>
      <c r="B224" s="2"/>
      <c r="C224" s="2"/>
      <c r="D224" s="2"/>
      <c r="E224" s="2"/>
      <c r="F224" s="2"/>
      <c r="G224" s="2"/>
      <c r="H224" s="2"/>
      <c r="I224" s="15"/>
    </row>
    <row r="225" spans="1:9" x14ac:dyDescent="0.3">
      <c r="A225" s="2"/>
      <c r="B225" s="2"/>
      <c r="C225" s="2"/>
      <c r="D225" s="2"/>
      <c r="E225" s="2"/>
      <c r="F225" s="2"/>
      <c r="G225" s="2"/>
      <c r="H225" s="2"/>
      <c r="I225" s="15"/>
    </row>
    <row r="226" spans="1:9" x14ac:dyDescent="0.3">
      <c r="A226" s="2"/>
      <c r="B226" s="2"/>
      <c r="C226" s="2"/>
      <c r="D226" s="2"/>
      <c r="E226" s="2"/>
      <c r="F226" s="2"/>
      <c r="G226" s="2"/>
      <c r="H226" s="2"/>
      <c r="I226" s="15"/>
    </row>
    <row r="227" spans="1:9" x14ac:dyDescent="0.3">
      <c r="A227" s="2"/>
      <c r="B227" s="2"/>
      <c r="C227" s="2"/>
      <c r="D227" s="2"/>
      <c r="E227" s="2"/>
      <c r="F227" s="2"/>
      <c r="G227" s="2"/>
      <c r="H227" s="2"/>
      <c r="I227" s="15"/>
    </row>
    <row r="228" spans="1:9" x14ac:dyDescent="0.3">
      <c r="A228" s="2"/>
      <c r="B228" s="2"/>
      <c r="C228" s="2"/>
      <c r="D228" s="2"/>
      <c r="E228" s="2"/>
      <c r="F228" s="2"/>
      <c r="G228" s="2"/>
      <c r="H228" s="2"/>
      <c r="I228" s="15"/>
    </row>
    <row r="229" spans="1:9" x14ac:dyDescent="0.3">
      <c r="A229" s="2"/>
      <c r="B229" s="2"/>
      <c r="C229" s="2"/>
      <c r="D229" s="2"/>
      <c r="E229" s="2"/>
      <c r="F229" s="2"/>
      <c r="G229" s="2"/>
      <c r="H229" s="2"/>
      <c r="I229" s="15"/>
    </row>
    <row r="230" spans="1:9" x14ac:dyDescent="0.3">
      <c r="A230" s="2"/>
      <c r="B230" s="2"/>
      <c r="C230" s="2"/>
      <c r="D230" s="2"/>
      <c r="E230" s="2"/>
      <c r="F230" s="2"/>
      <c r="G230" s="2"/>
      <c r="H230" s="2"/>
      <c r="I230" s="15"/>
    </row>
    <row r="231" spans="1:9" x14ac:dyDescent="0.3">
      <c r="A231" s="2"/>
      <c r="B231" s="2"/>
      <c r="C231" s="2"/>
      <c r="D231" s="2"/>
      <c r="E231" s="2"/>
      <c r="F231" s="2"/>
      <c r="G231" s="2"/>
      <c r="H231" s="2"/>
      <c r="I231" s="15"/>
    </row>
    <row r="232" spans="1:9" x14ac:dyDescent="0.3">
      <c r="A232" s="2"/>
      <c r="B232" s="2"/>
      <c r="C232" s="2"/>
      <c r="D232" s="2"/>
      <c r="E232" s="2"/>
      <c r="F232" s="2"/>
      <c r="G232" s="2"/>
      <c r="H232" s="2"/>
      <c r="I232" s="15"/>
    </row>
    <row r="233" spans="1:9" x14ac:dyDescent="0.3">
      <c r="A233" s="2"/>
      <c r="B233" s="2"/>
      <c r="C233" s="2"/>
      <c r="D233" s="2"/>
      <c r="E233" s="2"/>
      <c r="F233" s="2"/>
      <c r="G233" s="2"/>
      <c r="H233" s="2"/>
      <c r="I233" s="15"/>
    </row>
    <row r="234" spans="1:9" x14ac:dyDescent="0.3">
      <c r="A234" s="2"/>
      <c r="B234" s="2"/>
      <c r="C234" s="2"/>
      <c r="D234" s="2"/>
      <c r="E234" s="2"/>
      <c r="F234" s="2"/>
      <c r="G234" s="2"/>
      <c r="H234" s="2"/>
      <c r="I234" s="15"/>
    </row>
    <row r="235" spans="1:9" x14ac:dyDescent="0.3">
      <c r="A235" s="2"/>
      <c r="B235" s="2"/>
      <c r="C235" s="2"/>
      <c r="D235" s="2"/>
      <c r="E235" s="2"/>
      <c r="F235" s="2"/>
      <c r="G235" s="2"/>
      <c r="H235" s="2"/>
      <c r="I235" s="15"/>
    </row>
    <row r="236" spans="1:9" x14ac:dyDescent="0.3">
      <c r="A236" s="2"/>
      <c r="B236" s="2"/>
      <c r="C236" s="2"/>
      <c r="D236" s="2"/>
      <c r="E236" s="2"/>
      <c r="F236" s="2"/>
      <c r="G236" s="2"/>
      <c r="H236" s="2"/>
      <c r="I236" s="15"/>
    </row>
    <row r="237" spans="1:9" x14ac:dyDescent="0.3">
      <c r="A237" s="2"/>
      <c r="B237" s="2"/>
      <c r="C237" s="2"/>
      <c r="D237" s="2"/>
      <c r="E237" s="2"/>
      <c r="F237" s="2"/>
      <c r="G237" s="2"/>
      <c r="H237" s="2"/>
      <c r="I237" s="15"/>
    </row>
    <row r="238" spans="1:9" x14ac:dyDescent="0.3">
      <c r="A238" s="2"/>
      <c r="B238" s="2"/>
      <c r="C238" s="2"/>
      <c r="D238" s="2"/>
      <c r="E238" s="2"/>
      <c r="F238" s="2"/>
      <c r="G238" s="2"/>
      <c r="H238" s="2"/>
      <c r="I238" s="15"/>
    </row>
    <row r="239" spans="1:9" x14ac:dyDescent="0.3">
      <c r="A239" s="2"/>
      <c r="B239" s="2"/>
      <c r="C239" s="2"/>
      <c r="D239" s="2"/>
      <c r="E239" s="2"/>
      <c r="F239" s="2"/>
      <c r="G239" s="2"/>
      <c r="H239" s="2"/>
      <c r="I239" s="15"/>
    </row>
    <row r="240" spans="1:9" x14ac:dyDescent="0.3">
      <c r="A240" s="2"/>
      <c r="B240" s="2"/>
      <c r="C240" s="2"/>
      <c r="D240" s="2"/>
      <c r="E240" s="2"/>
      <c r="F240" s="2"/>
      <c r="G240" s="2"/>
      <c r="H240" s="2"/>
      <c r="I240" s="15"/>
    </row>
    <row r="241" spans="1:9" x14ac:dyDescent="0.3">
      <c r="A241" s="2"/>
      <c r="B241" s="2"/>
      <c r="C241" s="2"/>
      <c r="D241" s="2"/>
      <c r="E241" s="2"/>
      <c r="F241" s="2"/>
      <c r="G241" s="2"/>
      <c r="H241" s="2"/>
      <c r="I241" s="15"/>
    </row>
    <row r="242" spans="1:9" x14ac:dyDescent="0.3">
      <c r="A242" s="2"/>
      <c r="B242" s="2"/>
      <c r="C242" s="2"/>
      <c r="D242" s="2"/>
      <c r="E242" s="2"/>
      <c r="F242" s="2"/>
      <c r="G242" s="2"/>
      <c r="H242" s="2"/>
      <c r="I242" s="15"/>
    </row>
    <row r="243" spans="1:9" x14ac:dyDescent="0.3">
      <c r="A243" s="2"/>
      <c r="B243" s="2"/>
      <c r="C243" s="2"/>
      <c r="D243" s="2"/>
      <c r="E243" s="2"/>
      <c r="F243" s="2"/>
      <c r="G243" s="2"/>
      <c r="H243" s="2"/>
      <c r="I243" s="15"/>
    </row>
    <row r="244" spans="1:9" x14ac:dyDescent="0.3">
      <c r="A244" s="2"/>
      <c r="B244" s="2"/>
      <c r="C244" s="2"/>
      <c r="D244" s="2"/>
      <c r="E244" s="2"/>
      <c r="F244" s="2"/>
      <c r="G244" s="2"/>
      <c r="H244" s="2"/>
      <c r="I244" s="15"/>
    </row>
    <row r="245" spans="1:9" x14ac:dyDescent="0.3">
      <c r="A245" s="2"/>
      <c r="B245" s="2"/>
      <c r="C245" s="2"/>
      <c r="D245" s="2"/>
      <c r="E245" s="2"/>
      <c r="F245" s="2"/>
      <c r="G245" s="2"/>
      <c r="H245" s="2"/>
      <c r="I245" s="15"/>
    </row>
    <row r="246" spans="1:9" x14ac:dyDescent="0.3">
      <c r="A246" s="2"/>
      <c r="B246" s="2"/>
      <c r="C246" s="2"/>
      <c r="D246" s="2"/>
      <c r="E246" s="2"/>
      <c r="F246" s="2"/>
      <c r="G246" s="2"/>
      <c r="H246" s="2"/>
      <c r="I246" s="15"/>
    </row>
    <row r="247" spans="1:9" x14ac:dyDescent="0.3">
      <c r="A247" s="2"/>
      <c r="B247" s="2"/>
      <c r="C247" s="2"/>
      <c r="D247" s="2"/>
      <c r="E247" s="2"/>
      <c r="F247" s="2"/>
      <c r="G247" s="2"/>
      <c r="H247" s="2"/>
      <c r="I247" s="15"/>
    </row>
    <row r="248" spans="1:9" x14ac:dyDescent="0.3">
      <c r="A248" s="2"/>
      <c r="B248" s="2"/>
      <c r="C248" s="2"/>
      <c r="D248" s="2"/>
      <c r="E248" s="2"/>
      <c r="F248" s="2"/>
      <c r="G248" s="2"/>
      <c r="H248" s="2"/>
      <c r="I248" s="15"/>
    </row>
    <row r="249" spans="1:9" x14ac:dyDescent="0.3">
      <c r="A249" s="2"/>
      <c r="B249" s="2"/>
      <c r="C249" s="2"/>
      <c r="D249" s="2"/>
      <c r="E249" s="2"/>
      <c r="F249" s="2"/>
      <c r="G249" s="2"/>
      <c r="H249" s="2"/>
      <c r="I249" s="15"/>
    </row>
    <row r="250" spans="1:9" x14ac:dyDescent="0.3">
      <c r="A250" s="2"/>
      <c r="B250" s="2"/>
      <c r="C250" s="2"/>
      <c r="D250" s="2"/>
      <c r="E250" s="2"/>
      <c r="F250" s="2"/>
      <c r="G250" s="2"/>
      <c r="H250" s="2"/>
      <c r="I250" s="15"/>
    </row>
    <row r="251" spans="1:9" x14ac:dyDescent="0.3">
      <c r="A251" s="2"/>
      <c r="B251" s="2"/>
      <c r="C251" s="2"/>
      <c r="D251" s="2"/>
      <c r="E251" s="2"/>
      <c r="F251" s="2"/>
      <c r="G251" s="2"/>
      <c r="H251" s="2"/>
      <c r="I251" s="15"/>
    </row>
    <row r="252" spans="1:9" x14ac:dyDescent="0.3">
      <c r="A252" s="2"/>
      <c r="B252" s="2"/>
      <c r="C252" s="2"/>
      <c r="D252" s="2"/>
      <c r="E252" s="2"/>
      <c r="F252" s="2"/>
      <c r="G252" s="2"/>
      <c r="H252" s="2"/>
      <c r="I252" s="15"/>
    </row>
    <row r="253" spans="1:9" x14ac:dyDescent="0.3">
      <c r="A253" s="2"/>
      <c r="B253" s="2"/>
      <c r="C253" s="2"/>
      <c r="D253" s="2"/>
      <c r="E253" s="2"/>
      <c r="F253" s="2"/>
      <c r="G253" s="2"/>
      <c r="H253" s="2"/>
      <c r="I253" s="15"/>
    </row>
    <row r="254" spans="1:9" x14ac:dyDescent="0.3">
      <c r="A254" s="2"/>
      <c r="B254" s="2"/>
      <c r="C254" s="2"/>
      <c r="D254" s="2"/>
      <c r="E254" s="2"/>
      <c r="F254" s="2"/>
      <c r="G254" s="2"/>
      <c r="H254" s="2"/>
      <c r="I254" s="15"/>
    </row>
    <row r="255" spans="1:9" x14ac:dyDescent="0.3">
      <c r="A255" s="2"/>
      <c r="B255" s="2"/>
      <c r="C255" s="2"/>
      <c r="D255" s="2"/>
      <c r="E255" s="2"/>
      <c r="F255" s="2"/>
      <c r="G255" s="2"/>
      <c r="H255" s="2"/>
      <c r="I255" s="15"/>
    </row>
    <row r="256" spans="1:9" x14ac:dyDescent="0.3">
      <c r="A256" s="2"/>
      <c r="B256" s="2"/>
      <c r="C256" s="2"/>
      <c r="D256" s="2"/>
      <c r="E256" s="2"/>
      <c r="F256" s="2"/>
      <c r="G256" s="2"/>
      <c r="H256" s="2"/>
      <c r="I256" s="15"/>
    </row>
    <row r="257" spans="1:9" x14ac:dyDescent="0.3">
      <c r="A257" s="2"/>
      <c r="B257" s="2"/>
      <c r="C257" s="2"/>
      <c r="D257" s="2"/>
      <c r="E257" s="2"/>
      <c r="F257" s="2"/>
      <c r="G257" s="2"/>
      <c r="H257" s="2"/>
      <c r="I257" s="15"/>
    </row>
    <row r="258" spans="1:9" x14ac:dyDescent="0.3">
      <c r="A258" s="2"/>
      <c r="B258" s="2"/>
      <c r="C258" s="2"/>
      <c r="D258" s="2"/>
      <c r="E258" s="2"/>
      <c r="F258" s="2"/>
      <c r="G258" s="2"/>
      <c r="H258" s="2"/>
      <c r="I258" s="15"/>
    </row>
    <row r="259" spans="1:9" x14ac:dyDescent="0.3">
      <c r="A259" s="2"/>
      <c r="B259" s="2"/>
      <c r="C259" s="2"/>
      <c r="D259" s="2"/>
      <c r="E259" s="2"/>
      <c r="F259" s="2"/>
      <c r="G259" s="2"/>
      <c r="H259" s="2"/>
      <c r="I259" s="15"/>
    </row>
    <row r="260" spans="1:9" x14ac:dyDescent="0.3">
      <c r="A260" s="2"/>
      <c r="B260" s="2"/>
      <c r="C260" s="2"/>
      <c r="D260" s="2"/>
      <c r="E260" s="2"/>
      <c r="F260" s="2"/>
      <c r="G260" s="2"/>
      <c r="H260" s="2"/>
      <c r="I260" s="15"/>
    </row>
    <row r="261" spans="1:9" x14ac:dyDescent="0.3">
      <c r="A261" s="2"/>
      <c r="B261" s="2"/>
      <c r="C261" s="2"/>
      <c r="D261" s="2"/>
      <c r="E261" s="2"/>
      <c r="F261" s="2"/>
      <c r="G261" s="2"/>
      <c r="H261" s="2"/>
      <c r="I261" s="15"/>
    </row>
    <row r="262" spans="1:9" x14ac:dyDescent="0.3">
      <c r="A262" s="2"/>
      <c r="B262" s="2"/>
      <c r="C262" s="2"/>
      <c r="D262" s="2"/>
      <c r="E262" s="2"/>
      <c r="F262" s="2"/>
      <c r="G262" s="2"/>
      <c r="H262" s="2"/>
      <c r="I262" s="15"/>
    </row>
    <row r="263" spans="1:9" x14ac:dyDescent="0.3">
      <c r="A263" s="2"/>
      <c r="B263" s="2"/>
      <c r="C263" s="2"/>
      <c r="D263" s="2"/>
      <c r="E263" s="2"/>
      <c r="F263" s="2"/>
      <c r="G263" s="2"/>
      <c r="H263" s="2"/>
      <c r="I263" s="15"/>
    </row>
    <row r="264" spans="1:9" x14ac:dyDescent="0.3">
      <c r="A264" s="2"/>
      <c r="B264" s="2"/>
      <c r="C264" s="2"/>
      <c r="D264" s="2"/>
      <c r="E264" s="2"/>
      <c r="F264" s="2"/>
      <c r="G264" s="2"/>
      <c r="H264" s="2"/>
      <c r="I264" s="15"/>
    </row>
    <row r="265" spans="1:9" x14ac:dyDescent="0.3">
      <c r="A265" s="2"/>
      <c r="B265" s="2"/>
      <c r="C265" s="2"/>
      <c r="D265" s="2"/>
      <c r="E265" s="2"/>
      <c r="F265" s="2"/>
      <c r="G265" s="2"/>
      <c r="H265" s="2"/>
      <c r="I265" s="15"/>
    </row>
    <row r="266" spans="1:9" x14ac:dyDescent="0.3">
      <c r="A266" s="2"/>
      <c r="B266" s="2"/>
      <c r="C266" s="2"/>
      <c r="D266" s="2"/>
      <c r="E266" s="2"/>
      <c r="F266" s="2"/>
      <c r="G266" s="2"/>
      <c r="H266" s="2"/>
      <c r="I266" s="15"/>
    </row>
    <row r="267" spans="1:9" x14ac:dyDescent="0.3">
      <c r="A267" s="2"/>
      <c r="B267" s="2"/>
      <c r="C267" s="2"/>
      <c r="D267" s="2"/>
      <c r="E267" s="2"/>
      <c r="F267" s="2"/>
      <c r="G267" s="2"/>
      <c r="H267" s="2"/>
      <c r="I267" s="15"/>
    </row>
    <row r="268" spans="1:9" x14ac:dyDescent="0.3">
      <c r="A268" s="2"/>
      <c r="B268" s="2"/>
      <c r="C268" s="2"/>
      <c r="D268" s="2"/>
      <c r="E268" s="2"/>
      <c r="F268" s="2"/>
      <c r="G268" s="2"/>
      <c r="H268" s="2"/>
      <c r="I268" s="15"/>
    </row>
    <row r="269" spans="1:9" x14ac:dyDescent="0.3">
      <c r="A269" s="2"/>
      <c r="B269" s="2"/>
      <c r="C269" s="2"/>
      <c r="D269" s="2"/>
      <c r="E269" s="2"/>
      <c r="F269" s="2"/>
      <c r="G269" s="2"/>
      <c r="H269" s="2"/>
      <c r="I269" s="15"/>
    </row>
    <row r="270" spans="1:9" x14ac:dyDescent="0.3">
      <c r="A270" s="2"/>
      <c r="B270" s="2"/>
      <c r="C270" s="2"/>
      <c r="D270" s="2"/>
      <c r="E270" s="2"/>
      <c r="F270" s="2"/>
      <c r="G270" s="2"/>
      <c r="H270" s="2"/>
      <c r="I270" s="15"/>
    </row>
    <row r="271" spans="1:9" x14ac:dyDescent="0.3">
      <c r="A271" s="2"/>
      <c r="B271" s="2"/>
      <c r="C271" s="2"/>
      <c r="D271" s="2"/>
      <c r="E271" s="2"/>
      <c r="F271" s="2"/>
      <c r="G271" s="2"/>
      <c r="H271" s="2"/>
      <c r="I271" s="15"/>
    </row>
    <row r="272" spans="1:9" x14ac:dyDescent="0.3">
      <c r="A272" s="2"/>
      <c r="B272" s="2"/>
      <c r="C272" s="2"/>
      <c r="D272" s="2"/>
      <c r="E272" s="2"/>
      <c r="F272" s="2"/>
      <c r="G272" s="2"/>
      <c r="H272" s="2"/>
      <c r="I272" s="15"/>
    </row>
    <row r="273" spans="1:9" x14ac:dyDescent="0.3">
      <c r="A273" s="2"/>
      <c r="B273" s="2"/>
      <c r="C273" s="2"/>
      <c r="D273" s="2"/>
      <c r="E273" s="2"/>
      <c r="F273" s="2"/>
      <c r="G273" s="2"/>
      <c r="H273" s="2"/>
      <c r="I273" s="15"/>
    </row>
    <row r="274" spans="1:9" x14ac:dyDescent="0.3">
      <c r="A274" s="2"/>
      <c r="B274" s="2"/>
      <c r="C274" s="2"/>
      <c r="D274" s="2"/>
      <c r="E274" s="2"/>
      <c r="F274" s="2"/>
      <c r="G274" s="2"/>
      <c r="H274" s="2"/>
      <c r="I274" s="15"/>
    </row>
    <row r="275" spans="1:9" x14ac:dyDescent="0.3">
      <c r="A275" s="2"/>
      <c r="B275" s="2"/>
      <c r="C275" s="2"/>
      <c r="D275" s="2"/>
      <c r="E275" s="2"/>
      <c r="F275" s="2"/>
      <c r="G275" s="2"/>
      <c r="H275" s="2"/>
      <c r="I275" s="15"/>
    </row>
    <row r="276" spans="1:9" x14ac:dyDescent="0.3">
      <c r="A276" s="2"/>
      <c r="B276" s="2"/>
      <c r="C276" s="2"/>
      <c r="D276" s="2"/>
      <c r="E276" s="2"/>
      <c r="F276" s="2"/>
      <c r="G276" s="2"/>
      <c r="H276" s="2"/>
      <c r="I276" s="15"/>
    </row>
    <row r="277" spans="1:9" x14ac:dyDescent="0.3">
      <c r="A277" s="2"/>
      <c r="B277" s="2"/>
      <c r="C277" s="2"/>
      <c r="D277" s="2"/>
      <c r="E277" s="2"/>
      <c r="F277" s="2"/>
      <c r="G277" s="2"/>
      <c r="H277" s="2"/>
      <c r="I277" s="15"/>
    </row>
    <row r="278" spans="1:9" x14ac:dyDescent="0.3">
      <c r="A278" s="2"/>
      <c r="B278" s="2"/>
      <c r="C278" s="2"/>
      <c r="D278" s="2"/>
      <c r="E278" s="2"/>
      <c r="F278" s="2"/>
      <c r="G278" s="2"/>
      <c r="H278" s="2"/>
      <c r="I278" s="15"/>
    </row>
    <row r="279" spans="1:9" x14ac:dyDescent="0.3">
      <c r="A279" s="2"/>
      <c r="B279" s="2"/>
      <c r="C279" s="2"/>
      <c r="D279" s="2"/>
      <c r="E279" s="2"/>
      <c r="F279" s="2"/>
      <c r="G279" s="2"/>
      <c r="H279" s="2"/>
      <c r="I279" s="15"/>
    </row>
    <row r="280" spans="1:9" x14ac:dyDescent="0.3">
      <c r="A280" s="2"/>
      <c r="B280" s="2"/>
      <c r="C280" s="2"/>
      <c r="D280" s="2"/>
      <c r="E280" s="2"/>
      <c r="F280" s="2"/>
      <c r="G280" s="2"/>
      <c r="H280" s="2"/>
      <c r="I280" s="15"/>
    </row>
    <row r="281" spans="1:9" x14ac:dyDescent="0.3">
      <c r="A281" s="2"/>
      <c r="B281" s="2"/>
      <c r="C281" s="2"/>
      <c r="D281" s="2"/>
      <c r="E281" s="2"/>
      <c r="F281" s="2"/>
      <c r="G281" s="2"/>
      <c r="H281" s="2"/>
      <c r="I281" s="15"/>
    </row>
    <row r="282" spans="1:9" x14ac:dyDescent="0.3">
      <c r="A282" s="2"/>
      <c r="B282" s="2"/>
      <c r="C282" s="2"/>
      <c r="D282" s="2"/>
      <c r="E282" s="2"/>
      <c r="F282" s="2"/>
      <c r="G282" s="2"/>
      <c r="H282" s="2"/>
      <c r="I282" s="15"/>
    </row>
    <row r="283" spans="1:9" x14ac:dyDescent="0.3">
      <c r="A283" s="2"/>
      <c r="B283" s="2"/>
      <c r="C283" s="2"/>
      <c r="D283" s="2"/>
      <c r="E283" s="2"/>
      <c r="F283" s="2"/>
      <c r="G283" s="2"/>
      <c r="H283" s="2"/>
      <c r="I283" s="15"/>
    </row>
    <row r="284" spans="1:9" x14ac:dyDescent="0.3">
      <c r="A284" s="2"/>
      <c r="B284" s="2"/>
      <c r="C284" s="2"/>
      <c r="D284" s="2"/>
      <c r="E284" s="2"/>
      <c r="F284" s="2"/>
      <c r="G284" s="2"/>
      <c r="H284" s="2"/>
      <c r="I284" s="15"/>
    </row>
    <row r="285" spans="1:9" x14ac:dyDescent="0.3">
      <c r="A285" s="2"/>
      <c r="B285" s="2"/>
      <c r="C285" s="2"/>
      <c r="D285" s="2"/>
      <c r="E285" s="2"/>
      <c r="F285" s="2"/>
      <c r="G285" s="2"/>
      <c r="H285" s="2"/>
      <c r="I285" s="15"/>
    </row>
    <row r="286" spans="1:9" x14ac:dyDescent="0.3">
      <c r="A286" s="2"/>
      <c r="B286" s="2"/>
      <c r="C286" s="2"/>
      <c r="D286" s="2"/>
      <c r="E286" s="2"/>
      <c r="F286" s="2"/>
      <c r="G286" s="2"/>
      <c r="H286" s="2"/>
      <c r="I286" s="15"/>
    </row>
    <row r="287" spans="1:9" x14ac:dyDescent="0.3">
      <c r="A287" s="2"/>
      <c r="B287" s="2"/>
      <c r="C287" s="2"/>
      <c r="D287" s="2"/>
      <c r="E287" s="2"/>
      <c r="F287" s="2"/>
      <c r="G287" s="2"/>
      <c r="H287" s="2"/>
      <c r="I287" s="15"/>
    </row>
    <row r="288" spans="1:9" x14ac:dyDescent="0.3">
      <c r="A288" s="2"/>
      <c r="B288" s="2"/>
      <c r="C288" s="2"/>
      <c r="D288" s="2"/>
      <c r="E288" s="2"/>
      <c r="F288" s="2"/>
      <c r="G288" s="2"/>
      <c r="H288" s="2"/>
      <c r="I288" s="15"/>
    </row>
    <row r="289" spans="1:9" x14ac:dyDescent="0.3">
      <c r="A289" s="2"/>
      <c r="B289" s="2"/>
      <c r="C289" s="2"/>
      <c r="D289" s="2"/>
      <c r="E289" s="2"/>
      <c r="F289" s="2"/>
      <c r="G289" s="2"/>
      <c r="H289" s="2"/>
      <c r="I289" s="15"/>
    </row>
    <row r="290" spans="1:9" x14ac:dyDescent="0.3">
      <c r="A290" s="2"/>
      <c r="B290" s="2"/>
      <c r="C290" s="2"/>
      <c r="D290" s="2"/>
      <c r="E290" s="2"/>
      <c r="F290" s="2"/>
      <c r="G290" s="2"/>
      <c r="H290" s="2"/>
      <c r="I290" s="15"/>
    </row>
    <row r="291" spans="1:9" x14ac:dyDescent="0.3">
      <c r="A291" s="2"/>
      <c r="B291" s="2"/>
      <c r="C291" s="2"/>
      <c r="D291" s="2"/>
      <c r="E291" s="2"/>
      <c r="F291" s="2"/>
      <c r="G291" s="2"/>
      <c r="H291" s="2"/>
      <c r="I291" s="15"/>
    </row>
    <row r="292" spans="1:9" x14ac:dyDescent="0.3">
      <c r="A292" s="2"/>
      <c r="B292" s="2"/>
      <c r="C292" s="2"/>
      <c r="D292" s="2"/>
      <c r="E292" s="2"/>
      <c r="F292" s="2"/>
      <c r="G292" s="2"/>
      <c r="H292" s="2"/>
      <c r="I292" s="15"/>
    </row>
    <row r="293" spans="1:9" x14ac:dyDescent="0.3">
      <c r="A293" s="2"/>
      <c r="B293" s="2"/>
      <c r="C293" s="2"/>
      <c r="D293" s="2"/>
      <c r="E293" s="2"/>
      <c r="F293" s="2"/>
      <c r="G293" s="2"/>
      <c r="H293" s="2"/>
      <c r="I293" s="15"/>
    </row>
    <row r="294" spans="1:9" x14ac:dyDescent="0.3">
      <c r="A294" s="2"/>
      <c r="B294" s="2"/>
      <c r="C294" s="2"/>
      <c r="D294" s="2"/>
      <c r="E294" s="2"/>
      <c r="F294" s="2"/>
      <c r="G294" s="2"/>
      <c r="H294" s="2"/>
      <c r="I294" s="15"/>
    </row>
    <row r="295" spans="1:9" x14ac:dyDescent="0.3">
      <c r="A295" s="2"/>
      <c r="B295" s="2"/>
      <c r="C295" s="2"/>
      <c r="D295" s="2"/>
      <c r="E295" s="2"/>
      <c r="F295" s="2"/>
      <c r="G295" s="2"/>
      <c r="H295" s="2"/>
      <c r="I295" s="15"/>
    </row>
    <row r="296" spans="1:9" x14ac:dyDescent="0.3">
      <c r="A296" s="2"/>
      <c r="B296" s="2"/>
      <c r="C296" s="2"/>
      <c r="D296" s="2"/>
      <c r="E296" s="2"/>
      <c r="F296" s="2"/>
      <c r="G296" s="2"/>
      <c r="H296" s="2"/>
      <c r="I296" s="15"/>
    </row>
    <row r="297" spans="1:9" x14ac:dyDescent="0.3">
      <c r="A297" s="2"/>
      <c r="B297" s="2"/>
      <c r="C297" s="2"/>
      <c r="D297" s="2"/>
      <c r="E297" s="2"/>
      <c r="F297" s="2"/>
      <c r="G297" s="2"/>
      <c r="H297" s="2"/>
      <c r="I297" s="15"/>
    </row>
    <row r="298" spans="1:9" x14ac:dyDescent="0.3">
      <c r="A298" s="2"/>
      <c r="B298" s="2"/>
      <c r="C298" s="2"/>
      <c r="D298" s="2"/>
      <c r="E298" s="2"/>
      <c r="F298" s="2"/>
      <c r="G298" s="2"/>
      <c r="H298" s="2"/>
      <c r="I298" s="15"/>
    </row>
    <row r="299" spans="1:9" x14ac:dyDescent="0.3">
      <c r="A299" s="2"/>
      <c r="B299" s="2"/>
      <c r="C299" s="2"/>
      <c r="D299" s="2"/>
      <c r="E299" s="2"/>
      <c r="F299" s="2"/>
      <c r="G299" s="2"/>
      <c r="H299" s="2"/>
      <c r="I299" s="15"/>
    </row>
    <row r="300" spans="1:9" x14ac:dyDescent="0.3">
      <c r="A300" s="2"/>
      <c r="B300" s="2"/>
      <c r="C300" s="2"/>
      <c r="D300" s="2"/>
      <c r="E300" s="2"/>
      <c r="F300" s="2"/>
      <c r="G300" s="2"/>
      <c r="H300" s="2"/>
      <c r="I300" s="15"/>
    </row>
    <row r="301" spans="1:9" x14ac:dyDescent="0.3">
      <c r="A301" s="2"/>
      <c r="B301" s="2"/>
      <c r="C301" s="2"/>
      <c r="D301" s="2"/>
      <c r="E301" s="2"/>
      <c r="F301" s="2"/>
      <c r="G301" s="2"/>
      <c r="H301" s="2"/>
      <c r="I301" s="15"/>
    </row>
    <row r="302" spans="1:9" x14ac:dyDescent="0.3">
      <c r="A302" s="2"/>
      <c r="B302" s="2"/>
      <c r="C302" s="2"/>
      <c r="D302" s="2"/>
      <c r="E302" s="2"/>
      <c r="F302" s="2"/>
      <c r="G302" s="2"/>
      <c r="H302" s="2"/>
      <c r="I302" s="15"/>
    </row>
    <row r="303" spans="1:9" x14ac:dyDescent="0.3">
      <c r="A303" s="2"/>
      <c r="B303" s="2"/>
      <c r="C303" s="2"/>
      <c r="D303" s="2"/>
      <c r="E303" s="2"/>
      <c r="F303" s="2"/>
      <c r="G303" s="2"/>
      <c r="H303" s="2"/>
      <c r="I303" s="15"/>
    </row>
    <row r="304" spans="1:9" x14ac:dyDescent="0.3">
      <c r="A304" s="2"/>
      <c r="B304" s="2"/>
      <c r="C304" s="2"/>
      <c r="D304" s="2"/>
      <c r="E304" s="2"/>
      <c r="F304" s="2"/>
      <c r="G304" s="2"/>
      <c r="H304" s="2"/>
      <c r="I304" s="15"/>
    </row>
    <row r="305" spans="1:9" x14ac:dyDescent="0.3">
      <c r="A305" s="2"/>
      <c r="B305" s="2"/>
      <c r="C305" s="2"/>
      <c r="D305" s="2"/>
      <c r="E305" s="2"/>
      <c r="F305" s="2"/>
      <c r="G305" s="2"/>
      <c r="H305" s="2"/>
      <c r="I305" s="15"/>
    </row>
    <row r="306" spans="1:9" x14ac:dyDescent="0.3">
      <c r="A306" s="2"/>
      <c r="B306" s="2"/>
      <c r="C306" s="2"/>
      <c r="D306" s="2"/>
      <c r="E306" s="2"/>
      <c r="F306" s="2"/>
      <c r="G306" s="2"/>
      <c r="H306" s="2"/>
      <c r="I306" s="15"/>
    </row>
    <row r="307" spans="1:9" x14ac:dyDescent="0.3">
      <c r="A307" s="2"/>
      <c r="B307" s="2"/>
      <c r="C307" s="2"/>
      <c r="D307" s="2"/>
      <c r="E307" s="2"/>
      <c r="F307" s="2"/>
      <c r="G307" s="2"/>
      <c r="H307" s="2"/>
      <c r="I307" s="15"/>
    </row>
    <row r="308" spans="1:9" x14ac:dyDescent="0.3">
      <c r="A308" s="2"/>
      <c r="B308" s="2"/>
      <c r="C308" s="2"/>
      <c r="D308" s="2"/>
      <c r="E308" s="2"/>
      <c r="F308" s="2"/>
      <c r="G308" s="2"/>
      <c r="H308" s="2"/>
      <c r="I308" s="15"/>
    </row>
    <row r="309" spans="1:9" x14ac:dyDescent="0.3">
      <c r="A309" s="2"/>
      <c r="B309" s="2"/>
      <c r="C309" s="2"/>
      <c r="D309" s="2"/>
      <c r="E309" s="2"/>
      <c r="F309" s="2"/>
      <c r="G309" s="2"/>
      <c r="H309" s="2"/>
      <c r="I309" s="15"/>
    </row>
    <row r="310" spans="1:9" x14ac:dyDescent="0.3">
      <c r="A310" s="2"/>
      <c r="B310" s="2"/>
      <c r="C310" s="2"/>
      <c r="D310" s="2"/>
      <c r="E310" s="2"/>
      <c r="F310" s="2"/>
      <c r="G310" s="2"/>
      <c r="H310" s="2"/>
      <c r="I310" s="15"/>
    </row>
    <row r="311" spans="1:9" x14ac:dyDescent="0.3">
      <c r="A311" s="2"/>
      <c r="B311" s="2"/>
      <c r="C311" s="2"/>
      <c r="D311" s="2"/>
      <c r="E311" s="2"/>
      <c r="F311" s="2"/>
      <c r="G311" s="2"/>
      <c r="H311" s="2"/>
      <c r="I311" s="15"/>
    </row>
    <row r="312" spans="1:9" x14ac:dyDescent="0.3">
      <c r="A312" s="2"/>
      <c r="B312" s="2"/>
      <c r="C312" s="2"/>
      <c r="D312" s="2"/>
      <c r="E312" s="2"/>
      <c r="F312" s="2"/>
      <c r="G312" s="2"/>
      <c r="H312" s="2"/>
      <c r="I312" s="15"/>
    </row>
    <row r="313" spans="1:9" x14ac:dyDescent="0.3">
      <c r="A313" s="2"/>
      <c r="B313" s="2"/>
      <c r="C313" s="2"/>
      <c r="D313" s="2"/>
      <c r="E313" s="2"/>
      <c r="F313" s="2"/>
      <c r="G313" s="2"/>
      <c r="H313" s="2"/>
      <c r="I313" s="15"/>
    </row>
    <row r="314" spans="1:9" x14ac:dyDescent="0.3">
      <c r="A314" s="2"/>
      <c r="B314" s="2"/>
      <c r="C314" s="2"/>
      <c r="D314" s="2"/>
      <c r="E314" s="2"/>
      <c r="F314" s="2"/>
      <c r="G314" s="2"/>
      <c r="H314" s="2"/>
      <c r="I314" s="15"/>
    </row>
    <row r="315" spans="1:9" x14ac:dyDescent="0.3">
      <c r="A315" s="2"/>
      <c r="B315" s="2"/>
      <c r="C315" s="2"/>
      <c r="D315" s="2"/>
      <c r="E315" s="2"/>
      <c r="F315" s="2"/>
      <c r="G315" s="2"/>
      <c r="H315" s="2"/>
      <c r="I315" s="15"/>
    </row>
    <row r="316" spans="1:9" x14ac:dyDescent="0.3">
      <c r="A316" s="2"/>
      <c r="B316" s="2"/>
      <c r="C316" s="2"/>
      <c r="D316" s="2"/>
      <c r="E316" s="2"/>
      <c r="F316" s="2"/>
      <c r="G316" s="2"/>
      <c r="H316" s="2"/>
      <c r="I316" s="15"/>
    </row>
    <row r="317" spans="1:9" x14ac:dyDescent="0.3">
      <c r="A317" s="2"/>
      <c r="B317" s="2"/>
      <c r="C317" s="2"/>
      <c r="D317" s="2"/>
      <c r="E317" s="2"/>
      <c r="F317" s="2"/>
      <c r="G317" s="2"/>
      <c r="H317" s="2"/>
      <c r="I317" s="15"/>
    </row>
    <row r="318" spans="1:9" x14ac:dyDescent="0.3">
      <c r="A318" s="2"/>
      <c r="B318" s="2"/>
      <c r="C318" s="2"/>
      <c r="D318" s="2"/>
      <c r="E318" s="2"/>
      <c r="F318" s="2"/>
      <c r="G318" s="2"/>
      <c r="H318" s="2"/>
      <c r="I318" s="15"/>
    </row>
    <row r="319" spans="1:9" x14ac:dyDescent="0.3">
      <c r="A319" s="2"/>
      <c r="B319" s="2"/>
      <c r="C319" s="2"/>
      <c r="D319" s="2"/>
      <c r="E319" s="2"/>
      <c r="F319" s="2"/>
      <c r="G319" s="2"/>
      <c r="H319" s="2"/>
      <c r="I319" s="15"/>
    </row>
    <row r="320" spans="1:9" x14ac:dyDescent="0.3">
      <c r="A320" s="2"/>
      <c r="B320" s="2"/>
      <c r="C320" s="2"/>
      <c r="D320" s="2"/>
      <c r="E320" s="2"/>
      <c r="F320" s="2"/>
      <c r="G320" s="2"/>
      <c r="H320" s="2"/>
      <c r="I320" s="15"/>
    </row>
    <row r="321" spans="1:9" x14ac:dyDescent="0.3">
      <c r="A321" s="2"/>
      <c r="B321" s="2"/>
      <c r="C321" s="2"/>
      <c r="D321" s="2"/>
      <c r="E321" s="2"/>
      <c r="F321" s="2"/>
      <c r="G321" s="2"/>
      <c r="H321" s="2"/>
      <c r="I321" s="15"/>
    </row>
    <row r="322" spans="1:9" x14ac:dyDescent="0.3">
      <c r="A322" s="2"/>
      <c r="B322" s="2"/>
      <c r="C322" s="2"/>
      <c r="D322" s="2"/>
      <c r="E322" s="2"/>
      <c r="F322" s="2"/>
      <c r="G322" s="2"/>
      <c r="H322" s="2"/>
      <c r="I322" s="15"/>
    </row>
    <row r="323" spans="1:9" x14ac:dyDescent="0.3">
      <c r="A323" s="2"/>
      <c r="B323" s="2"/>
      <c r="C323" s="2"/>
      <c r="D323" s="2"/>
      <c r="E323" s="2"/>
      <c r="F323" s="2"/>
      <c r="G323" s="2"/>
      <c r="H323" s="2"/>
      <c r="I323" s="15"/>
    </row>
    <row r="324" spans="1:9" x14ac:dyDescent="0.3">
      <c r="A324" s="2"/>
      <c r="B324" s="2"/>
      <c r="C324" s="2"/>
      <c r="D324" s="2"/>
      <c r="E324" s="2"/>
      <c r="F324" s="2"/>
      <c r="G324" s="2"/>
      <c r="H324" s="2"/>
      <c r="I324" s="15"/>
    </row>
    <row r="325" spans="1:9" x14ac:dyDescent="0.3">
      <c r="A325" s="2"/>
      <c r="B325" s="2"/>
      <c r="C325" s="2"/>
      <c r="D325" s="2"/>
      <c r="E325" s="2"/>
      <c r="F325" s="2"/>
      <c r="G325" s="2"/>
      <c r="H325" s="2"/>
      <c r="I325" s="15"/>
    </row>
    <row r="326" spans="1:9" x14ac:dyDescent="0.3">
      <c r="A326" s="2"/>
      <c r="B326" s="2"/>
      <c r="C326" s="2"/>
      <c r="D326" s="2"/>
      <c r="E326" s="2"/>
      <c r="F326" s="2"/>
      <c r="G326" s="2"/>
      <c r="H326" s="2"/>
      <c r="I326" s="15"/>
    </row>
    <row r="327" spans="1:9" x14ac:dyDescent="0.3">
      <c r="A327" s="2"/>
      <c r="B327" s="2"/>
      <c r="C327" s="2"/>
      <c r="D327" s="2"/>
      <c r="E327" s="2"/>
      <c r="F327" s="2"/>
      <c r="G327" s="2"/>
      <c r="H327" s="2"/>
      <c r="I327" s="15"/>
    </row>
    <row r="328" spans="1:9" x14ac:dyDescent="0.3">
      <c r="A328" s="2"/>
      <c r="B328" s="2"/>
      <c r="C328" s="2"/>
      <c r="D328" s="2"/>
      <c r="E328" s="2"/>
      <c r="F328" s="2"/>
      <c r="G328" s="2"/>
      <c r="H328" s="2"/>
      <c r="I328" s="15"/>
    </row>
    <row r="329" spans="1:9" x14ac:dyDescent="0.3">
      <c r="A329" s="2"/>
      <c r="B329" s="2"/>
      <c r="C329" s="2"/>
      <c r="D329" s="2"/>
      <c r="E329" s="2"/>
      <c r="F329" s="2"/>
      <c r="G329" s="2"/>
      <c r="H329" s="2"/>
      <c r="I329" s="15"/>
    </row>
  </sheetData>
  <sheetProtection algorithmName="SHA-512" hashValue="z3iaqFnNIYf8sXRrQ72ErtEMrg7uf/tuQnJvcchkMiUr+x2GXi28m35FnJQkv0RIeVA3ucUvgit2CyPoEMtUgg==" saltValue="572eS0x9vlpIXPMSIlsG0g==" spinCount="100000" sheet="1" objects="1" scenarios="1"/>
  <protectedRanges>
    <protectedRange sqref="B3:B13" name="区域1"/>
  </protectedRanges>
  <mergeCells count="1">
    <mergeCell ref="G5:H10"/>
  </mergeCells>
  <phoneticPr fontId="1" type="noConversion"/>
  <dataValidations count="1">
    <dataValidation type="list" allowBlank="1" showInputMessage="1" showErrorMessage="1" sqref="B4" xr:uid="{E4823E89-0AF6-4479-AAB1-F0B8905A143B}">
      <formula1>$I$1:$I$13</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051D9-8CFB-43A0-8CD8-0ADEBA9C5D32}">
  <sheetPr>
    <tabColor theme="9" tint="-0.249977111117893"/>
  </sheetPr>
  <dimension ref="A1:AB59"/>
  <sheetViews>
    <sheetView topLeftCell="B1" zoomScale="90" zoomScaleNormal="90" workbookViewId="0">
      <selection activeCell="D5" sqref="D5"/>
    </sheetView>
  </sheetViews>
  <sheetFormatPr defaultRowHeight="14" x14ac:dyDescent="0.3"/>
  <cols>
    <col min="1" max="6" width="26.58203125" customWidth="1"/>
    <col min="7" max="9" width="24.58203125" customWidth="1"/>
    <col min="10" max="13" width="30.58203125" customWidth="1"/>
  </cols>
  <sheetData>
    <row r="1" spans="1:28" ht="36" customHeight="1" x14ac:dyDescent="0.3">
      <c r="A1" s="10"/>
      <c r="B1" s="10"/>
      <c r="C1" s="10"/>
      <c r="D1" s="9"/>
      <c r="E1" s="9"/>
      <c r="F1" s="9"/>
      <c r="G1" s="11"/>
      <c r="H1" s="11"/>
      <c r="I1" s="11"/>
      <c r="J1" s="33" t="str">
        <f>'轴向螺栓计算有预紧力|静载荷|'!I1</f>
        <v>自定义材料</v>
      </c>
      <c r="K1" s="33">
        <f>B8*1</f>
        <v>200</v>
      </c>
      <c r="L1" s="33"/>
      <c r="M1" s="33" t="s">
        <v>33</v>
      </c>
      <c r="N1" s="2"/>
      <c r="O1" s="2"/>
      <c r="P1" s="2"/>
      <c r="Q1" s="2"/>
      <c r="R1" s="2"/>
      <c r="S1" s="2"/>
      <c r="T1" s="2"/>
      <c r="U1" s="2"/>
      <c r="V1" s="2"/>
      <c r="W1" s="2"/>
      <c r="X1" s="2"/>
      <c r="Y1" s="2"/>
      <c r="Z1" s="2"/>
      <c r="AA1" s="2"/>
      <c r="AB1" s="2"/>
    </row>
    <row r="2" spans="1:28" ht="36" customHeight="1" x14ac:dyDescent="0.3">
      <c r="A2" s="12" t="s">
        <v>105</v>
      </c>
      <c r="B2" s="1">
        <v>3</v>
      </c>
      <c r="C2" s="12" t="s">
        <v>33</v>
      </c>
      <c r="D2" s="8" t="s">
        <v>109</v>
      </c>
      <c r="E2" s="18">
        <f>(B2*B3)/((2*E9*B7)-(0.4*B2))</f>
        <v>1.087832393231265</v>
      </c>
      <c r="F2" s="29" t="s">
        <v>14</v>
      </c>
      <c r="G2" s="37" t="s">
        <v>108</v>
      </c>
      <c r="H2" s="38">
        <f>E2*1</f>
        <v>1.087832393231265</v>
      </c>
      <c r="I2" s="38" t="s">
        <v>14</v>
      </c>
      <c r="J2" s="33" t="str">
        <f>'轴向螺栓计算有预紧力|静载荷|'!I2</f>
        <v>碳钢 (4.8级)</v>
      </c>
      <c r="K2" s="33">
        <f>'轴向螺栓计算有预紧力|静载荷|'!J2</f>
        <v>240</v>
      </c>
      <c r="L2" s="33">
        <v>400</v>
      </c>
      <c r="M2" s="33" t="s">
        <v>33</v>
      </c>
      <c r="N2" s="2"/>
      <c r="O2" s="2"/>
      <c r="P2" s="2"/>
      <c r="Q2" s="2"/>
      <c r="R2" s="2"/>
      <c r="S2" s="2"/>
      <c r="T2" s="2"/>
      <c r="U2" s="2"/>
      <c r="V2" s="2"/>
      <c r="W2" s="2"/>
      <c r="X2" s="2"/>
      <c r="Y2" s="2"/>
      <c r="Z2" s="2"/>
      <c r="AA2" s="2"/>
      <c r="AB2" s="2"/>
    </row>
    <row r="3" spans="1:28" ht="36" customHeight="1" x14ac:dyDescent="0.3">
      <c r="A3" s="12" t="s">
        <v>106</v>
      </c>
      <c r="B3" s="1">
        <v>60</v>
      </c>
      <c r="C3" s="12" t="s">
        <v>14</v>
      </c>
      <c r="D3" s="8" t="s">
        <v>111</v>
      </c>
      <c r="E3" s="18">
        <f>B3+(E2*2)</f>
        <v>62.175664786462534</v>
      </c>
      <c r="F3" s="8" t="s">
        <v>14</v>
      </c>
      <c r="G3" s="41" t="s">
        <v>110</v>
      </c>
      <c r="H3" s="40">
        <f>E3*1</f>
        <v>62.175664786462534</v>
      </c>
      <c r="I3" s="42" t="s">
        <v>14</v>
      </c>
      <c r="J3" s="33" t="str">
        <f>'轴向螺栓计算有预紧力|静载荷|'!I3</f>
        <v>碳钢 (5.6级)</v>
      </c>
      <c r="K3" s="33">
        <f>'轴向螺栓计算有预紧力|静载荷|'!J3</f>
        <v>300</v>
      </c>
      <c r="L3" s="33">
        <v>500</v>
      </c>
      <c r="M3" s="33" t="s">
        <v>33</v>
      </c>
      <c r="N3" s="2"/>
      <c r="O3" s="2"/>
      <c r="P3" s="2"/>
      <c r="Q3" s="2"/>
      <c r="R3" s="2"/>
      <c r="S3" s="2"/>
      <c r="T3" s="2"/>
      <c r="U3" s="2"/>
      <c r="V3" s="2"/>
      <c r="W3" s="2"/>
      <c r="X3" s="2"/>
      <c r="Y3" s="2"/>
      <c r="Z3" s="2"/>
      <c r="AA3" s="2"/>
      <c r="AB3" s="2"/>
    </row>
    <row r="4" spans="1:28" ht="36" customHeight="1" x14ac:dyDescent="0.3">
      <c r="A4" s="12" t="s">
        <v>91</v>
      </c>
      <c r="B4" s="1" t="s">
        <v>95</v>
      </c>
      <c r="C4" s="12"/>
      <c r="D4" s="8" t="s">
        <v>66</v>
      </c>
      <c r="E4" s="18">
        <f>VLOOKUP(B4,J1:M18,2,FALSE)</f>
        <v>250</v>
      </c>
      <c r="F4" s="8" t="s">
        <v>33</v>
      </c>
      <c r="G4" s="15"/>
      <c r="H4" s="15"/>
      <c r="I4" s="15"/>
      <c r="J4" s="33" t="str">
        <f>'轴向螺栓计算有预紧力|静载荷|'!I4</f>
        <v>碳钢 (8.8级)</v>
      </c>
      <c r="K4" s="33">
        <f>'轴向螺栓计算有预紧力|静载荷|'!J4</f>
        <v>640</v>
      </c>
      <c r="L4" s="33">
        <v>800</v>
      </c>
      <c r="M4" s="33" t="s">
        <v>33</v>
      </c>
      <c r="N4" s="2"/>
      <c r="O4" s="2"/>
      <c r="P4" s="2"/>
      <c r="Q4" s="2"/>
      <c r="R4" s="2"/>
      <c r="S4" s="2"/>
      <c r="T4" s="2"/>
      <c r="U4" s="2"/>
      <c r="V4" s="2"/>
      <c r="W4" s="2"/>
      <c r="X4" s="2"/>
      <c r="Y4" s="2"/>
      <c r="Z4" s="2"/>
      <c r="AA4" s="2"/>
      <c r="AB4" s="2"/>
    </row>
    <row r="5" spans="1:28" ht="36" customHeight="1" x14ac:dyDescent="0.3">
      <c r="A5" s="12" t="s">
        <v>114</v>
      </c>
      <c r="B5" s="1">
        <v>3</v>
      </c>
      <c r="C5" s="12"/>
      <c r="D5" s="8" t="s">
        <v>116</v>
      </c>
      <c r="E5" s="18">
        <f>E4/B5</f>
        <v>83.333333333333329</v>
      </c>
      <c r="F5" s="8" t="s">
        <v>33</v>
      </c>
      <c r="G5" s="83"/>
      <c r="H5" s="84"/>
      <c r="I5" s="2"/>
      <c r="J5" s="33" t="str">
        <f>'轴向螺栓计算有预紧力|静载荷|'!I5</f>
        <v>碳钢 (10.9级)</v>
      </c>
      <c r="K5" s="33">
        <f>'轴向螺栓计算有预紧力|静载荷|'!J5</f>
        <v>900</v>
      </c>
      <c r="L5" s="33">
        <v>1000</v>
      </c>
      <c r="M5" s="33" t="s">
        <v>33</v>
      </c>
      <c r="N5" s="2"/>
      <c r="O5" s="2"/>
      <c r="P5" s="2"/>
      <c r="Q5" s="2"/>
      <c r="R5" s="2"/>
      <c r="S5" s="2"/>
      <c r="T5" s="2"/>
      <c r="U5" s="2"/>
      <c r="V5" s="2"/>
      <c r="W5" s="2"/>
      <c r="X5" s="2"/>
      <c r="Y5" s="2"/>
      <c r="Z5" s="2"/>
      <c r="AA5" s="2"/>
      <c r="AB5" s="2"/>
    </row>
    <row r="6" spans="1:28" ht="36" customHeight="1" x14ac:dyDescent="0.3">
      <c r="A6" s="12" t="s">
        <v>113</v>
      </c>
      <c r="B6" s="1">
        <v>3</v>
      </c>
      <c r="C6" s="12"/>
      <c r="D6" s="8" t="s">
        <v>117</v>
      </c>
      <c r="E6" s="18">
        <f>VLOOKUP(B4,J1:M18,3,FALSE)</f>
        <v>310</v>
      </c>
      <c r="F6" s="8" t="s">
        <v>33</v>
      </c>
      <c r="G6" s="84"/>
      <c r="H6" s="84"/>
      <c r="I6" s="2"/>
      <c r="J6" s="33" t="str">
        <f>'轴向螺栓计算有预紧力|静载荷|'!I6</f>
        <v>碳钢 (12.9级)</v>
      </c>
      <c r="K6" s="33">
        <v>1080</v>
      </c>
      <c r="L6" s="33">
        <v>1200</v>
      </c>
      <c r="M6" s="33" t="s">
        <v>33</v>
      </c>
      <c r="N6" s="2"/>
      <c r="O6" s="2"/>
      <c r="P6" s="2"/>
      <c r="Q6" s="2"/>
      <c r="R6" s="2"/>
      <c r="S6" s="2"/>
      <c r="T6" s="2"/>
      <c r="U6" s="2"/>
      <c r="V6" s="2"/>
      <c r="W6" s="2"/>
      <c r="X6" s="2"/>
      <c r="Y6" s="2"/>
      <c r="Z6" s="2"/>
      <c r="AA6" s="2"/>
      <c r="AB6" s="2"/>
    </row>
    <row r="7" spans="1:28" ht="36" customHeight="1" x14ac:dyDescent="0.3">
      <c r="A7" s="13" t="s">
        <v>107</v>
      </c>
      <c r="B7" s="1">
        <v>1</v>
      </c>
      <c r="C7" s="43" t="s">
        <v>115</v>
      </c>
      <c r="D7" s="8" t="s">
        <v>118</v>
      </c>
      <c r="E7" s="18">
        <f>E6/B6</f>
        <v>103.33333333333333</v>
      </c>
      <c r="F7" s="8" t="s">
        <v>33</v>
      </c>
      <c r="G7" s="84"/>
      <c r="H7" s="84"/>
      <c r="I7" s="2"/>
      <c r="J7" s="33" t="str">
        <f>'轴向螺栓计算有预紧力|静载荷|'!I7</f>
        <v>不锈钢(304)</v>
      </c>
      <c r="K7" s="33">
        <f>'轴向螺栓计算有预紧力|静载荷|'!J7</f>
        <v>210</v>
      </c>
      <c r="L7" s="33">
        <v>700</v>
      </c>
      <c r="M7" s="33" t="s">
        <v>33</v>
      </c>
      <c r="N7" s="2"/>
      <c r="O7" s="2"/>
      <c r="P7" s="2"/>
      <c r="Q7" s="2"/>
      <c r="R7" s="2"/>
      <c r="S7" s="2"/>
      <c r="T7" s="2"/>
      <c r="U7" s="2"/>
      <c r="V7" s="2"/>
      <c r="W7" s="2"/>
      <c r="X7" s="2"/>
      <c r="Y7" s="2"/>
      <c r="Z7" s="2"/>
      <c r="AA7" s="2"/>
      <c r="AB7" s="2"/>
    </row>
    <row r="8" spans="1:28" ht="36" customHeight="1" x14ac:dyDescent="0.3">
      <c r="A8" s="12" t="s">
        <v>37</v>
      </c>
      <c r="B8" s="1">
        <v>200</v>
      </c>
      <c r="C8" s="12" t="s">
        <v>53</v>
      </c>
      <c r="D8" s="8" t="s">
        <v>119</v>
      </c>
      <c r="E8" s="18" t="str">
        <f>IF(E7&lt;E5,"抗拉强度","屈服强度")</f>
        <v>屈服强度</v>
      </c>
      <c r="F8" s="8" t="s">
        <v>33</v>
      </c>
      <c r="G8" s="84"/>
      <c r="H8" s="84"/>
      <c r="I8" s="2"/>
      <c r="J8" s="33" t="str">
        <f>'轴向螺栓计算有预紧力|静载荷|'!I8</f>
        <v>不锈钢(316)</v>
      </c>
      <c r="K8" s="33">
        <f>'轴向螺栓计算有预紧力|静载荷|'!J8</f>
        <v>500</v>
      </c>
      <c r="L8" s="33">
        <v>700</v>
      </c>
      <c r="M8" s="33" t="s">
        <v>33</v>
      </c>
      <c r="N8" s="2"/>
      <c r="O8" s="2"/>
      <c r="P8" s="2"/>
      <c r="Q8" s="2"/>
      <c r="R8" s="2"/>
      <c r="S8" s="2"/>
      <c r="T8" s="2"/>
      <c r="U8" s="2"/>
      <c r="V8" s="2"/>
      <c r="W8" s="2"/>
      <c r="X8" s="2"/>
      <c r="Y8" s="2"/>
      <c r="Z8" s="2"/>
      <c r="AA8" s="2"/>
      <c r="AB8" s="2"/>
    </row>
    <row r="9" spans="1:28" ht="36" customHeight="1" x14ac:dyDescent="0.3">
      <c r="A9" s="12" t="s">
        <v>37</v>
      </c>
      <c r="B9" s="1">
        <v>400</v>
      </c>
      <c r="C9" s="12" t="s">
        <v>112</v>
      </c>
      <c r="D9" s="8" t="s">
        <v>120</v>
      </c>
      <c r="E9" s="18">
        <f>IF(E5&lt;E7,E5,E7)</f>
        <v>83.333333333333329</v>
      </c>
      <c r="F9" s="8" t="s">
        <v>33</v>
      </c>
      <c r="G9" s="84"/>
      <c r="H9" s="84"/>
      <c r="I9" s="2"/>
      <c r="J9" s="33" t="str">
        <f>'轴向螺栓计算有预紧力|静载荷|'!I9</f>
        <v>合金钢 (35CrMo)</v>
      </c>
      <c r="K9" s="33">
        <f>'轴向螺栓计算有预紧力|静载荷|'!J9</f>
        <v>835</v>
      </c>
      <c r="L9" s="33">
        <v>980</v>
      </c>
      <c r="M9" s="33" t="s">
        <v>33</v>
      </c>
      <c r="N9" s="2"/>
      <c r="O9" s="2"/>
      <c r="P9" s="2"/>
      <c r="Q9" s="2"/>
      <c r="R9" s="2"/>
      <c r="S9" s="2"/>
      <c r="T9" s="2"/>
      <c r="U9" s="2"/>
      <c r="V9" s="2"/>
      <c r="W9" s="2"/>
      <c r="X9" s="2"/>
      <c r="Y9" s="2"/>
      <c r="Z9" s="2"/>
      <c r="AA9" s="2"/>
      <c r="AB9" s="2"/>
    </row>
    <row r="10" spans="1:28" ht="36" customHeight="1" x14ac:dyDescent="0.3">
      <c r="A10" s="35"/>
      <c r="B10" s="15"/>
      <c r="C10" s="15"/>
      <c r="D10" s="15"/>
      <c r="E10" s="15"/>
      <c r="F10" s="15"/>
      <c r="G10" s="84"/>
      <c r="H10" s="84"/>
      <c r="I10" s="2"/>
      <c r="J10" s="33" t="str">
        <f>'轴向螺栓计算有预紧力|静载荷|'!I10</f>
        <v>合金钢 (40Cr)</v>
      </c>
      <c r="K10" s="33">
        <f>'轴向螺栓计算有预紧力|静载荷|'!J10</f>
        <v>785</v>
      </c>
      <c r="L10" s="33">
        <v>980</v>
      </c>
      <c r="M10" s="33" t="s">
        <v>33</v>
      </c>
      <c r="N10" s="2"/>
      <c r="O10" s="2"/>
      <c r="P10" s="2"/>
      <c r="Q10" s="2"/>
      <c r="R10" s="2"/>
      <c r="S10" s="2"/>
      <c r="T10" s="2"/>
      <c r="U10" s="2"/>
      <c r="V10" s="2"/>
      <c r="W10" s="2"/>
      <c r="X10" s="2"/>
      <c r="Y10" s="2"/>
      <c r="Z10" s="2"/>
      <c r="AA10" s="2"/>
      <c r="AB10" s="2"/>
    </row>
    <row r="11" spans="1:28" ht="36" customHeight="1" x14ac:dyDescent="0.3">
      <c r="A11" s="15"/>
      <c r="B11" s="15"/>
      <c r="C11" s="15"/>
      <c r="D11" s="2"/>
      <c r="E11" s="2"/>
      <c r="F11" s="2"/>
      <c r="G11" s="2"/>
      <c r="H11" s="2"/>
      <c r="I11" s="2"/>
      <c r="J11" s="33" t="str">
        <f>'轴向螺栓计算有预紧力|静载荷|'!I11</f>
        <v>钛合金 (Ti-6Al-4V)</v>
      </c>
      <c r="K11" s="33">
        <f>'轴向螺栓计算有预紧力|静载荷|'!J11</f>
        <v>830</v>
      </c>
      <c r="L11" s="33">
        <v>895</v>
      </c>
      <c r="M11" s="33" t="s">
        <v>33</v>
      </c>
      <c r="N11" s="2"/>
      <c r="O11" s="2"/>
      <c r="P11" s="2"/>
      <c r="Q11" s="2"/>
      <c r="R11" s="2"/>
      <c r="S11" s="2"/>
      <c r="T11" s="2"/>
      <c r="U11" s="2"/>
      <c r="V11" s="2"/>
      <c r="W11" s="2"/>
      <c r="X11" s="2"/>
      <c r="Y11" s="2"/>
      <c r="Z11" s="2"/>
      <c r="AA11" s="2"/>
      <c r="AB11" s="2"/>
    </row>
    <row r="12" spans="1:28" ht="36" customHeight="1" x14ac:dyDescent="0.3">
      <c r="A12" s="35"/>
      <c r="B12" s="15"/>
      <c r="C12" s="15"/>
      <c r="D12" s="2"/>
      <c r="E12" s="2"/>
      <c r="F12" s="2"/>
      <c r="G12" s="2"/>
      <c r="H12" s="2"/>
      <c r="I12" s="2"/>
      <c r="J12" s="33" t="str">
        <f>'轴向螺栓计算有预紧力|静载荷|'!I12</f>
        <v>马氏体不锈钢 (410)</v>
      </c>
      <c r="K12" s="33">
        <f>'轴向螺栓计算有预紧力|静载荷|'!J12</f>
        <v>450</v>
      </c>
      <c r="L12" s="33">
        <v>500</v>
      </c>
      <c r="M12" s="33" t="s">
        <v>33</v>
      </c>
      <c r="N12" s="2"/>
      <c r="O12" s="2"/>
      <c r="P12" s="2"/>
      <c r="Q12" s="2"/>
      <c r="R12" s="2"/>
      <c r="S12" s="2"/>
      <c r="T12" s="2"/>
      <c r="U12" s="2"/>
      <c r="V12" s="2"/>
      <c r="W12" s="2"/>
      <c r="X12" s="2"/>
      <c r="Y12" s="2"/>
      <c r="Z12" s="2"/>
      <c r="AA12" s="2"/>
      <c r="AB12" s="2"/>
    </row>
    <row r="13" spans="1:28" ht="36" customHeight="1" x14ac:dyDescent="0.3">
      <c r="A13" s="35"/>
      <c r="B13" s="15"/>
      <c r="C13" s="15"/>
      <c r="D13" s="2"/>
      <c r="E13" s="2"/>
      <c r="F13" s="2"/>
      <c r="G13" s="2"/>
      <c r="H13" s="2"/>
      <c r="I13" s="2"/>
      <c r="J13" s="33" t="s">
        <v>96</v>
      </c>
      <c r="K13" s="33">
        <v>250</v>
      </c>
      <c r="L13" s="33">
        <v>310</v>
      </c>
      <c r="M13" s="33" t="s">
        <v>33</v>
      </c>
      <c r="N13" s="2"/>
      <c r="O13" s="2"/>
      <c r="P13" s="2"/>
      <c r="Q13" s="2"/>
      <c r="R13" s="2"/>
      <c r="S13" s="2"/>
      <c r="T13" s="2"/>
      <c r="U13" s="2"/>
      <c r="V13" s="2"/>
      <c r="W13" s="2"/>
      <c r="X13" s="2"/>
      <c r="Y13" s="2"/>
      <c r="Z13" s="2"/>
      <c r="AA13" s="2"/>
      <c r="AB13" s="2"/>
    </row>
    <row r="14" spans="1:28" ht="36" customHeight="1" x14ac:dyDescent="0.3">
      <c r="A14" s="2"/>
      <c r="B14" s="2"/>
      <c r="C14" s="2"/>
      <c r="D14" s="2"/>
      <c r="E14" s="2"/>
      <c r="F14" s="2"/>
      <c r="G14" s="2"/>
      <c r="H14" s="2"/>
      <c r="I14" s="2"/>
      <c r="J14" s="33" t="s">
        <v>97</v>
      </c>
      <c r="K14" s="33">
        <v>145</v>
      </c>
      <c r="L14" s="33">
        <v>170</v>
      </c>
      <c r="M14" s="33" t="s">
        <v>33</v>
      </c>
      <c r="N14" s="2"/>
      <c r="O14" s="2"/>
      <c r="P14" s="2"/>
      <c r="Q14" s="2"/>
      <c r="R14" s="2"/>
      <c r="S14" s="2"/>
      <c r="T14" s="2"/>
      <c r="U14" s="2"/>
      <c r="V14" s="2"/>
      <c r="W14" s="2"/>
      <c r="X14" s="2"/>
      <c r="Y14" s="2"/>
      <c r="Z14" s="2"/>
      <c r="AA14" s="2"/>
      <c r="AB14" s="2"/>
    </row>
    <row r="15" spans="1:28" ht="36" customHeight="1" x14ac:dyDescent="0.3">
      <c r="A15" s="2"/>
      <c r="B15" s="2"/>
      <c r="C15" s="2"/>
      <c r="D15" s="2"/>
      <c r="E15" s="2"/>
      <c r="F15" s="2"/>
      <c r="G15" s="2"/>
      <c r="H15" s="2"/>
      <c r="I15" s="2"/>
      <c r="J15" s="33" t="s">
        <v>98</v>
      </c>
      <c r="K15" s="33">
        <v>214</v>
      </c>
      <c r="L15" s="33">
        <v>240</v>
      </c>
      <c r="M15" s="33" t="s">
        <v>33</v>
      </c>
      <c r="N15" s="2"/>
      <c r="O15" s="2"/>
      <c r="P15" s="2"/>
      <c r="Q15" s="2"/>
      <c r="R15" s="2"/>
      <c r="S15" s="2"/>
      <c r="T15" s="2"/>
      <c r="U15" s="2"/>
      <c r="V15" s="2"/>
      <c r="W15" s="2"/>
      <c r="X15" s="2"/>
      <c r="Y15" s="2"/>
      <c r="Z15" s="2"/>
      <c r="AA15" s="2"/>
      <c r="AB15" s="2"/>
    </row>
    <row r="16" spans="1:28" ht="36" customHeight="1" x14ac:dyDescent="0.3">
      <c r="A16" s="2"/>
      <c r="B16" s="2"/>
      <c r="C16" s="2"/>
      <c r="D16" s="2"/>
      <c r="E16" s="2"/>
      <c r="F16" s="2"/>
      <c r="G16" s="2"/>
      <c r="H16" s="2"/>
      <c r="I16" s="2"/>
      <c r="J16" s="33" t="s">
        <v>99</v>
      </c>
      <c r="K16" s="33">
        <v>260</v>
      </c>
      <c r="L16" s="33">
        <v>290</v>
      </c>
      <c r="M16" s="33" t="s">
        <v>33</v>
      </c>
      <c r="N16" s="2"/>
      <c r="O16" s="2"/>
      <c r="P16" s="2"/>
      <c r="Q16" s="2"/>
      <c r="R16" s="2"/>
      <c r="S16" s="2"/>
      <c r="T16" s="2"/>
      <c r="U16" s="2"/>
      <c r="V16" s="2"/>
      <c r="W16" s="2"/>
      <c r="X16" s="2"/>
      <c r="Y16" s="2"/>
      <c r="Z16" s="2"/>
      <c r="AA16" s="2"/>
      <c r="AB16" s="2"/>
    </row>
    <row r="17" spans="1:28" ht="36" customHeight="1" x14ac:dyDescent="0.3">
      <c r="A17" s="2"/>
      <c r="B17" s="2"/>
      <c r="C17" s="2"/>
      <c r="D17" s="2"/>
      <c r="E17" s="2"/>
      <c r="F17" s="2"/>
      <c r="G17" s="2"/>
      <c r="H17" s="2"/>
      <c r="I17" s="2"/>
      <c r="J17" s="33" t="s">
        <v>100</v>
      </c>
      <c r="K17" s="33">
        <v>180</v>
      </c>
      <c r="L17" s="33">
        <v>260</v>
      </c>
      <c r="M17" s="33" t="s">
        <v>33</v>
      </c>
      <c r="N17" s="2"/>
      <c r="O17" s="2"/>
      <c r="P17" s="2"/>
      <c r="Q17" s="2"/>
      <c r="R17" s="2"/>
      <c r="S17" s="2"/>
      <c r="T17" s="2"/>
      <c r="U17" s="2"/>
      <c r="V17" s="2"/>
      <c r="W17" s="2"/>
      <c r="X17" s="2"/>
      <c r="Y17" s="2"/>
      <c r="Z17" s="2"/>
      <c r="AA17" s="2"/>
      <c r="AB17" s="2"/>
    </row>
    <row r="18" spans="1:28" ht="36" customHeight="1" x14ac:dyDescent="0.3">
      <c r="A18" s="2"/>
      <c r="B18" s="2"/>
      <c r="C18" s="2"/>
      <c r="D18" s="2"/>
      <c r="E18" s="2"/>
      <c r="F18" s="2"/>
      <c r="G18" s="2"/>
      <c r="H18" s="2"/>
      <c r="I18" s="2"/>
      <c r="J18" s="33" t="s">
        <v>101</v>
      </c>
      <c r="K18" s="33">
        <v>180</v>
      </c>
      <c r="L18" s="33">
        <v>220</v>
      </c>
      <c r="M18" s="33" t="s">
        <v>33</v>
      </c>
      <c r="N18" s="2"/>
      <c r="O18" s="2"/>
      <c r="P18" s="2"/>
      <c r="Q18" s="2"/>
      <c r="R18" s="2"/>
      <c r="S18" s="2"/>
      <c r="T18" s="2"/>
      <c r="U18" s="2"/>
      <c r="V18" s="2"/>
      <c r="W18" s="2"/>
      <c r="X18" s="2"/>
      <c r="Y18" s="2"/>
      <c r="Z18" s="2"/>
      <c r="AA18" s="2"/>
      <c r="AB18" s="2"/>
    </row>
    <row r="19" spans="1:28"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spans="1:28" x14ac:dyDescent="0.3">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spans="1:28"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x14ac:dyDescent="0.3">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x14ac:dyDescent="0.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x14ac:dyDescent="0.3">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x14ac:dyDescent="0.3">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x14ac:dyDescent="0.3">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x14ac:dyDescent="0.3">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3">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x14ac:dyDescent="0.3">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x14ac:dyDescent="0.3">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x14ac:dyDescent="0.3">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x14ac:dyDescent="0.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x14ac:dyDescent="0.3">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x14ac:dyDescent="0.3">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x14ac:dyDescent="0.3">
      <c r="A52" s="2"/>
      <c r="B52" s="2"/>
      <c r="C52" s="2"/>
      <c r="D52" s="2"/>
      <c r="E52" s="2"/>
      <c r="F52" s="2"/>
      <c r="G52" s="2"/>
      <c r="H52" s="2"/>
      <c r="I52" s="2"/>
      <c r="J52" s="2"/>
      <c r="K52" s="2"/>
      <c r="L52" s="2"/>
      <c r="M52" s="2"/>
      <c r="N52" s="2"/>
      <c r="O52" s="2"/>
      <c r="P52" s="2"/>
      <c r="Q52" s="2"/>
      <c r="R52" s="2"/>
      <c r="S52" s="2"/>
      <c r="T52" s="2"/>
      <c r="U52" s="2"/>
      <c r="V52" s="2"/>
      <c r="W52" s="2"/>
    </row>
    <row r="53" spans="1:28" x14ac:dyDescent="0.3">
      <c r="A53" s="2"/>
      <c r="B53" s="2"/>
      <c r="C53" s="2"/>
      <c r="D53" s="2"/>
      <c r="E53" s="2"/>
      <c r="F53" s="2"/>
      <c r="G53" s="2"/>
      <c r="H53" s="2"/>
      <c r="I53" s="2"/>
      <c r="J53" s="2"/>
      <c r="K53" s="2"/>
      <c r="L53" s="2"/>
      <c r="M53" s="2"/>
      <c r="N53" s="2"/>
      <c r="O53" s="2"/>
      <c r="P53" s="2"/>
      <c r="Q53" s="2"/>
      <c r="R53" s="2"/>
      <c r="S53" s="2"/>
      <c r="T53" s="2"/>
      <c r="U53" s="2"/>
      <c r="V53" s="2"/>
      <c r="W53" s="2"/>
    </row>
    <row r="54" spans="1:28" x14ac:dyDescent="0.3">
      <c r="A54" s="2"/>
      <c r="B54" s="2"/>
      <c r="C54" s="2"/>
      <c r="D54" s="2"/>
      <c r="E54" s="2"/>
      <c r="F54" s="2"/>
      <c r="G54" s="2"/>
      <c r="H54" s="2"/>
      <c r="I54" s="2"/>
      <c r="J54" s="2"/>
      <c r="K54" s="2"/>
      <c r="L54" s="2"/>
      <c r="M54" s="2"/>
      <c r="N54" s="2"/>
      <c r="O54" s="2"/>
      <c r="P54" s="2"/>
      <c r="Q54" s="2"/>
      <c r="R54" s="2"/>
      <c r="S54" s="2"/>
      <c r="T54" s="2"/>
      <c r="U54" s="2"/>
      <c r="V54" s="2"/>
      <c r="W54" s="2"/>
    </row>
    <row r="55" spans="1:28" x14ac:dyDescent="0.3">
      <c r="A55" s="2"/>
      <c r="B55" s="2"/>
      <c r="C55" s="2"/>
      <c r="D55" s="2"/>
      <c r="E55" s="2"/>
      <c r="F55" s="2"/>
      <c r="G55" s="2"/>
      <c r="H55" s="2"/>
      <c r="I55" s="2"/>
      <c r="J55" s="2"/>
      <c r="K55" s="2"/>
      <c r="L55" s="2"/>
      <c r="M55" s="2"/>
      <c r="N55" s="2"/>
      <c r="O55" s="2"/>
      <c r="P55" s="2"/>
      <c r="Q55" s="2"/>
      <c r="R55" s="2"/>
      <c r="S55" s="2"/>
      <c r="T55" s="2"/>
      <c r="U55" s="2"/>
      <c r="V55" s="2"/>
      <c r="W55" s="2"/>
    </row>
    <row r="56" spans="1:28" x14ac:dyDescent="0.3">
      <c r="J56" s="2"/>
      <c r="K56" s="2"/>
      <c r="L56" s="2"/>
      <c r="M56" s="2"/>
      <c r="N56" s="2"/>
      <c r="O56" s="2"/>
      <c r="P56" s="2"/>
      <c r="Q56" s="2"/>
      <c r="R56" s="2"/>
      <c r="S56" s="2"/>
      <c r="T56" s="2"/>
      <c r="U56" s="2"/>
      <c r="V56" s="2"/>
      <c r="W56" s="2"/>
    </row>
    <row r="57" spans="1:28" x14ac:dyDescent="0.3">
      <c r="J57" s="2"/>
      <c r="K57" s="2"/>
      <c r="L57" s="2"/>
      <c r="M57" s="2"/>
      <c r="N57" s="2"/>
      <c r="O57" s="2"/>
      <c r="P57" s="2"/>
      <c r="Q57" s="2"/>
      <c r="R57" s="2"/>
      <c r="S57" s="2"/>
      <c r="T57" s="2"/>
      <c r="U57" s="2"/>
      <c r="V57" s="2"/>
      <c r="W57" s="2"/>
    </row>
    <row r="58" spans="1:28" x14ac:dyDescent="0.3">
      <c r="J58" s="2"/>
      <c r="K58" s="2"/>
      <c r="L58" s="2"/>
      <c r="M58" s="2"/>
      <c r="N58" s="2"/>
      <c r="O58" s="2"/>
      <c r="P58" s="2"/>
      <c r="Q58" s="2"/>
      <c r="R58" s="2"/>
      <c r="S58" s="2"/>
      <c r="T58" s="2"/>
      <c r="U58" s="2"/>
      <c r="V58" s="2"/>
      <c r="W58" s="2"/>
    </row>
    <row r="59" spans="1:28" x14ac:dyDescent="0.3">
      <c r="J59" s="2"/>
      <c r="K59" s="2"/>
      <c r="L59" s="2"/>
      <c r="M59" s="2"/>
      <c r="N59" s="2"/>
      <c r="O59" s="2"/>
      <c r="P59" s="2"/>
      <c r="Q59" s="2"/>
      <c r="R59" s="2"/>
      <c r="S59" s="2"/>
      <c r="T59" s="2"/>
      <c r="U59" s="2"/>
      <c r="V59" s="2"/>
      <c r="W59" s="2"/>
    </row>
  </sheetData>
  <sheetProtection algorithmName="SHA-512" hashValue="cyDCtftxcjfURHI4II9BtODelGj4BYeknrqKc+hwxxeZGKIsDxTs9SKGpff5852Ays0KpztOartO7cAyz/M8aA==" saltValue="i7zMh+m8vhg6vAUo0CjiIg==" spinCount="100000" sheet="1" objects="1" scenarios="1"/>
  <protectedRanges>
    <protectedRange sqref="B2:B9" name="区域1"/>
  </protectedRanges>
  <mergeCells count="1">
    <mergeCell ref="G5:H10"/>
  </mergeCells>
  <phoneticPr fontId="1" type="noConversion"/>
  <dataValidations count="1">
    <dataValidation type="list" allowBlank="1" showInputMessage="1" showErrorMessage="1" sqref="B4" xr:uid="{199899AC-68C9-4397-8AF9-5A94E35BD829}">
      <formula1>$J$1:$J$18</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C85-E5FF-4089-B0C2-B6BEF0275689}">
  <sheetPr>
    <tabColor theme="9" tint="0.39997558519241921"/>
  </sheetPr>
  <dimension ref="A1:K277"/>
  <sheetViews>
    <sheetView workbookViewId="0">
      <selection activeCell="C8" sqref="C8"/>
    </sheetView>
  </sheetViews>
  <sheetFormatPr defaultRowHeight="14" x14ac:dyDescent="0.3"/>
  <cols>
    <col min="1" max="8" width="26.58203125" customWidth="1"/>
    <col min="9" max="11" width="30.58203125" customWidth="1"/>
  </cols>
  <sheetData>
    <row r="1" spans="1:11" ht="36" customHeight="1" x14ac:dyDescent="0.3">
      <c r="A1" s="10"/>
      <c r="B1" s="10"/>
      <c r="C1" s="10"/>
      <c r="D1" s="9"/>
      <c r="E1" s="9"/>
      <c r="F1" s="9"/>
      <c r="G1" s="11"/>
      <c r="H1" s="11"/>
      <c r="I1" s="27" t="str">
        <f>'轴向螺栓计算有预紧力|静载荷|'!I1</f>
        <v>自定义材料</v>
      </c>
      <c r="J1" s="27">
        <f>B7*1</f>
        <v>0</v>
      </c>
      <c r="K1" s="33" t="s">
        <v>33</v>
      </c>
    </row>
    <row r="2" spans="1:11" ht="36" customHeight="1" x14ac:dyDescent="0.3">
      <c r="A2" s="12" t="s">
        <v>93</v>
      </c>
      <c r="B2" s="1">
        <v>706.8</v>
      </c>
      <c r="C2" s="12" t="s">
        <v>9</v>
      </c>
      <c r="D2" s="8" t="s">
        <v>92</v>
      </c>
      <c r="E2" s="18">
        <f>((3.1415926*B3)*B4)/2</f>
        <v>8.8404415763999982</v>
      </c>
      <c r="F2" s="8" t="s">
        <v>8</v>
      </c>
      <c r="G2" s="39" t="s">
        <v>104</v>
      </c>
      <c r="H2" s="40" t="str">
        <f>IF(E5&lt;E3,"满足强度","不满足强度")</f>
        <v>满足强度</v>
      </c>
      <c r="I2" s="36" t="str">
        <f>'轴向螺栓计算有预紧力|静载荷|'!I2</f>
        <v>碳钢 (4.8级)</v>
      </c>
      <c r="J2" s="27">
        <f>'轴向螺栓计算有预紧力|静载荷|'!J2</f>
        <v>240</v>
      </c>
      <c r="K2" s="33" t="s">
        <v>33</v>
      </c>
    </row>
    <row r="3" spans="1:11" ht="36" customHeight="1" x14ac:dyDescent="0.3">
      <c r="A3" s="12" t="s">
        <v>89</v>
      </c>
      <c r="B3" s="1">
        <v>4.0199999999999996</v>
      </c>
      <c r="C3" s="12" t="s">
        <v>14</v>
      </c>
      <c r="D3" s="8" t="s">
        <v>102</v>
      </c>
      <c r="E3" s="18">
        <f>E4/B6</f>
        <v>83.333333333333329</v>
      </c>
      <c r="F3" s="8" t="s">
        <v>33</v>
      </c>
      <c r="G3" s="39" t="s">
        <v>122</v>
      </c>
      <c r="H3" s="40">
        <f>B4*1</f>
        <v>1.4</v>
      </c>
      <c r="I3" s="36" t="str">
        <f>'轴向螺栓计算有预紧力|静载荷|'!I3</f>
        <v>碳钢 (5.6级)</v>
      </c>
      <c r="J3" s="27">
        <f>'轴向螺栓计算有预紧力|静载荷|'!J3</f>
        <v>300</v>
      </c>
      <c r="K3" s="33" t="s">
        <v>33</v>
      </c>
    </row>
    <row r="4" spans="1:11" ht="36" customHeight="1" x14ac:dyDescent="0.3">
      <c r="A4" s="12" t="s">
        <v>90</v>
      </c>
      <c r="B4" s="1">
        <v>1.4</v>
      </c>
      <c r="C4" s="12" t="s">
        <v>14</v>
      </c>
      <c r="D4" s="8" t="s">
        <v>66</v>
      </c>
      <c r="E4" s="18">
        <f>VLOOKUP(B5,I1:K18,2,FALSE)</f>
        <v>250</v>
      </c>
      <c r="F4" s="8" t="s">
        <v>48</v>
      </c>
      <c r="G4" s="39" t="s">
        <v>123</v>
      </c>
      <c r="H4" s="40">
        <f>(B4*2)+B8</f>
        <v>62.8</v>
      </c>
      <c r="I4" s="36" t="str">
        <f>'轴向螺栓计算有预紧力|静载荷|'!I4</f>
        <v>碳钢 (8.8级)</v>
      </c>
      <c r="J4" s="27">
        <f>'轴向螺栓计算有预紧力|静载荷|'!J4</f>
        <v>640</v>
      </c>
      <c r="K4" s="33" t="s">
        <v>33</v>
      </c>
    </row>
    <row r="5" spans="1:11" ht="36" customHeight="1" x14ac:dyDescent="0.3">
      <c r="A5" s="12" t="s">
        <v>91</v>
      </c>
      <c r="B5" s="1" t="s">
        <v>95</v>
      </c>
      <c r="C5" s="12"/>
      <c r="D5" s="8" t="s">
        <v>103</v>
      </c>
      <c r="E5" s="18">
        <f>B2/E2</f>
        <v>79.950757424475043</v>
      </c>
      <c r="F5" s="8" t="s">
        <v>48</v>
      </c>
      <c r="G5" s="83"/>
      <c r="H5" s="84"/>
      <c r="I5" s="36" t="str">
        <f>'轴向螺栓计算有预紧力|静载荷|'!I5</f>
        <v>碳钢 (10.9级)</v>
      </c>
      <c r="J5" s="27">
        <f>'轴向螺栓计算有预紧力|静载荷|'!J5</f>
        <v>900</v>
      </c>
      <c r="K5" s="33" t="s">
        <v>33</v>
      </c>
    </row>
    <row r="6" spans="1:11" ht="36" customHeight="1" x14ac:dyDescent="0.3">
      <c r="A6" s="13" t="s">
        <v>94</v>
      </c>
      <c r="B6" s="1">
        <v>3</v>
      </c>
      <c r="C6" s="12"/>
      <c r="D6" s="15"/>
      <c r="E6" s="15"/>
      <c r="F6" s="15"/>
      <c r="G6" s="84"/>
      <c r="H6" s="84"/>
      <c r="I6" s="36" t="str">
        <f>'轴向螺栓计算有预紧力|静载荷|'!I6</f>
        <v>碳钢 (12.9级)</v>
      </c>
      <c r="J6" s="27">
        <f>'轴向螺栓计算有预紧力|静载荷|'!J6</f>
        <v>1100</v>
      </c>
      <c r="K6" s="33" t="s">
        <v>33</v>
      </c>
    </row>
    <row r="7" spans="1:11" ht="36" customHeight="1" x14ac:dyDescent="0.3">
      <c r="A7" s="13" t="s">
        <v>37</v>
      </c>
      <c r="B7" s="1"/>
      <c r="C7" s="12" t="s">
        <v>53</v>
      </c>
      <c r="D7" s="15"/>
      <c r="E7" s="15"/>
      <c r="F7" s="15"/>
      <c r="G7" s="84"/>
      <c r="H7" s="84"/>
      <c r="I7" s="36" t="str">
        <f>'轴向螺栓计算有预紧力|静载荷|'!I7</f>
        <v>不锈钢(304)</v>
      </c>
      <c r="J7" s="27">
        <f>'轴向螺栓计算有预紧力|静载荷|'!J7</f>
        <v>210</v>
      </c>
      <c r="K7" s="33" t="s">
        <v>33</v>
      </c>
    </row>
    <row r="8" spans="1:11" ht="36" customHeight="1" x14ac:dyDescent="0.3">
      <c r="A8" s="13" t="s">
        <v>106</v>
      </c>
      <c r="B8" s="1">
        <v>60</v>
      </c>
      <c r="C8" s="12" t="s">
        <v>14</v>
      </c>
      <c r="D8" s="15"/>
      <c r="E8" s="15"/>
      <c r="F8" s="15"/>
      <c r="G8" s="84"/>
      <c r="H8" s="84"/>
      <c r="I8" s="36" t="str">
        <f>'轴向螺栓计算有预紧力|静载荷|'!I8</f>
        <v>不锈钢(316)</v>
      </c>
      <c r="J8" s="27">
        <f>'轴向螺栓计算有预紧力|静载荷|'!J8</f>
        <v>500</v>
      </c>
      <c r="K8" s="33" t="s">
        <v>33</v>
      </c>
    </row>
    <row r="9" spans="1:11" ht="36" customHeight="1" x14ac:dyDescent="0.3">
      <c r="A9" s="15"/>
      <c r="B9" s="15"/>
      <c r="C9" s="15"/>
      <c r="D9" s="15"/>
      <c r="E9" s="15"/>
      <c r="F9" s="15"/>
      <c r="G9" s="84"/>
      <c r="H9" s="84"/>
      <c r="I9" s="36" t="str">
        <f>'轴向螺栓计算有预紧力|静载荷|'!I9</f>
        <v>合金钢 (35CrMo)</v>
      </c>
      <c r="J9" s="27">
        <f>'轴向螺栓计算有预紧力|静载荷|'!J9</f>
        <v>835</v>
      </c>
      <c r="K9" s="33" t="s">
        <v>33</v>
      </c>
    </row>
    <row r="10" spans="1:11" ht="36" customHeight="1" x14ac:dyDescent="0.3">
      <c r="A10" s="35"/>
      <c r="B10" s="15"/>
      <c r="C10" s="15"/>
      <c r="D10" s="15"/>
      <c r="E10" s="15"/>
      <c r="F10" s="15"/>
      <c r="G10" s="84"/>
      <c r="H10" s="84"/>
      <c r="I10" s="36" t="str">
        <f>'轴向螺栓计算有预紧力|静载荷|'!I10</f>
        <v>合金钢 (40Cr)</v>
      </c>
      <c r="J10" s="27">
        <f>'轴向螺栓计算有预紧力|静载荷|'!J10</f>
        <v>785</v>
      </c>
      <c r="K10" s="33" t="s">
        <v>33</v>
      </c>
    </row>
    <row r="11" spans="1:11" ht="36" customHeight="1" x14ac:dyDescent="0.3">
      <c r="A11" s="2"/>
      <c r="B11" s="2"/>
      <c r="C11" s="2"/>
      <c r="D11" s="2"/>
      <c r="E11" s="2"/>
      <c r="F11" s="2"/>
      <c r="G11" s="2"/>
      <c r="H11" s="2"/>
      <c r="I11" s="27" t="str">
        <f>'轴向螺栓计算有预紧力|静载荷|'!I11</f>
        <v>钛合金 (Ti-6Al-4V)</v>
      </c>
      <c r="J11" s="27">
        <f>'轴向螺栓计算有预紧力|静载荷|'!J11</f>
        <v>830</v>
      </c>
      <c r="K11" s="33" t="s">
        <v>33</v>
      </c>
    </row>
    <row r="12" spans="1:11" ht="36" customHeight="1" x14ac:dyDescent="0.3">
      <c r="A12" s="2"/>
      <c r="B12" s="2"/>
      <c r="C12" s="2"/>
      <c r="D12" s="2"/>
      <c r="E12" s="2"/>
      <c r="F12" s="2"/>
      <c r="G12" s="2"/>
      <c r="H12" s="2"/>
      <c r="I12" s="27" t="str">
        <f>'轴向螺栓计算有预紧力|静载荷|'!I12</f>
        <v>马氏体不锈钢 (410)</v>
      </c>
      <c r="J12" s="27">
        <f>'轴向螺栓计算有预紧力|静载荷|'!J12</f>
        <v>450</v>
      </c>
      <c r="K12" s="33" t="s">
        <v>33</v>
      </c>
    </row>
    <row r="13" spans="1:11" ht="36" customHeight="1" x14ac:dyDescent="0.3">
      <c r="A13" s="2"/>
      <c r="B13" s="2"/>
      <c r="C13" s="2"/>
      <c r="D13" s="2"/>
      <c r="E13" s="2"/>
      <c r="F13" s="2"/>
      <c r="G13" s="2"/>
      <c r="H13" s="2"/>
      <c r="I13" s="27" t="s">
        <v>96</v>
      </c>
      <c r="J13" s="27">
        <v>250</v>
      </c>
      <c r="K13" s="34" t="s">
        <v>33</v>
      </c>
    </row>
    <row r="14" spans="1:11" ht="36" customHeight="1" x14ac:dyDescent="0.3">
      <c r="A14" s="2"/>
      <c r="B14" s="2"/>
      <c r="C14" s="2"/>
      <c r="D14" s="2"/>
      <c r="E14" s="2"/>
      <c r="F14" s="2"/>
      <c r="G14" s="2"/>
      <c r="H14" s="2"/>
      <c r="I14" s="27" t="s">
        <v>97</v>
      </c>
      <c r="J14" s="27">
        <v>145</v>
      </c>
      <c r="K14" s="34" t="s">
        <v>33</v>
      </c>
    </row>
    <row r="15" spans="1:11" ht="36" customHeight="1" x14ac:dyDescent="0.3">
      <c r="A15" s="2"/>
      <c r="B15" s="2"/>
      <c r="C15" s="2"/>
      <c r="D15" s="2"/>
      <c r="E15" s="2"/>
      <c r="F15" s="2"/>
      <c r="G15" s="2"/>
      <c r="H15" s="2"/>
      <c r="I15" s="27" t="s">
        <v>98</v>
      </c>
      <c r="J15" s="27">
        <v>214</v>
      </c>
      <c r="K15" s="34" t="s">
        <v>33</v>
      </c>
    </row>
    <row r="16" spans="1:11" ht="36" customHeight="1" x14ac:dyDescent="0.3">
      <c r="A16" s="2"/>
      <c r="B16" s="2"/>
      <c r="C16" s="2"/>
      <c r="D16" s="2"/>
      <c r="E16" s="2"/>
      <c r="F16" s="2"/>
      <c r="G16" s="2"/>
      <c r="H16" s="2"/>
      <c r="I16" s="27" t="s">
        <v>99</v>
      </c>
      <c r="J16" s="27">
        <v>260</v>
      </c>
      <c r="K16" s="34" t="s">
        <v>33</v>
      </c>
    </row>
    <row r="17" spans="1:11" ht="36" customHeight="1" x14ac:dyDescent="0.3">
      <c r="A17" s="2"/>
      <c r="B17" s="2"/>
      <c r="C17" s="2"/>
      <c r="D17" s="2"/>
      <c r="E17" s="2"/>
      <c r="F17" s="2"/>
      <c r="G17" s="2"/>
      <c r="H17" s="2"/>
      <c r="I17" s="27" t="s">
        <v>100</v>
      </c>
      <c r="J17" s="27">
        <v>180</v>
      </c>
      <c r="K17" s="34" t="s">
        <v>33</v>
      </c>
    </row>
    <row r="18" spans="1:11" ht="36" customHeight="1" x14ac:dyDescent="0.3">
      <c r="A18" s="2"/>
      <c r="B18" s="2"/>
      <c r="C18" s="2"/>
      <c r="D18" s="2"/>
      <c r="E18" s="2"/>
      <c r="F18" s="2"/>
      <c r="G18" s="2"/>
      <c r="H18" s="2"/>
      <c r="I18" s="27" t="s">
        <v>101</v>
      </c>
      <c r="J18" s="27">
        <v>180</v>
      </c>
      <c r="K18" s="34" t="s">
        <v>33</v>
      </c>
    </row>
    <row r="19" spans="1:11" x14ac:dyDescent="0.3">
      <c r="G19" s="2"/>
      <c r="H19" s="2"/>
    </row>
    <row r="20" spans="1:11" x14ac:dyDescent="0.3">
      <c r="G20" s="2"/>
      <c r="H20" s="2"/>
    </row>
    <row r="21" spans="1:11" x14ac:dyDescent="0.3">
      <c r="G21" s="2"/>
      <c r="H21" s="2"/>
    </row>
    <row r="22" spans="1:11" x14ac:dyDescent="0.3">
      <c r="G22" s="2"/>
      <c r="H22" s="2"/>
    </row>
    <row r="23" spans="1:11" x14ac:dyDescent="0.3">
      <c r="G23" s="2"/>
      <c r="H23" s="2"/>
    </row>
    <row r="24" spans="1:11" x14ac:dyDescent="0.3">
      <c r="G24" s="2"/>
      <c r="H24" s="2"/>
    </row>
    <row r="25" spans="1:11" x14ac:dyDescent="0.3">
      <c r="G25" s="2"/>
      <c r="H25" s="2"/>
    </row>
    <row r="26" spans="1:11" x14ac:dyDescent="0.3">
      <c r="G26" s="2"/>
      <c r="H26" s="2"/>
    </row>
    <row r="27" spans="1:11" x14ac:dyDescent="0.3">
      <c r="G27" s="2"/>
      <c r="H27" s="2"/>
    </row>
    <row r="28" spans="1:11" x14ac:dyDescent="0.3">
      <c r="G28" s="2"/>
      <c r="H28" s="2"/>
    </row>
    <row r="29" spans="1:11" x14ac:dyDescent="0.3">
      <c r="G29" s="2"/>
      <c r="H29" s="2"/>
    </row>
    <row r="30" spans="1:11" x14ac:dyDescent="0.3">
      <c r="G30" s="2"/>
      <c r="H30" s="2"/>
    </row>
    <row r="31" spans="1:11" x14ac:dyDescent="0.3">
      <c r="G31" s="2"/>
      <c r="H31" s="2"/>
    </row>
    <row r="32" spans="1:11" x14ac:dyDescent="0.3">
      <c r="G32" s="2"/>
      <c r="H32" s="2"/>
    </row>
    <row r="33" spans="7:8" x14ac:dyDescent="0.3">
      <c r="G33" s="2"/>
      <c r="H33" s="2"/>
    </row>
    <row r="34" spans="7:8" x14ac:dyDescent="0.3">
      <c r="G34" s="2"/>
      <c r="H34" s="2"/>
    </row>
    <row r="35" spans="7:8" x14ac:dyDescent="0.3">
      <c r="G35" s="2"/>
      <c r="H35" s="2"/>
    </row>
    <row r="36" spans="7:8" x14ac:dyDescent="0.3">
      <c r="G36" s="2"/>
      <c r="H36" s="2"/>
    </row>
    <row r="37" spans="7:8" x14ac:dyDescent="0.3">
      <c r="G37" s="2"/>
      <c r="H37" s="2"/>
    </row>
    <row r="38" spans="7:8" x14ac:dyDescent="0.3">
      <c r="G38" s="2"/>
      <c r="H38" s="2"/>
    </row>
    <row r="39" spans="7:8" x14ac:dyDescent="0.3">
      <c r="G39" s="2"/>
      <c r="H39" s="2"/>
    </row>
    <row r="40" spans="7:8" x14ac:dyDescent="0.3">
      <c r="G40" s="2"/>
      <c r="H40" s="2"/>
    </row>
    <row r="41" spans="7:8" x14ac:dyDescent="0.3">
      <c r="G41" s="2"/>
      <c r="H41" s="2"/>
    </row>
    <row r="42" spans="7:8" x14ac:dyDescent="0.3">
      <c r="G42" s="2"/>
      <c r="H42" s="2"/>
    </row>
    <row r="43" spans="7:8" x14ac:dyDescent="0.3">
      <c r="G43" s="2"/>
      <c r="H43" s="2"/>
    </row>
    <row r="44" spans="7:8" x14ac:dyDescent="0.3">
      <c r="G44" s="2"/>
      <c r="H44" s="2"/>
    </row>
    <row r="45" spans="7:8" x14ac:dyDescent="0.3">
      <c r="G45" s="2"/>
      <c r="H45" s="2"/>
    </row>
    <row r="46" spans="7:8" x14ac:dyDescent="0.3">
      <c r="G46" s="2"/>
      <c r="H46" s="2"/>
    </row>
    <row r="47" spans="7:8" x14ac:dyDescent="0.3">
      <c r="G47" s="2"/>
      <c r="H47" s="2"/>
    </row>
    <row r="48" spans="7:8" x14ac:dyDescent="0.3">
      <c r="G48" s="2"/>
      <c r="H48" s="2"/>
    </row>
    <row r="49" spans="7:8" x14ac:dyDescent="0.3">
      <c r="G49" s="2"/>
      <c r="H49" s="2"/>
    </row>
    <row r="50" spans="7:8" x14ac:dyDescent="0.3">
      <c r="G50" s="2"/>
      <c r="H50" s="2"/>
    </row>
    <row r="51" spans="7:8" x14ac:dyDescent="0.3">
      <c r="G51" s="2"/>
      <c r="H51" s="2"/>
    </row>
    <row r="52" spans="7:8" x14ac:dyDescent="0.3">
      <c r="G52" s="2"/>
      <c r="H52" s="2"/>
    </row>
    <row r="53" spans="7:8" x14ac:dyDescent="0.3">
      <c r="G53" s="2"/>
      <c r="H53" s="2"/>
    </row>
    <row r="54" spans="7:8" x14ac:dyDescent="0.3">
      <c r="G54" s="2"/>
      <c r="H54" s="2"/>
    </row>
    <row r="55" spans="7:8" x14ac:dyDescent="0.3">
      <c r="G55" s="2"/>
      <c r="H55" s="2"/>
    </row>
    <row r="56" spans="7:8" x14ac:dyDescent="0.3">
      <c r="G56" s="2"/>
      <c r="H56" s="2"/>
    </row>
    <row r="57" spans="7:8" x14ac:dyDescent="0.3">
      <c r="G57" s="2"/>
      <c r="H57" s="2"/>
    </row>
    <row r="58" spans="7:8" x14ac:dyDescent="0.3">
      <c r="G58" s="2"/>
      <c r="H58" s="2"/>
    </row>
    <row r="59" spans="7:8" x14ac:dyDescent="0.3">
      <c r="G59" s="2"/>
      <c r="H59" s="2"/>
    </row>
    <row r="60" spans="7:8" x14ac:dyDescent="0.3">
      <c r="G60" s="2"/>
      <c r="H60" s="2"/>
    </row>
    <row r="61" spans="7:8" x14ac:dyDescent="0.3">
      <c r="G61" s="2"/>
      <c r="H61" s="2"/>
    </row>
    <row r="62" spans="7:8" x14ac:dyDescent="0.3">
      <c r="G62" s="2"/>
      <c r="H62" s="2"/>
    </row>
    <row r="63" spans="7:8" x14ac:dyDescent="0.3">
      <c r="G63" s="2"/>
      <c r="H63" s="2"/>
    </row>
    <row r="64" spans="7:8" x14ac:dyDescent="0.3">
      <c r="G64" s="2"/>
      <c r="H64" s="2"/>
    </row>
    <row r="65" spans="7:8" x14ac:dyDescent="0.3">
      <c r="G65" s="2"/>
      <c r="H65" s="2"/>
    </row>
    <row r="66" spans="7:8" x14ac:dyDescent="0.3">
      <c r="G66" s="2"/>
      <c r="H66" s="2"/>
    </row>
    <row r="67" spans="7:8" x14ac:dyDescent="0.3">
      <c r="G67" s="2"/>
      <c r="H67" s="2"/>
    </row>
    <row r="68" spans="7:8" x14ac:dyDescent="0.3">
      <c r="G68" s="2"/>
      <c r="H68" s="2"/>
    </row>
    <row r="69" spans="7:8" x14ac:dyDescent="0.3">
      <c r="G69" s="2"/>
      <c r="H69" s="2"/>
    </row>
    <row r="70" spans="7:8" x14ac:dyDescent="0.3">
      <c r="G70" s="2"/>
      <c r="H70" s="2"/>
    </row>
    <row r="71" spans="7:8" x14ac:dyDescent="0.3">
      <c r="G71" s="2"/>
      <c r="H71" s="2"/>
    </row>
    <row r="72" spans="7:8" x14ac:dyDescent="0.3">
      <c r="G72" s="2"/>
      <c r="H72" s="2"/>
    </row>
    <row r="73" spans="7:8" x14ac:dyDescent="0.3">
      <c r="G73" s="2"/>
      <c r="H73" s="2"/>
    </row>
    <row r="74" spans="7:8" x14ac:dyDescent="0.3">
      <c r="G74" s="2"/>
      <c r="H74" s="2"/>
    </row>
    <row r="75" spans="7:8" x14ac:dyDescent="0.3">
      <c r="G75" s="2"/>
      <c r="H75" s="2"/>
    </row>
    <row r="76" spans="7:8" x14ac:dyDescent="0.3">
      <c r="G76" s="2"/>
      <c r="H76" s="2"/>
    </row>
    <row r="77" spans="7:8" x14ac:dyDescent="0.3">
      <c r="G77" s="2"/>
      <c r="H77" s="2"/>
    </row>
    <row r="78" spans="7:8" x14ac:dyDescent="0.3">
      <c r="G78" s="2"/>
      <c r="H78" s="2"/>
    </row>
    <row r="79" spans="7:8" x14ac:dyDescent="0.3">
      <c r="G79" s="2"/>
      <c r="H79" s="2"/>
    </row>
    <row r="80" spans="7:8" x14ac:dyDescent="0.3">
      <c r="G80" s="2"/>
      <c r="H80" s="2"/>
    </row>
    <row r="81" spans="7:8" x14ac:dyDescent="0.3">
      <c r="G81" s="2"/>
      <c r="H81" s="2"/>
    </row>
    <row r="82" spans="7:8" x14ac:dyDescent="0.3">
      <c r="G82" s="2"/>
      <c r="H82" s="2"/>
    </row>
    <row r="83" spans="7:8" x14ac:dyDescent="0.3">
      <c r="G83" s="2"/>
      <c r="H83" s="2"/>
    </row>
    <row r="84" spans="7:8" x14ac:dyDescent="0.3">
      <c r="G84" s="2"/>
      <c r="H84" s="2"/>
    </row>
    <row r="85" spans="7:8" x14ac:dyDescent="0.3">
      <c r="G85" s="2"/>
      <c r="H85" s="2"/>
    </row>
    <row r="86" spans="7:8" x14ac:dyDescent="0.3">
      <c r="G86" s="2"/>
      <c r="H86" s="2"/>
    </row>
    <row r="87" spans="7:8" x14ac:dyDescent="0.3">
      <c r="G87" s="2"/>
      <c r="H87" s="2"/>
    </row>
    <row r="88" spans="7:8" x14ac:dyDescent="0.3">
      <c r="G88" s="2"/>
      <c r="H88" s="2"/>
    </row>
    <row r="89" spans="7:8" x14ac:dyDescent="0.3">
      <c r="G89" s="2"/>
      <c r="H89" s="2"/>
    </row>
    <row r="90" spans="7:8" x14ac:dyDescent="0.3">
      <c r="G90" s="2"/>
      <c r="H90" s="2"/>
    </row>
    <row r="91" spans="7:8" x14ac:dyDescent="0.3">
      <c r="G91" s="2"/>
      <c r="H91" s="2"/>
    </row>
    <row r="92" spans="7:8" x14ac:dyDescent="0.3">
      <c r="G92" s="2"/>
      <c r="H92" s="2"/>
    </row>
    <row r="93" spans="7:8" x14ac:dyDescent="0.3">
      <c r="G93" s="2"/>
      <c r="H93" s="2"/>
    </row>
    <row r="94" spans="7:8" x14ac:dyDescent="0.3">
      <c r="G94" s="2"/>
      <c r="H94" s="2"/>
    </row>
    <row r="95" spans="7:8" x14ac:dyDescent="0.3">
      <c r="G95" s="2"/>
      <c r="H95" s="2"/>
    </row>
    <row r="96" spans="7:8" x14ac:dyDescent="0.3">
      <c r="G96" s="2"/>
      <c r="H96" s="2"/>
    </row>
    <row r="97" spans="7:8" x14ac:dyDescent="0.3">
      <c r="G97" s="2"/>
      <c r="H97" s="2"/>
    </row>
    <row r="98" spans="7:8" x14ac:dyDescent="0.3">
      <c r="G98" s="2"/>
      <c r="H98" s="2"/>
    </row>
    <row r="99" spans="7:8" x14ac:dyDescent="0.3">
      <c r="G99" s="2"/>
      <c r="H99" s="2"/>
    </row>
    <row r="100" spans="7:8" x14ac:dyDescent="0.3">
      <c r="G100" s="2"/>
      <c r="H100" s="2"/>
    </row>
    <row r="101" spans="7:8" x14ac:dyDescent="0.3">
      <c r="G101" s="2"/>
      <c r="H101" s="2"/>
    </row>
    <row r="102" spans="7:8" x14ac:dyDescent="0.3">
      <c r="G102" s="2"/>
      <c r="H102" s="2"/>
    </row>
    <row r="103" spans="7:8" x14ac:dyDescent="0.3">
      <c r="G103" s="2"/>
      <c r="H103" s="2"/>
    </row>
    <row r="104" spans="7:8" x14ac:dyDescent="0.3">
      <c r="G104" s="2"/>
      <c r="H104" s="2"/>
    </row>
    <row r="105" spans="7:8" x14ac:dyDescent="0.3">
      <c r="G105" s="2"/>
      <c r="H105" s="2"/>
    </row>
    <row r="106" spans="7:8" x14ac:dyDescent="0.3">
      <c r="G106" s="2"/>
      <c r="H106" s="2"/>
    </row>
    <row r="107" spans="7:8" x14ac:dyDescent="0.3">
      <c r="G107" s="2"/>
      <c r="H107" s="2"/>
    </row>
    <row r="108" spans="7:8" x14ac:dyDescent="0.3">
      <c r="G108" s="2"/>
      <c r="H108" s="2"/>
    </row>
    <row r="109" spans="7:8" x14ac:dyDescent="0.3">
      <c r="G109" s="2"/>
      <c r="H109" s="2"/>
    </row>
    <row r="110" spans="7:8" x14ac:dyDescent="0.3">
      <c r="G110" s="2"/>
      <c r="H110" s="2"/>
    </row>
    <row r="111" spans="7:8" x14ac:dyDescent="0.3">
      <c r="G111" s="2"/>
      <c r="H111" s="2"/>
    </row>
    <row r="112" spans="7:8" x14ac:dyDescent="0.3">
      <c r="G112" s="2"/>
      <c r="H112" s="2"/>
    </row>
    <row r="113" spans="7:8" x14ac:dyDescent="0.3">
      <c r="G113" s="2"/>
      <c r="H113" s="2"/>
    </row>
    <row r="114" spans="7:8" x14ac:dyDescent="0.3">
      <c r="G114" s="2"/>
      <c r="H114" s="2"/>
    </row>
    <row r="115" spans="7:8" x14ac:dyDescent="0.3">
      <c r="G115" s="2"/>
      <c r="H115" s="2"/>
    </row>
    <row r="116" spans="7:8" x14ac:dyDescent="0.3">
      <c r="G116" s="2"/>
      <c r="H116" s="2"/>
    </row>
    <row r="117" spans="7:8" x14ac:dyDescent="0.3">
      <c r="G117" s="2"/>
      <c r="H117" s="2"/>
    </row>
    <row r="118" spans="7:8" x14ac:dyDescent="0.3">
      <c r="G118" s="2"/>
      <c r="H118" s="2"/>
    </row>
    <row r="119" spans="7:8" x14ac:dyDescent="0.3">
      <c r="G119" s="2"/>
      <c r="H119" s="2"/>
    </row>
    <row r="120" spans="7:8" x14ac:dyDescent="0.3">
      <c r="G120" s="2"/>
      <c r="H120" s="2"/>
    </row>
    <row r="121" spans="7:8" x14ac:dyDescent="0.3">
      <c r="G121" s="2"/>
      <c r="H121" s="2"/>
    </row>
    <row r="122" spans="7:8" x14ac:dyDescent="0.3">
      <c r="G122" s="2"/>
      <c r="H122" s="2"/>
    </row>
    <row r="123" spans="7:8" x14ac:dyDescent="0.3">
      <c r="G123" s="2"/>
      <c r="H123" s="2"/>
    </row>
    <row r="124" spans="7:8" x14ac:dyDescent="0.3">
      <c r="G124" s="2"/>
      <c r="H124" s="2"/>
    </row>
    <row r="125" spans="7:8" x14ac:dyDescent="0.3">
      <c r="G125" s="2"/>
      <c r="H125" s="2"/>
    </row>
    <row r="126" spans="7:8" x14ac:dyDescent="0.3">
      <c r="G126" s="2"/>
      <c r="H126" s="2"/>
    </row>
    <row r="127" spans="7:8" x14ac:dyDescent="0.3">
      <c r="G127" s="2"/>
      <c r="H127" s="2"/>
    </row>
    <row r="128" spans="7:8" x14ac:dyDescent="0.3">
      <c r="G128" s="2"/>
      <c r="H128" s="2"/>
    </row>
    <row r="129" spans="7:8" x14ac:dyDescent="0.3">
      <c r="G129" s="2"/>
      <c r="H129" s="2"/>
    </row>
    <row r="130" spans="7:8" x14ac:dyDescent="0.3">
      <c r="G130" s="2"/>
      <c r="H130" s="2"/>
    </row>
    <row r="131" spans="7:8" x14ac:dyDescent="0.3">
      <c r="G131" s="2"/>
      <c r="H131" s="2"/>
    </row>
    <row r="132" spans="7:8" x14ac:dyDescent="0.3">
      <c r="G132" s="2"/>
      <c r="H132" s="2"/>
    </row>
    <row r="133" spans="7:8" x14ac:dyDescent="0.3">
      <c r="G133" s="2"/>
      <c r="H133" s="2"/>
    </row>
    <row r="134" spans="7:8" x14ac:dyDescent="0.3">
      <c r="G134" s="2"/>
      <c r="H134" s="2"/>
    </row>
    <row r="135" spans="7:8" x14ac:dyDescent="0.3">
      <c r="G135" s="2"/>
      <c r="H135" s="2"/>
    </row>
    <row r="136" spans="7:8" x14ac:dyDescent="0.3">
      <c r="G136" s="2"/>
      <c r="H136" s="2"/>
    </row>
    <row r="137" spans="7:8" x14ac:dyDescent="0.3">
      <c r="G137" s="2"/>
      <c r="H137" s="2"/>
    </row>
    <row r="138" spans="7:8" x14ac:dyDescent="0.3">
      <c r="G138" s="2"/>
      <c r="H138" s="2"/>
    </row>
    <row r="139" spans="7:8" x14ac:dyDescent="0.3">
      <c r="G139" s="2"/>
      <c r="H139" s="2"/>
    </row>
    <row r="140" spans="7:8" x14ac:dyDescent="0.3">
      <c r="G140" s="2"/>
      <c r="H140" s="2"/>
    </row>
    <row r="141" spans="7:8" x14ac:dyDescent="0.3">
      <c r="G141" s="2"/>
      <c r="H141" s="2"/>
    </row>
    <row r="142" spans="7:8" x14ac:dyDescent="0.3">
      <c r="G142" s="2"/>
      <c r="H142" s="2"/>
    </row>
    <row r="143" spans="7:8" x14ac:dyDescent="0.3">
      <c r="G143" s="2"/>
      <c r="H143" s="2"/>
    </row>
    <row r="144" spans="7:8" x14ac:dyDescent="0.3">
      <c r="G144" s="2"/>
      <c r="H144" s="2"/>
    </row>
    <row r="145" spans="7:8" x14ac:dyDescent="0.3">
      <c r="G145" s="2"/>
      <c r="H145" s="2"/>
    </row>
    <row r="146" spans="7:8" x14ac:dyDescent="0.3">
      <c r="G146" s="2"/>
      <c r="H146" s="2"/>
    </row>
    <row r="147" spans="7:8" x14ac:dyDescent="0.3">
      <c r="G147" s="2"/>
      <c r="H147" s="2"/>
    </row>
    <row r="148" spans="7:8" x14ac:dyDescent="0.3">
      <c r="G148" s="2"/>
      <c r="H148" s="2"/>
    </row>
    <row r="149" spans="7:8" x14ac:dyDescent="0.3">
      <c r="G149" s="2"/>
      <c r="H149" s="2"/>
    </row>
    <row r="150" spans="7:8" x14ac:dyDescent="0.3">
      <c r="G150" s="2"/>
      <c r="H150" s="2"/>
    </row>
    <row r="151" spans="7:8" x14ac:dyDescent="0.3">
      <c r="G151" s="2"/>
      <c r="H151" s="2"/>
    </row>
    <row r="152" spans="7:8" x14ac:dyDescent="0.3">
      <c r="G152" s="2"/>
      <c r="H152" s="2"/>
    </row>
    <row r="153" spans="7:8" x14ac:dyDescent="0.3">
      <c r="G153" s="2"/>
      <c r="H153" s="2"/>
    </row>
    <row r="154" spans="7:8" x14ac:dyDescent="0.3">
      <c r="G154" s="2"/>
      <c r="H154" s="2"/>
    </row>
    <row r="155" spans="7:8" x14ac:dyDescent="0.3">
      <c r="G155" s="2"/>
      <c r="H155" s="2"/>
    </row>
    <row r="156" spans="7:8" x14ac:dyDescent="0.3">
      <c r="G156" s="2"/>
      <c r="H156" s="2"/>
    </row>
    <row r="157" spans="7:8" x14ac:dyDescent="0.3">
      <c r="G157" s="2"/>
      <c r="H157" s="2"/>
    </row>
    <row r="158" spans="7:8" x14ac:dyDescent="0.3">
      <c r="G158" s="2"/>
      <c r="H158" s="2"/>
    </row>
    <row r="159" spans="7:8" x14ac:dyDescent="0.3">
      <c r="G159" s="2"/>
      <c r="H159" s="2"/>
    </row>
    <row r="160" spans="7:8" x14ac:dyDescent="0.3">
      <c r="G160" s="2"/>
      <c r="H160" s="2"/>
    </row>
    <row r="161" spans="7:8" x14ac:dyDescent="0.3">
      <c r="G161" s="2"/>
      <c r="H161" s="2"/>
    </row>
    <row r="162" spans="7:8" x14ac:dyDescent="0.3">
      <c r="G162" s="2"/>
      <c r="H162" s="2"/>
    </row>
    <row r="163" spans="7:8" x14ac:dyDescent="0.3">
      <c r="G163" s="2"/>
      <c r="H163" s="2"/>
    </row>
    <row r="164" spans="7:8" x14ac:dyDescent="0.3">
      <c r="G164" s="2"/>
      <c r="H164" s="2"/>
    </row>
    <row r="165" spans="7:8" x14ac:dyDescent="0.3">
      <c r="G165" s="2"/>
      <c r="H165" s="2"/>
    </row>
    <row r="166" spans="7:8" x14ac:dyDescent="0.3">
      <c r="G166" s="2"/>
      <c r="H166" s="2"/>
    </row>
    <row r="167" spans="7:8" x14ac:dyDescent="0.3">
      <c r="G167" s="2"/>
      <c r="H167" s="2"/>
    </row>
    <row r="168" spans="7:8" x14ac:dyDescent="0.3">
      <c r="G168" s="2"/>
      <c r="H168" s="2"/>
    </row>
    <row r="169" spans="7:8" x14ac:dyDescent="0.3">
      <c r="G169" s="2"/>
      <c r="H169" s="2"/>
    </row>
    <row r="170" spans="7:8" x14ac:dyDescent="0.3">
      <c r="G170" s="2"/>
      <c r="H170" s="2"/>
    </row>
    <row r="171" spans="7:8" x14ac:dyDescent="0.3">
      <c r="G171" s="2"/>
      <c r="H171" s="2"/>
    </row>
    <row r="172" spans="7:8" x14ac:dyDescent="0.3">
      <c r="G172" s="2"/>
      <c r="H172" s="2"/>
    </row>
    <row r="173" spans="7:8" x14ac:dyDescent="0.3">
      <c r="G173" s="2"/>
      <c r="H173" s="2"/>
    </row>
    <row r="174" spans="7:8" x14ac:dyDescent="0.3">
      <c r="G174" s="2"/>
      <c r="H174" s="2"/>
    </row>
    <row r="175" spans="7:8" x14ac:dyDescent="0.3">
      <c r="G175" s="2"/>
      <c r="H175" s="2"/>
    </row>
    <row r="176" spans="7:8" x14ac:dyDescent="0.3">
      <c r="G176" s="2"/>
      <c r="H176" s="2"/>
    </row>
    <row r="177" spans="7:8" x14ac:dyDescent="0.3">
      <c r="G177" s="2"/>
      <c r="H177" s="2"/>
    </row>
    <row r="178" spans="7:8" x14ac:dyDescent="0.3">
      <c r="G178" s="2"/>
      <c r="H178" s="2"/>
    </row>
    <row r="179" spans="7:8" x14ac:dyDescent="0.3">
      <c r="G179" s="2"/>
      <c r="H179" s="2"/>
    </row>
    <row r="180" spans="7:8" x14ac:dyDescent="0.3">
      <c r="G180" s="2"/>
      <c r="H180" s="2"/>
    </row>
    <row r="181" spans="7:8" x14ac:dyDescent="0.3">
      <c r="G181" s="2"/>
      <c r="H181" s="2"/>
    </row>
    <row r="182" spans="7:8" x14ac:dyDescent="0.3">
      <c r="G182" s="2"/>
      <c r="H182" s="2"/>
    </row>
    <row r="183" spans="7:8" x14ac:dyDescent="0.3">
      <c r="G183" s="2"/>
      <c r="H183" s="2"/>
    </row>
    <row r="184" spans="7:8" x14ac:dyDescent="0.3">
      <c r="G184" s="2"/>
      <c r="H184" s="2"/>
    </row>
    <row r="185" spans="7:8" x14ac:dyDescent="0.3">
      <c r="G185" s="2"/>
      <c r="H185" s="2"/>
    </row>
    <row r="186" spans="7:8" x14ac:dyDescent="0.3">
      <c r="G186" s="2"/>
      <c r="H186" s="2"/>
    </row>
    <row r="187" spans="7:8" x14ac:dyDescent="0.3">
      <c r="G187" s="2"/>
      <c r="H187" s="2"/>
    </row>
    <row r="188" spans="7:8" x14ac:dyDescent="0.3">
      <c r="G188" s="2"/>
      <c r="H188" s="2"/>
    </row>
    <row r="189" spans="7:8" x14ac:dyDescent="0.3">
      <c r="G189" s="2"/>
      <c r="H189" s="2"/>
    </row>
    <row r="190" spans="7:8" x14ac:dyDescent="0.3">
      <c r="G190" s="2"/>
      <c r="H190" s="2"/>
    </row>
    <row r="191" spans="7:8" x14ac:dyDescent="0.3">
      <c r="G191" s="2"/>
      <c r="H191" s="2"/>
    </row>
    <row r="192" spans="7:8" x14ac:dyDescent="0.3">
      <c r="G192" s="2"/>
      <c r="H192" s="2"/>
    </row>
    <row r="193" spans="7:8" x14ac:dyDescent="0.3">
      <c r="G193" s="2"/>
      <c r="H193" s="2"/>
    </row>
    <row r="194" spans="7:8" x14ac:dyDescent="0.3">
      <c r="G194" s="2"/>
      <c r="H194" s="2"/>
    </row>
    <row r="195" spans="7:8" x14ac:dyDescent="0.3">
      <c r="G195" s="2"/>
      <c r="H195" s="2"/>
    </row>
    <row r="196" spans="7:8" x14ac:dyDescent="0.3">
      <c r="G196" s="2"/>
      <c r="H196" s="2"/>
    </row>
    <row r="197" spans="7:8" x14ac:dyDescent="0.3">
      <c r="G197" s="2"/>
      <c r="H197" s="2"/>
    </row>
    <row r="198" spans="7:8" x14ac:dyDescent="0.3">
      <c r="G198" s="2"/>
      <c r="H198" s="2"/>
    </row>
    <row r="199" spans="7:8" x14ac:dyDescent="0.3">
      <c r="G199" s="2"/>
      <c r="H199" s="2"/>
    </row>
    <row r="200" spans="7:8" x14ac:dyDescent="0.3">
      <c r="G200" s="2"/>
      <c r="H200" s="2"/>
    </row>
    <row r="201" spans="7:8" x14ac:dyDescent="0.3">
      <c r="G201" s="2"/>
      <c r="H201" s="2"/>
    </row>
    <row r="202" spans="7:8" x14ac:dyDescent="0.3">
      <c r="G202" s="2"/>
      <c r="H202" s="2"/>
    </row>
    <row r="203" spans="7:8" x14ac:dyDescent="0.3">
      <c r="G203" s="2"/>
      <c r="H203" s="2"/>
    </row>
    <row r="204" spans="7:8" x14ac:dyDescent="0.3">
      <c r="G204" s="2"/>
      <c r="H204" s="2"/>
    </row>
    <row r="205" spans="7:8" x14ac:dyDescent="0.3">
      <c r="G205" s="2"/>
      <c r="H205" s="2"/>
    </row>
    <row r="206" spans="7:8" x14ac:dyDescent="0.3">
      <c r="G206" s="2"/>
      <c r="H206" s="2"/>
    </row>
    <row r="207" spans="7:8" x14ac:dyDescent="0.3">
      <c r="G207" s="2"/>
      <c r="H207" s="2"/>
    </row>
    <row r="208" spans="7:8" x14ac:dyDescent="0.3">
      <c r="G208" s="2"/>
      <c r="H208" s="2"/>
    </row>
    <row r="209" spans="7:8" x14ac:dyDescent="0.3">
      <c r="G209" s="2"/>
      <c r="H209" s="2"/>
    </row>
    <row r="210" spans="7:8" x14ac:dyDescent="0.3">
      <c r="G210" s="2"/>
      <c r="H210" s="2"/>
    </row>
    <row r="211" spans="7:8" x14ac:dyDescent="0.3">
      <c r="G211" s="2"/>
      <c r="H211" s="2"/>
    </row>
    <row r="212" spans="7:8" x14ac:dyDescent="0.3">
      <c r="G212" s="2"/>
      <c r="H212" s="2"/>
    </row>
    <row r="213" spans="7:8" x14ac:dyDescent="0.3">
      <c r="G213" s="2"/>
      <c r="H213" s="2"/>
    </row>
    <row r="214" spans="7:8" x14ac:dyDescent="0.3">
      <c r="G214" s="2"/>
      <c r="H214" s="2"/>
    </row>
    <row r="215" spans="7:8" x14ac:dyDescent="0.3">
      <c r="G215" s="2"/>
      <c r="H215" s="2"/>
    </row>
    <row r="216" spans="7:8" x14ac:dyDescent="0.3">
      <c r="G216" s="2"/>
      <c r="H216" s="2"/>
    </row>
    <row r="217" spans="7:8" x14ac:dyDescent="0.3">
      <c r="G217" s="2"/>
      <c r="H217" s="2"/>
    </row>
    <row r="218" spans="7:8" x14ac:dyDescent="0.3">
      <c r="G218" s="2"/>
      <c r="H218" s="2"/>
    </row>
    <row r="219" spans="7:8" x14ac:dyDescent="0.3">
      <c r="G219" s="2"/>
      <c r="H219" s="2"/>
    </row>
    <row r="220" spans="7:8" x14ac:dyDescent="0.3">
      <c r="G220" s="2"/>
      <c r="H220" s="2"/>
    </row>
    <row r="221" spans="7:8" x14ac:dyDescent="0.3">
      <c r="G221" s="2"/>
      <c r="H221" s="2"/>
    </row>
    <row r="222" spans="7:8" x14ac:dyDescent="0.3">
      <c r="G222" s="2"/>
      <c r="H222" s="2"/>
    </row>
    <row r="223" spans="7:8" x14ac:dyDescent="0.3">
      <c r="G223" s="2"/>
      <c r="H223" s="2"/>
    </row>
    <row r="224" spans="7:8" x14ac:dyDescent="0.3">
      <c r="G224" s="2"/>
      <c r="H224" s="2"/>
    </row>
    <row r="225" spans="7:8" x14ac:dyDescent="0.3">
      <c r="G225" s="2"/>
      <c r="H225" s="2"/>
    </row>
    <row r="226" spans="7:8" x14ac:dyDescent="0.3">
      <c r="G226" s="2"/>
      <c r="H226" s="2"/>
    </row>
    <row r="227" spans="7:8" x14ac:dyDescent="0.3">
      <c r="G227" s="2"/>
      <c r="H227" s="2"/>
    </row>
    <row r="228" spans="7:8" x14ac:dyDescent="0.3">
      <c r="G228" s="2"/>
      <c r="H228" s="2"/>
    </row>
    <row r="229" spans="7:8" x14ac:dyDescent="0.3">
      <c r="G229" s="2"/>
      <c r="H229" s="2"/>
    </row>
    <row r="230" spans="7:8" x14ac:dyDescent="0.3">
      <c r="G230" s="2"/>
      <c r="H230" s="2"/>
    </row>
    <row r="231" spans="7:8" x14ac:dyDescent="0.3">
      <c r="G231" s="2"/>
      <c r="H231" s="2"/>
    </row>
    <row r="232" spans="7:8" x14ac:dyDescent="0.3">
      <c r="G232" s="2"/>
      <c r="H232" s="2"/>
    </row>
    <row r="233" spans="7:8" x14ac:dyDescent="0.3">
      <c r="G233" s="2"/>
      <c r="H233" s="2"/>
    </row>
    <row r="234" spans="7:8" x14ac:dyDescent="0.3">
      <c r="G234" s="2"/>
      <c r="H234" s="2"/>
    </row>
    <row r="235" spans="7:8" x14ac:dyDescent="0.3">
      <c r="G235" s="2"/>
      <c r="H235" s="2"/>
    </row>
    <row r="236" spans="7:8" x14ac:dyDescent="0.3">
      <c r="G236" s="2"/>
      <c r="H236" s="2"/>
    </row>
    <row r="237" spans="7:8" x14ac:dyDescent="0.3">
      <c r="G237" s="2"/>
      <c r="H237" s="2"/>
    </row>
    <row r="238" spans="7:8" x14ac:dyDescent="0.3">
      <c r="G238" s="2"/>
      <c r="H238" s="2"/>
    </row>
    <row r="239" spans="7:8" x14ac:dyDescent="0.3">
      <c r="G239" s="2"/>
      <c r="H239" s="2"/>
    </row>
    <row r="240" spans="7:8" x14ac:dyDescent="0.3">
      <c r="G240" s="2"/>
      <c r="H240" s="2"/>
    </row>
    <row r="241" spans="7:8" x14ac:dyDescent="0.3">
      <c r="G241" s="2"/>
      <c r="H241" s="2"/>
    </row>
    <row r="242" spans="7:8" x14ac:dyDescent="0.3">
      <c r="G242" s="2"/>
      <c r="H242" s="2"/>
    </row>
    <row r="243" spans="7:8" x14ac:dyDescent="0.3">
      <c r="G243" s="2"/>
      <c r="H243" s="2"/>
    </row>
    <row r="244" spans="7:8" x14ac:dyDescent="0.3">
      <c r="G244" s="2"/>
      <c r="H244" s="2"/>
    </row>
    <row r="245" spans="7:8" x14ac:dyDescent="0.3">
      <c r="G245" s="2"/>
      <c r="H245" s="2"/>
    </row>
    <row r="246" spans="7:8" x14ac:dyDescent="0.3">
      <c r="G246" s="2"/>
      <c r="H246" s="2"/>
    </row>
    <row r="247" spans="7:8" x14ac:dyDescent="0.3">
      <c r="G247" s="2"/>
      <c r="H247" s="2"/>
    </row>
    <row r="248" spans="7:8" x14ac:dyDescent="0.3">
      <c r="G248" s="2"/>
      <c r="H248" s="2"/>
    </row>
    <row r="249" spans="7:8" x14ac:dyDescent="0.3">
      <c r="G249" s="2"/>
      <c r="H249" s="2"/>
    </row>
    <row r="250" spans="7:8" x14ac:dyDescent="0.3">
      <c r="G250" s="2"/>
      <c r="H250" s="2"/>
    </row>
    <row r="251" spans="7:8" x14ac:dyDescent="0.3">
      <c r="G251" s="2"/>
      <c r="H251" s="2"/>
    </row>
    <row r="252" spans="7:8" x14ac:dyDescent="0.3">
      <c r="G252" s="2"/>
      <c r="H252" s="2"/>
    </row>
    <row r="253" spans="7:8" x14ac:dyDescent="0.3">
      <c r="G253" s="2"/>
      <c r="H253" s="2"/>
    </row>
    <row r="254" spans="7:8" x14ac:dyDescent="0.3">
      <c r="G254" s="2"/>
      <c r="H254" s="2"/>
    </row>
    <row r="255" spans="7:8" x14ac:dyDescent="0.3">
      <c r="G255" s="2"/>
      <c r="H255" s="2"/>
    </row>
    <row r="256" spans="7:8" x14ac:dyDescent="0.3">
      <c r="G256" s="2"/>
      <c r="H256" s="2"/>
    </row>
    <row r="257" spans="7:8" x14ac:dyDescent="0.3">
      <c r="G257" s="2"/>
      <c r="H257" s="2"/>
    </row>
    <row r="258" spans="7:8" x14ac:dyDescent="0.3">
      <c r="G258" s="2"/>
      <c r="H258" s="2"/>
    </row>
    <row r="259" spans="7:8" x14ac:dyDescent="0.3">
      <c r="G259" s="2"/>
      <c r="H259" s="2"/>
    </row>
    <row r="260" spans="7:8" x14ac:dyDescent="0.3">
      <c r="G260" s="2"/>
      <c r="H260" s="2"/>
    </row>
    <row r="261" spans="7:8" x14ac:dyDescent="0.3">
      <c r="G261" s="2"/>
      <c r="H261" s="2"/>
    </row>
    <row r="262" spans="7:8" x14ac:dyDescent="0.3">
      <c r="G262" s="2"/>
      <c r="H262" s="2"/>
    </row>
    <row r="263" spans="7:8" x14ac:dyDescent="0.3">
      <c r="G263" s="2"/>
      <c r="H263" s="2"/>
    </row>
    <row r="264" spans="7:8" x14ac:dyDescent="0.3">
      <c r="G264" s="2"/>
      <c r="H264" s="2"/>
    </row>
    <row r="265" spans="7:8" x14ac:dyDescent="0.3">
      <c r="G265" s="2"/>
      <c r="H265" s="2"/>
    </row>
    <row r="266" spans="7:8" x14ac:dyDescent="0.3">
      <c r="G266" s="2"/>
      <c r="H266" s="2"/>
    </row>
    <row r="267" spans="7:8" x14ac:dyDescent="0.3">
      <c r="G267" s="2"/>
      <c r="H267" s="2"/>
    </row>
    <row r="268" spans="7:8" x14ac:dyDescent="0.3">
      <c r="G268" s="2"/>
      <c r="H268" s="2"/>
    </row>
    <row r="269" spans="7:8" x14ac:dyDescent="0.3">
      <c r="G269" s="2"/>
      <c r="H269" s="2"/>
    </row>
    <row r="270" spans="7:8" x14ac:dyDescent="0.3">
      <c r="G270" s="2"/>
      <c r="H270" s="2"/>
    </row>
    <row r="271" spans="7:8" x14ac:dyDescent="0.3">
      <c r="G271" s="2"/>
      <c r="H271" s="2"/>
    </row>
    <row r="272" spans="7:8" x14ac:dyDescent="0.3">
      <c r="G272" s="2"/>
      <c r="H272" s="2"/>
    </row>
    <row r="273" spans="7:8" x14ac:dyDescent="0.3">
      <c r="G273" s="2"/>
      <c r="H273" s="2"/>
    </row>
    <row r="274" spans="7:8" x14ac:dyDescent="0.3">
      <c r="G274" s="2"/>
      <c r="H274" s="2"/>
    </row>
    <row r="275" spans="7:8" x14ac:dyDescent="0.3">
      <c r="G275" s="2"/>
      <c r="H275" s="2"/>
    </row>
    <row r="276" spans="7:8" x14ac:dyDescent="0.3">
      <c r="G276" s="2"/>
      <c r="H276" s="2"/>
    </row>
    <row r="277" spans="7:8" x14ac:dyDescent="0.3">
      <c r="G277" s="2"/>
      <c r="H277" s="2"/>
    </row>
  </sheetData>
  <sheetProtection algorithmName="SHA-512" hashValue="i4DkofY9IiOUO0PMKrQCU/DcM/YLmhCEtyHd32ej2/Ydey3wXJ/E6ndr5MQukOe4UjN9AuxfhV/DHGwgcGDCGw==" saltValue="sDMXftMAPFHg2Lugy5ghWQ==" spinCount="100000" sheet="1" objects="1" scenarios="1"/>
  <protectedRanges>
    <protectedRange sqref="B2:B8" name="区域1"/>
  </protectedRanges>
  <mergeCells count="1">
    <mergeCell ref="G5:H10"/>
  </mergeCells>
  <phoneticPr fontId="1" type="noConversion"/>
  <dataValidations count="1">
    <dataValidation type="list" allowBlank="1" showInputMessage="1" showErrorMessage="1" sqref="B5" xr:uid="{89DEEA1A-09C4-4C7B-87E4-3DBDC0D393C2}">
      <formula1>$I$1:$I$18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首页介绍</vt:lpstr>
      <vt:lpstr>压力载荷计算</vt:lpstr>
      <vt:lpstr>常见螺栓最小公称直径</vt:lpstr>
      <vt:lpstr>轴向螺栓计算有预紧力|静载荷|</vt:lpstr>
      <vt:lpstr>径向螺栓计算无预紧力|静载荷|</vt:lpstr>
      <vt:lpstr>薄圆形压力容器壁厚计算</vt:lpstr>
      <vt:lpstr>径向螺栓壳体简单计算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gao</dc:creator>
  <cp:lastModifiedBy>le gao</cp:lastModifiedBy>
  <dcterms:created xsi:type="dcterms:W3CDTF">2025-01-13T05:46:39Z</dcterms:created>
  <dcterms:modified xsi:type="dcterms:W3CDTF">2025-01-16T16:34:28Z</dcterms:modified>
</cp:coreProperties>
</file>