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ksandar.dimitrov\Desktop\R Tests\"/>
    </mc:Choice>
  </mc:AlternateContent>
  <xr:revisionPtr revIDLastSave="0" documentId="13_ncr:1_{602F2FB8-FBE8-4427-BAF5-5F7F5A6438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_KPI_Daily_Summary" sheetId="1" r:id="rId1"/>
    <sheet name="New_Customers" sheetId="2" state="hidden" r:id="rId2"/>
    <sheet name="Target_01.2023" sheetId="11" state="hidden" r:id="rId3"/>
    <sheet name="Date" sheetId="12" state="hidden" r:id="rId4"/>
    <sheet name="Forecast" sheetId="5" state="hidden" r:id="rId5"/>
    <sheet name="Target_10.2020" sheetId="3" state="hidden" r:id="rId6"/>
    <sheet name="Target_01.2021" sheetId="9" state="hidden" r:id="rId7"/>
    <sheet name="Target_02.2021" sheetId="10" state="hidden" r:id="rId8"/>
    <sheet name="Target_12.2020" sheetId="8" state="hidden" r:id="rId9"/>
    <sheet name="Target_11.2020" sheetId="7" state="hidden" r:id="rId10"/>
    <sheet name="Target_09.2020" sheetId="6" state="hidden" r:id="rId11"/>
    <sheet name="Dates" sheetId="4" state="hidden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ES_KPI_Daily_Summary!#REF!</definedName>
  </definedNames>
  <calcPr calcId="191029"/>
  <fileRecoveryPr autoRecover="0"/>
</workbook>
</file>

<file path=xl/calcChain.xml><?xml version="1.0" encoding="utf-8"?>
<calcChain xmlns="http://schemas.openxmlformats.org/spreadsheetml/2006/main">
  <c r="X6" i="1" l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17" i="1"/>
  <c r="C16" i="1"/>
  <c r="C15" i="1"/>
  <c r="C14" i="1"/>
  <c r="C10" i="1"/>
  <c r="C9" i="1"/>
  <c r="C8" i="1"/>
  <c r="C7" i="1"/>
  <c r="C5" i="1"/>
  <c r="C4" i="1"/>
  <c r="C3" i="1"/>
  <c r="C2" i="1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EI3" i="2"/>
  <c r="AEJ2" i="2" s="1"/>
  <c r="AEH3" i="2"/>
  <c r="AEI2" i="2" s="1"/>
  <c r="AEG3" i="2"/>
  <c r="AEF3" i="2"/>
  <c r="AEE3" i="2"/>
  <c r="AEF2" i="2" s="1"/>
  <c r="AED3" i="2"/>
  <c r="AEE2" i="2" s="1"/>
  <c r="AEC3" i="2"/>
  <c r="AED2" i="2" s="1"/>
  <c r="AEB3" i="2"/>
  <c r="AEC2" i="2" s="1"/>
  <c r="AEA3" i="2"/>
  <c r="AEB2" i="2" s="1"/>
  <c r="ADZ3" i="2"/>
  <c r="AEA2" i="2" s="1"/>
  <c r="ADY3" i="2"/>
  <c r="ADX3" i="2"/>
  <c r="ADW3" i="2"/>
  <c r="ADX2" i="2" s="1"/>
  <c r="ADV3" i="2"/>
  <c r="ADW2" i="2" s="1"/>
  <c r="ADU3" i="2"/>
  <c r="ADV2" i="2" s="1"/>
  <c r="ADT3" i="2"/>
  <c r="ADU2" i="2" s="1"/>
  <c r="ADS3" i="2"/>
  <c r="ADT2" i="2" s="1"/>
  <c r="ADR3" i="2"/>
  <c r="ADS2" i="2" s="1"/>
  <c r="ADQ3" i="2"/>
  <c r="ADP3" i="2"/>
  <c r="ADO3" i="2"/>
  <c r="ADP2" i="2" s="1"/>
  <c r="ADM3" i="2"/>
  <c r="ADN2" i="2" s="1"/>
  <c r="ADL3" i="2"/>
  <c r="ADM2" i="2" s="1"/>
  <c r="ADK3" i="2"/>
  <c r="ADL2" i="2" s="1"/>
  <c r="ADJ3" i="2"/>
  <c r="ADK2" i="2" s="1"/>
  <c r="ADI3" i="2"/>
  <c r="ADH3" i="2"/>
  <c r="ADI2" i="2" s="1"/>
  <c r="ADG3" i="2"/>
  <c r="ADH2" i="2" s="1"/>
  <c r="ADF3" i="2"/>
  <c r="ADE3" i="2"/>
  <c r="AEH2" i="2"/>
  <c r="AEG2" i="2"/>
  <c r="ADZ2" i="2"/>
  <c r="ADY2" i="2"/>
  <c r="ADF2" i="2"/>
  <c r="ADO2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BZ5" i="2"/>
  <c r="ABY5" i="2"/>
  <c r="ABX5" i="2"/>
  <c r="ABW5" i="2"/>
  <c r="ABV5" i="2"/>
  <c r="ABU5" i="2"/>
  <c r="ABT5" i="2"/>
  <c r="ABS5" i="2"/>
  <c r="ABR5" i="2"/>
  <c r="ABQ5" i="2"/>
  <c r="ABP5" i="2"/>
  <c r="ABO5" i="2"/>
  <c r="ABN5" i="2"/>
  <c r="ABM5" i="2"/>
  <c r="ABL5" i="2"/>
  <c r="ABK5" i="2"/>
  <c r="ABJ5" i="2"/>
  <c r="ABI5" i="2"/>
  <c r="ABH5" i="2"/>
  <c r="ABG5" i="2"/>
  <c r="ABF5" i="2"/>
  <c r="ABE5" i="2"/>
  <c r="ABD5" i="2"/>
  <c r="ABC5" i="2"/>
  <c r="ABB5" i="2"/>
  <c r="ABA5" i="2"/>
  <c r="AAZ5" i="2"/>
  <c r="AAY5" i="2"/>
  <c r="AAX5" i="2"/>
  <c r="AAW5" i="2"/>
  <c r="AAV5" i="2"/>
  <c r="AAT5" i="2"/>
  <c r="AAS5" i="2"/>
  <c r="AAR5" i="2"/>
  <c r="AAQ5" i="2"/>
  <c r="AAP5" i="2"/>
  <c r="AAO5" i="2"/>
  <c r="AAN5" i="2"/>
  <c r="AAM5" i="2"/>
  <c r="AAL5" i="2"/>
  <c r="AAK5" i="2"/>
  <c r="AAJ5" i="2"/>
  <c r="AAI5" i="2"/>
  <c r="AAH5" i="2"/>
  <c r="AAG5" i="2"/>
  <c r="AAF5" i="2"/>
  <c r="AAE5" i="2"/>
  <c r="AAD5" i="2"/>
  <c r="AAC5" i="2"/>
  <c r="AAB5" i="2"/>
  <c r="AAA5" i="2"/>
  <c r="ZZ5" i="2"/>
  <c r="ZY5" i="2"/>
  <c r="ZX5" i="2"/>
  <c r="ZW5" i="2"/>
  <c r="ZV5" i="2"/>
  <c r="ZU5" i="2"/>
  <c r="ZT5" i="2"/>
  <c r="ZS5" i="2"/>
  <c r="ZR5" i="2"/>
  <c r="ZQ5" i="2"/>
  <c r="ZP5" i="2"/>
  <c r="ZN5" i="2"/>
  <c r="ZM5" i="2"/>
  <c r="ZL5" i="2"/>
  <c r="ZK5" i="2"/>
  <c r="ZJ5" i="2"/>
  <c r="ZI5" i="2"/>
  <c r="ZH5" i="2"/>
  <c r="ZG5" i="2"/>
  <c r="ZF5" i="2"/>
  <c r="ZE5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BX4" i="2"/>
  <c r="ABW4" i="2"/>
  <c r="ABV4" i="2"/>
  <c r="ABU4" i="2"/>
  <c r="ABT4" i="2"/>
  <c r="ABS4" i="2"/>
  <c r="ABR4" i="2"/>
  <c r="ABQ4" i="2"/>
  <c r="ABP4" i="2"/>
  <c r="ABO4" i="2"/>
  <c r="ABM4" i="2"/>
  <c r="ABL4" i="2"/>
  <c r="ABK4" i="2"/>
  <c r="ABJ4" i="2"/>
  <c r="ABI4" i="2"/>
  <c r="ABH4" i="2"/>
  <c r="ABG4" i="2"/>
  <c r="ABF4" i="2"/>
  <c r="ABE4" i="2"/>
  <c r="ABD4" i="2"/>
  <c r="ABC4" i="2"/>
  <c r="ABB4" i="2"/>
  <c r="ABA4" i="2"/>
  <c r="AAY4" i="2"/>
  <c r="AAW4" i="2"/>
  <c r="AAV4" i="2"/>
  <c r="AAT4" i="2"/>
  <c r="AAS4" i="2"/>
  <c r="AAR4" i="2"/>
  <c r="AAQ4" i="2"/>
  <c r="AAP4" i="2"/>
  <c r="AAO4" i="2"/>
  <c r="AAN4" i="2"/>
  <c r="AAM4" i="2"/>
  <c r="AAL4" i="2"/>
  <c r="AAK4" i="2"/>
  <c r="AAJ4" i="2"/>
  <c r="AAI4" i="2"/>
  <c r="AAH4" i="2"/>
  <c r="AAG4" i="2"/>
  <c r="AAF4" i="2"/>
  <c r="AAE4" i="2"/>
  <c r="AAD4" i="2"/>
  <c r="AAC4" i="2"/>
  <c r="AAB4" i="2"/>
  <c r="AAA4" i="2"/>
  <c r="ZZ4" i="2"/>
  <c r="ZY4" i="2"/>
  <c r="ZX4" i="2"/>
  <c r="ZW4" i="2"/>
  <c r="ZV4" i="2"/>
  <c r="ZU4" i="2"/>
  <c r="ZT4" i="2"/>
  <c r="ZS4" i="2"/>
  <c r="ZR4" i="2"/>
  <c r="ZQ4" i="2"/>
  <c r="ZP4" i="2"/>
  <c r="ZN4" i="2"/>
  <c r="ZM4" i="2"/>
  <c r="ZL4" i="2"/>
  <c r="ZK4" i="2"/>
  <c r="ZJ4" i="2"/>
  <c r="ZI4" i="2"/>
  <c r="ZH4" i="2"/>
  <c r="ZG4" i="2"/>
  <c r="ZF4" i="2"/>
  <c r="ZE4" i="2"/>
  <c r="ADC3" i="2"/>
  <c r="ADD2" i="2" s="1"/>
  <c r="ADE2" i="2" s="1"/>
  <c r="ADB3" i="2"/>
  <c r="ADC2" i="2" s="1"/>
  <c r="ADA3" i="2"/>
  <c r="ADB2" i="2" s="1"/>
  <c r="ACZ3" i="2"/>
  <c r="ADA2" i="2" s="1"/>
  <c r="ACY3" i="2"/>
  <c r="ACW3" i="2"/>
  <c r="ACX2" i="2" s="1"/>
  <c r="ACV3" i="2"/>
  <c r="ACW2" i="2" s="1"/>
  <c r="ACU3" i="2"/>
  <c r="ACV2" i="2" s="1"/>
  <c r="ACQ3" i="2"/>
  <c r="ACP3" i="2"/>
  <c r="ACO3" i="2"/>
  <c r="ACP2" i="2" s="1"/>
  <c r="ACN3" i="2"/>
  <c r="ACO2" i="2" s="1"/>
  <c r="ACM3" i="2"/>
  <c r="ACN2" i="2" s="1"/>
  <c r="ACL3" i="2"/>
  <c r="ACM2" i="2" s="1"/>
  <c r="ACK3" i="2"/>
  <c r="ACL2" i="2" s="1"/>
  <c r="ACJ3" i="2"/>
  <c r="ACK2" i="2" s="1"/>
  <c r="ACI3" i="2"/>
  <c r="ACH3" i="2"/>
  <c r="ACG3" i="2"/>
  <c r="ACH2" i="2" s="1"/>
  <c r="ACF3" i="2"/>
  <c r="ACG2" i="2" s="1"/>
  <c r="ACE3" i="2"/>
  <c r="ACF2" i="2" s="1"/>
  <c r="ACD3" i="2"/>
  <c r="ACE2" i="2" s="1"/>
  <c r="ACC3" i="2"/>
  <c r="ACD2" i="2" s="1"/>
  <c r="ACB3" i="2"/>
  <c r="ACC2" i="2" s="1"/>
  <c r="ABZ3" i="2"/>
  <c r="ABY3" i="2"/>
  <c r="ABX3" i="2"/>
  <c r="ABW3" i="2"/>
  <c r="ABV3" i="2"/>
  <c r="ABU3" i="2"/>
  <c r="ABT3" i="2"/>
  <c r="ABS3" i="2"/>
  <c r="ABR3" i="2"/>
  <c r="ABQ3" i="2"/>
  <c r="ABP3" i="2"/>
  <c r="ABO3" i="2"/>
  <c r="ABN3" i="2"/>
  <c r="ABM3" i="2"/>
  <c r="ABL3" i="2"/>
  <c r="ABK3" i="2"/>
  <c r="ABJ3" i="2"/>
  <c r="ABI3" i="2"/>
  <c r="ABH3" i="2"/>
  <c r="ABG3" i="2"/>
  <c r="ABF3" i="2"/>
  <c r="ABE3" i="2"/>
  <c r="ABD3" i="2"/>
  <c r="ABC3" i="2"/>
  <c r="ABB3" i="2"/>
  <c r="ABA3" i="2"/>
  <c r="AAZ3" i="2"/>
  <c r="AAY3" i="2"/>
  <c r="AAX3" i="2"/>
  <c r="AAW3" i="2"/>
  <c r="AAS3" i="2"/>
  <c r="AAR3" i="2"/>
  <c r="AAQ3" i="2"/>
  <c r="AAP3" i="2"/>
  <c r="AAN3" i="2"/>
  <c r="AAM3" i="2"/>
  <c r="AAL3" i="2"/>
  <c r="AAK3" i="2"/>
  <c r="AAJ3" i="2"/>
  <c r="AAI3" i="2"/>
  <c r="AAH3" i="2"/>
  <c r="AAG3" i="2"/>
  <c r="AAF3" i="2"/>
  <c r="AAE3" i="2"/>
  <c r="AAD3" i="2"/>
  <c r="AAC3" i="2"/>
  <c r="AAB3" i="2"/>
  <c r="AAA3" i="2"/>
  <c r="ZZ3" i="2"/>
  <c r="ZR3" i="2"/>
  <c r="ZQ3" i="2"/>
  <c r="ZP3" i="2"/>
  <c r="ZN3" i="2"/>
  <c r="ZM3" i="2"/>
  <c r="ZL3" i="2"/>
  <c r="ZK3" i="2"/>
  <c r="ZJ3" i="2"/>
  <c r="ZI3" i="2"/>
  <c r="ZF3" i="2"/>
  <c r="ZE3" i="2"/>
  <c r="ACU2" i="2"/>
  <c r="ACT2" i="2"/>
  <c r="ACS2" i="2"/>
  <c r="C6" i="1" l="1"/>
  <c r="ADE6" i="2"/>
  <c r="AEA6" i="2"/>
  <c r="ADW6" i="2"/>
  <c r="AEF6" i="2"/>
  <c r="AEI6" i="2"/>
  <c r="AEH6" i="2"/>
  <c r="AEG6" i="2"/>
  <c r="ADV6" i="2"/>
  <c r="ADU6" i="2"/>
  <c r="AED6" i="2"/>
  <c r="ADX6" i="2"/>
  <c r="ADF6" i="2"/>
  <c r="ADN6" i="2"/>
  <c r="ADY6" i="2"/>
  <c r="AEJ4" i="2"/>
  <c r="ADO6" i="2"/>
  <c r="ADH6" i="2"/>
  <c r="ADP6" i="2"/>
  <c r="AEB6" i="2"/>
  <c r="AEJ5" i="2"/>
  <c r="ADQ2" i="2"/>
  <c r="ADQ6" i="2" s="1"/>
  <c r="ADI6" i="2"/>
  <c r="AEC6" i="2"/>
  <c r="ADG2" i="2"/>
  <c r="ADG6" i="2" s="1"/>
  <c r="AEE6" i="2"/>
  <c r="ADM6" i="2"/>
  <c r="ADK6" i="2"/>
  <c r="ADS6" i="2"/>
  <c r="ADJ2" i="2"/>
  <c r="ADJ6" i="2" s="1"/>
  <c r="ADR2" i="2"/>
  <c r="ADR6" i="2" s="1"/>
  <c r="ADZ6" i="2"/>
  <c r="ADL6" i="2"/>
  <c r="ADT6" i="2"/>
  <c r="ADD4" i="2"/>
  <c r="ACG6" i="2"/>
  <c r="ACO6" i="2"/>
  <c r="ACW6" i="2"/>
  <c r="ACH6" i="2"/>
  <c r="ACP6" i="2"/>
  <c r="ACX6" i="2"/>
  <c r="ADD5" i="2"/>
  <c r="ACF6" i="2"/>
  <c r="ACN6" i="2"/>
  <c r="ACV6" i="2"/>
  <c r="ACC6" i="2"/>
  <c r="ACK6" i="2"/>
  <c r="ACS6" i="2"/>
  <c r="ADA6" i="2"/>
  <c r="ACI2" i="2"/>
  <c r="ACI6" i="2" s="1"/>
  <c r="ACQ2" i="2"/>
  <c r="ACQ6" i="2" s="1"/>
  <c r="ACY2" i="2"/>
  <c r="ACY6" i="2" s="1"/>
  <c r="ACD6" i="2"/>
  <c r="ACL6" i="2"/>
  <c r="ACT6" i="2"/>
  <c r="ADB6" i="2"/>
  <c r="ACE6" i="2"/>
  <c r="ACM6" i="2"/>
  <c r="ACU6" i="2"/>
  <c r="ADC6" i="2"/>
  <c r="ACJ2" i="2"/>
  <c r="ACJ6" i="2" s="1"/>
  <c r="ACZ2" i="2"/>
  <c r="ACZ6" i="2" s="1"/>
  <c r="ACR2" i="2"/>
  <c r="ACR6" i="2" s="1"/>
  <c r="J4" i="11"/>
  <c r="ABZ2" i="2"/>
  <c r="ABF2" i="2"/>
  <c r="ABE2" i="2"/>
  <c r="ABD2" i="2"/>
  <c r="ABC2" i="2"/>
  <c r="ABB2" i="2"/>
  <c r="ABA2" i="2"/>
  <c r="AAZ2" i="2"/>
  <c r="ABY2" i="2"/>
  <c r="ABX2" i="2"/>
  <c r="ABW2" i="2"/>
  <c r="ABT2" i="2"/>
  <c r="ABS2" i="2"/>
  <c r="ABR2" i="2"/>
  <c r="ABQ2" i="2"/>
  <c r="ABP2" i="2"/>
  <c r="ABN2" i="2"/>
  <c r="ABM2" i="2"/>
  <c r="ABL2" i="2"/>
  <c r="ABK2" i="2"/>
  <c r="ABJ2" i="2"/>
  <c r="ABI2" i="2"/>
  <c r="ABH2" i="2"/>
  <c r="AAY2" i="2"/>
  <c r="AAX2" i="2"/>
  <c r="ABV2" i="2"/>
  <c r="AAU2" i="2"/>
  <c r="AAV2" i="2" s="1"/>
  <c r="AAP2" i="2"/>
  <c r="AEJ6" i="2" l="1"/>
  <c r="C18" i="1"/>
  <c r="C13" i="1"/>
  <c r="ACA4" i="2"/>
  <c r="ACA5" i="2"/>
  <c r="J8" i="11"/>
  <c r="AAU4" i="2"/>
  <c r="ABM6" i="2"/>
  <c r="ABP6" i="2"/>
  <c r="ABJ6" i="2"/>
  <c r="AAZ6" i="2"/>
  <c r="ABI6" i="2"/>
  <c r="ABR6" i="2"/>
  <c r="ABL6" i="2"/>
  <c r="ABT6" i="2"/>
  <c r="ABB6" i="2"/>
  <c r="ABU2" i="2"/>
  <c r="ABU6" i="2" s="1"/>
  <c r="AAY6" i="2"/>
  <c r="ABW6" i="2"/>
  <c r="ABX6" i="2"/>
  <c r="AAV6" i="2"/>
  <c r="ABE6" i="2"/>
  <c r="ABD6" i="2"/>
  <c r="ABF6" i="2"/>
  <c r="AAW2" i="2"/>
  <c r="AAW6" i="2" s="1"/>
  <c r="ABN6" i="2"/>
  <c r="ABQ6" i="2"/>
  <c r="ABH6" i="2"/>
  <c r="ABG2" i="2"/>
  <c r="ABG6" i="2" s="1"/>
  <c r="ABO2" i="2"/>
  <c r="ABS6" i="2"/>
  <c r="ABA6" i="2"/>
  <c r="ABK6" i="2"/>
  <c r="ABC6" i="2"/>
  <c r="ABZ6" i="2"/>
  <c r="AAX6" i="2"/>
  <c r="ABV6" i="2"/>
  <c r="ACA2" i="2"/>
  <c r="ABY6" i="2"/>
  <c r="J6" i="11" l="1"/>
  <c r="J7" i="11"/>
  <c r="C20" i="1"/>
  <c r="C11" i="1"/>
  <c r="C12" i="1"/>
  <c r="C19" i="1"/>
  <c r="ABO6" i="2"/>
  <c r="ACB2" i="2"/>
  <c r="ACB6" i="2" s="1"/>
  <c r="J5" i="11" s="1"/>
  <c r="ZW2" i="2"/>
  <c r="AAT2" i="2"/>
  <c r="ZO2" i="2"/>
  <c r="ZP2" i="2" s="1"/>
  <c r="ACA6" i="2" l="1"/>
  <c r="ADD6" i="2"/>
  <c r="AAU5" i="2"/>
  <c r="ZP6" i="2"/>
  <c r="AAP6" i="2"/>
  <c r="AAH2" i="2"/>
  <c r="AAH6" i="2" s="1"/>
  <c r="ZZ2" i="2"/>
  <c r="ZZ6" i="2" s="1"/>
  <c r="ZR2" i="2"/>
  <c r="ZR6" i="2" s="1"/>
  <c r="AAO2" i="2"/>
  <c r="AAO6" i="2" s="1"/>
  <c r="AAG2" i="2"/>
  <c r="AAG6" i="2" s="1"/>
  <c r="ZY2" i="2"/>
  <c r="ZY6" i="2" s="1"/>
  <c r="AAN2" i="2"/>
  <c r="AAN6" i="2" s="1"/>
  <c r="AAF2" i="2"/>
  <c r="AAF6" i="2" s="1"/>
  <c r="ZX2" i="2"/>
  <c r="ZX6" i="2" s="1"/>
  <c r="ZW6" i="2"/>
  <c r="AAM2" i="2"/>
  <c r="AAM6" i="2" s="1"/>
  <c r="AAE2" i="2"/>
  <c r="AAE6" i="2" s="1"/>
  <c r="AAL2" i="2"/>
  <c r="AAL6" i="2" s="1"/>
  <c r="AAD2" i="2"/>
  <c r="AAD6" i="2" s="1"/>
  <c r="ZV2" i="2"/>
  <c r="ZV6" i="2" s="1"/>
  <c r="AAS2" i="2"/>
  <c r="AAS6" i="2" s="1"/>
  <c r="AAK2" i="2"/>
  <c r="AAK6" i="2" s="1"/>
  <c r="AAC2" i="2"/>
  <c r="AAC6" i="2" s="1"/>
  <c r="ZU2" i="2"/>
  <c r="ZU6" i="2" s="1"/>
  <c r="AAR2" i="2"/>
  <c r="AAR6" i="2" s="1"/>
  <c r="AAJ2" i="2"/>
  <c r="AAJ6" i="2" s="1"/>
  <c r="AAB2" i="2"/>
  <c r="AAB6" i="2" s="1"/>
  <c r="ZT2" i="2"/>
  <c r="ZT6" i="2" s="1"/>
  <c r="AAQ2" i="2"/>
  <c r="AAQ6" i="2" s="1"/>
  <c r="AAI2" i="2"/>
  <c r="AAI6" i="2" s="1"/>
  <c r="AAA2" i="2"/>
  <c r="AAA6" i="2" s="1"/>
  <c r="ZS2" i="2"/>
  <c r="ZS6" i="2" s="1"/>
  <c r="ZO4" i="2"/>
  <c r="ZO5" i="2"/>
  <c r="AAT6" i="2"/>
  <c r="ZQ2" i="2"/>
  <c r="ZQ6" i="2" s="1"/>
  <c r="AAU6" i="2" l="1"/>
  <c r="YI2" i="2"/>
  <c r="YJ2" i="2" l="1"/>
  <c r="YJ4" i="2"/>
  <c r="YL2" i="2"/>
  <c r="YL6" i="2" s="1"/>
  <c r="ZN2" i="2"/>
  <c r="ZN6" i="2" s="1"/>
  <c r="ZM2" i="2"/>
  <c r="ZM6" i="2" s="1"/>
  <c r="ZL2" i="2"/>
  <c r="ZL6" i="2" s="1"/>
  <c r="ZK2" i="2"/>
  <c r="ZK6" i="2" s="1"/>
  <c r="ZJ2" i="2"/>
  <c r="ZJ6" i="2" s="1"/>
  <c r="ZI2" i="2"/>
  <c r="ZI6" i="2" s="1"/>
  <c r="ZH2" i="2"/>
  <c r="ZH6" i="2" s="1"/>
  <c r="ZG2" i="2"/>
  <c r="ZG6" i="2" s="1"/>
  <c r="ZF2" i="2"/>
  <c r="ZF6" i="2" s="1"/>
  <c r="ZE2" i="2"/>
  <c r="ZE6" i="2" s="1"/>
  <c r="ZD2" i="2"/>
  <c r="ZD6" i="2" s="1"/>
  <c r="ZC2" i="2"/>
  <c r="ZC6" i="2" s="1"/>
  <c r="ZB2" i="2"/>
  <c r="ZB6" i="2" s="1"/>
  <c r="ZA2" i="2"/>
  <c r="ZA6" i="2" s="1"/>
  <c r="YZ2" i="2"/>
  <c r="YZ6" i="2" s="1"/>
  <c r="YY2" i="2"/>
  <c r="YY6" i="2" s="1"/>
  <c r="YX2" i="2"/>
  <c r="YX6" i="2" s="1"/>
  <c r="YW2" i="2"/>
  <c r="YW6" i="2" s="1"/>
  <c r="YV2" i="2"/>
  <c r="YV6" i="2" s="1"/>
  <c r="YU2" i="2"/>
  <c r="YU6" i="2" s="1"/>
  <c r="YT2" i="2"/>
  <c r="YT6" i="2" s="1"/>
  <c r="YS2" i="2"/>
  <c r="YS6" i="2" s="1"/>
  <c r="YR2" i="2"/>
  <c r="YR6" i="2" s="1"/>
  <c r="YQ2" i="2"/>
  <c r="YQ6" i="2" s="1"/>
  <c r="YP2" i="2"/>
  <c r="YP6" i="2" s="1"/>
  <c r="YO2" i="2"/>
  <c r="YO6" i="2" s="1"/>
  <c r="YN2" i="2"/>
  <c r="YN6" i="2" s="1"/>
  <c r="YM2" i="2"/>
  <c r="YM6" i="2" s="1"/>
  <c r="YI6" i="2"/>
  <c r="XF2" i="2" l="1"/>
  <c r="WA2" i="2"/>
  <c r="WA6" i="2" s="1"/>
  <c r="YK2" i="2"/>
  <c r="YK6" i="2" s="1"/>
  <c r="ZO6" i="2" s="1"/>
  <c r="XD2" i="2"/>
  <c r="XE2" i="2" s="1"/>
  <c r="YJ5" i="2"/>
  <c r="YH2" i="2"/>
  <c r="YG2" i="2"/>
  <c r="YF2" i="2"/>
  <c r="YE2" i="2"/>
  <c r="YD2" i="2"/>
  <c r="YC2" i="2"/>
  <c r="YB2" i="2"/>
  <c r="YA2" i="2"/>
  <c r="XZ2" i="2"/>
  <c r="XY2" i="2"/>
  <c r="XX2" i="2"/>
  <c r="XW2" i="2"/>
  <c r="XV2" i="2"/>
  <c r="XU2" i="2"/>
  <c r="XT2" i="2"/>
  <c r="XS2" i="2"/>
  <c r="XR2" i="2"/>
  <c r="XQ2" i="2"/>
  <c r="XP2" i="2"/>
  <c r="XO2" i="2"/>
  <c r="XN2" i="2"/>
  <c r="XM2" i="2"/>
  <c r="XL2" i="2"/>
  <c r="XK2" i="2"/>
  <c r="XJ2" i="2"/>
  <c r="XI2" i="2"/>
  <c r="XH2" i="2"/>
  <c r="XG2" i="2"/>
  <c r="VY5" i="2"/>
  <c r="VY4" i="2"/>
  <c r="VY2" i="2"/>
  <c r="VZ2" i="2" s="1"/>
  <c r="XD5" i="2"/>
  <c r="XD4" i="2"/>
  <c r="XC2" i="2"/>
  <c r="XC6" i="2" s="1"/>
  <c r="XB2" i="2"/>
  <c r="XB6" i="2" s="1"/>
  <c r="XA2" i="2"/>
  <c r="XA6" i="2" s="1"/>
  <c r="WZ2" i="2"/>
  <c r="WZ6" i="2" s="1"/>
  <c r="WY2" i="2"/>
  <c r="WY6" i="2" s="1"/>
  <c r="WX2" i="2"/>
  <c r="WX6" i="2" s="1"/>
  <c r="WW2" i="2"/>
  <c r="WW6" i="2" s="1"/>
  <c r="WV2" i="2"/>
  <c r="WV6" i="2" s="1"/>
  <c r="WU2" i="2"/>
  <c r="WU6" i="2" s="1"/>
  <c r="WT2" i="2"/>
  <c r="WT6" i="2" s="1"/>
  <c r="WS2" i="2"/>
  <c r="WS6" i="2" s="1"/>
  <c r="WR2" i="2"/>
  <c r="WR6" i="2" s="1"/>
  <c r="WQ2" i="2"/>
  <c r="WQ6" i="2" s="1"/>
  <c r="WP2" i="2"/>
  <c r="WP6" i="2" s="1"/>
  <c r="WO2" i="2"/>
  <c r="WO6" i="2" s="1"/>
  <c r="WN2" i="2"/>
  <c r="WN6" i="2" s="1"/>
  <c r="WM2" i="2"/>
  <c r="WM6" i="2" s="1"/>
  <c r="WL2" i="2"/>
  <c r="WL6" i="2" s="1"/>
  <c r="WK2" i="2"/>
  <c r="WK6" i="2" s="1"/>
  <c r="WJ2" i="2"/>
  <c r="WJ6" i="2" s="1"/>
  <c r="WI2" i="2"/>
  <c r="WI6" i="2" s="1"/>
  <c r="WH2" i="2"/>
  <c r="WH6" i="2" s="1"/>
  <c r="WG2" i="2"/>
  <c r="WG6" i="2" s="1"/>
  <c r="WF2" i="2"/>
  <c r="WF6" i="2" s="1"/>
  <c r="WE2" i="2"/>
  <c r="WE6" i="2" s="1"/>
  <c r="WD2" i="2"/>
  <c r="WD6" i="2" s="1"/>
  <c r="WC2" i="2"/>
  <c r="WC6" i="2" s="1"/>
  <c r="WB2" i="2"/>
  <c r="WB6" i="2" s="1"/>
  <c r="XN6" i="2" l="1"/>
  <c r="XZ6" i="2"/>
  <c r="XO6" i="2"/>
  <c r="YA6" i="2"/>
  <c r="XF6" i="2"/>
  <c r="XP6" i="2"/>
  <c r="YB6" i="2"/>
  <c r="XQ6" i="2"/>
  <c r="YC6" i="2"/>
  <c r="XR6" i="2"/>
  <c r="YD6" i="2"/>
  <c r="XG6" i="2"/>
  <c r="XS6" i="2"/>
  <c r="YE6" i="2"/>
  <c r="XH6" i="2"/>
  <c r="XT6" i="2"/>
  <c r="YF6" i="2"/>
  <c r="XI6" i="2"/>
  <c r="XU6" i="2"/>
  <c r="YG6" i="2"/>
  <c r="XJ6" i="2"/>
  <c r="XV6" i="2"/>
  <c r="YH6" i="2"/>
  <c r="XK6" i="2"/>
  <c r="XW6" i="2"/>
  <c r="XL6" i="2"/>
  <c r="XX6" i="2"/>
  <c r="XE6" i="2"/>
  <c r="XM6" i="2"/>
  <c r="XY6" i="2"/>
  <c r="US2" i="2"/>
  <c r="UT2" i="2" s="1"/>
  <c r="UT6" i="2" s="1"/>
  <c r="TM2" i="2"/>
  <c r="TN2" i="2" s="1"/>
  <c r="TO2" i="2"/>
  <c r="TO6" i="2" s="1"/>
  <c r="VZ6" i="2"/>
  <c r="XD6" i="2" s="1"/>
  <c r="VX2" i="2"/>
  <c r="VX6" i="2" s="1"/>
  <c r="VW2" i="2"/>
  <c r="VW6" i="2" s="1"/>
  <c r="VV2" i="2"/>
  <c r="VV6" i="2" s="1"/>
  <c r="VU2" i="2"/>
  <c r="VU6" i="2" s="1"/>
  <c r="VT2" i="2"/>
  <c r="VT6" i="2" s="1"/>
  <c r="VS2" i="2"/>
  <c r="VS6" i="2" s="1"/>
  <c r="VR2" i="2"/>
  <c r="VR6" i="2" s="1"/>
  <c r="VQ2" i="2"/>
  <c r="VQ6" i="2" s="1"/>
  <c r="VP2" i="2"/>
  <c r="VP6" i="2" s="1"/>
  <c r="VO2" i="2"/>
  <c r="VO6" i="2" s="1"/>
  <c r="VN2" i="2"/>
  <c r="VN6" i="2" s="1"/>
  <c r="VM2" i="2"/>
  <c r="VM6" i="2" s="1"/>
  <c r="VL2" i="2"/>
  <c r="VL6" i="2" s="1"/>
  <c r="VK2" i="2"/>
  <c r="VK6" i="2" s="1"/>
  <c r="VJ2" i="2"/>
  <c r="VJ6" i="2" s="1"/>
  <c r="VI2" i="2"/>
  <c r="VI6" i="2" s="1"/>
  <c r="VH2" i="2"/>
  <c r="VH6" i="2" s="1"/>
  <c r="VG2" i="2"/>
  <c r="VG6" i="2" s="1"/>
  <c r="VF2" i="2"/>
  <c r="VF6" i="2" s="1"/>
  <c r="VE2" i="2"/>
  <c r="VE6" i="2" s="1"/>
  <c r="VD2" i="2"/>
  <c r="VD6" i="2" s="1"/>
  <c r="VC2" i="2"/>
  <c r="VC6" i="2" s="1"/>
  <c r="VB2" i="2"/>
  <c r="VB6" i="2" s="1"/>
  <c r="VA2" i="2"/>
  <c r="VA6" i="2" s="1"/>
  <c r="UZ2" i="2"/>
  <c r="UZ6" i="2" s="1"/>
  <c r="UY2" i="2"/>
  <c r="UY6" i="2" s="1"/>
  <c r="UX2" i="2"/>
  <c r="UX6" i="2" s="1"/>
  <c r="UW2" i="2"/>
  <c r="UW6" i="2" s="1"/>
  <c r="UV2" i="2"/>
  <c r="UV6" i="2" s="1"/>
  <c r="UU2" i="2"/>
  <c r="UU6" i="2" s="1"/>
  <c r="YJ6" i="2" l="1"/>
  <c r="VY6" i="2"/>
  <c r="UR2" i="2" l="1"/>
  <c r="UR6" i="2" s="1"/>
  <c r="US5" i="2"/>
  <c r="US4" i="2"/>
  <c r="UQ2" i="2"/>
  <c r="UQ6" i="2" s="1"/>
  <c r="UP2" i="2"/>
  <c r="UP6" i="2" s="1"/>
  <c r="UO2" i="2"/>
  <c r="UO6" i="2" s="1"/>
  <c r="UN2" i="2"/>
  <c r="UN6" i="2" s="1"/>
  <c r="UM2" i="2"/>
  <c r="UM6" i="2" s="1"/>
  <c r="UL2" i="2"/>
  <c r="UL6" i="2" s="1"/>
  <c r="UK2" i="2"/>
  <c r="UK6" i="2" s="1"/>
  <c r="UJ2" i="2"/>
  <c r="UJ6" i="2" s="1"/>
  <c r="UI2" i="2"/>
  <c r="UI6" i="2" s="1"/>
  <c r="UH2" i="2"/>
  <c r="UH6" i="2" s="1"/>
  <c r="UG2" i="2"/>
  <c r="UG6" i="2" s="1"/>
  <c r="UF2" i="2"/>
  <c r="UF6" i="2" s="1"/>
  <c r="UE2" i="2"/>
  <c r="UE6" i="2" s="1"/>
  <c r="UD2" i="2"/>
  <c r="UD6" i="2" s="1"/>
  <c r="UC2" i="2"/>
  <c r="UC6" i="2" s="1"/>
  <c r="UB2" i="2"/>
  <c r="UB6" i="2" s="1"/>
  <c r="UA2" i="2"/>
  <c r="UA6" i="2" s="1"/>
  <c r="TZ2" i="2"/>
  <c r="TZ6" i="2" s="1"/>
  <c r="TY2" i="2"/>
  <c r="TY6" i="2" s="1"/>
  <c r="TX2" i="2"/>
  <c r="TX6" i="2" s="1"/>
  <c r="TW2" i="2"/>
  <c r="TW6" i="2" s="1"/>
  <c r="TV2" i="2"/>
  <c r="TV6" i="2" s="1"/>
  <c r="TU2" i="2"/>
  <c r="TU6" i="2" s="1"/>
  <c r="TT2" i="2"/>
  <c r="TT6" i="2" s="1"/>
  <c r="TS2" i="2"/>
  <c r="TS6" i="2" s="1"/>
  <c r="TR2" i="2"/>
  <c r="TR6" i="2" s="1"/>
  <c r="TQ2" i="2"/>
  <c r="TQ6" i="2" s="1"/>
  <c r="TP2" i="2"/>
  <c r="TP6" i="2" s="1"/>
  <c r="E8" i="11" l="1"/>
  <c r="E4" i="11"/>
  <c r="D4" i="11" s="1"/>
  <c r="TM5" i="2"/>
  <c r="TM4" i="2"/>
  <c r="TL2" i="2"/>
  <c r="TL6" i="2" s="1"/>
  <c r="TK2" i="2"/>
  <c r="TK6" i="2" s="1"/>
  <c r="TJ2" i="2"/>
  <c r="TJ6" i="2" s="1"/>
  <c r="TI2" i="2"/>
  <c r="TI6" i="2" s="1"/>
  <c r="TH2" i="2"/>
  <c r="TH6" i="2" s="1"/>
  <c r="TG2" i="2"/>
  <c r="TG6" i="2" s="1"/>
  <c r="TF2" i="2"/>
  <c r="TF6" i="2" s="1"/>
  <c r="TE2" i="2"/>
  <c r="TE6" i="2" s="1"/>
  <c r="TD2" i="2"/>
  <c r="TD6" i="2" s="1"/>
  <c r="TC2" i="2"/>
  <c r="TC6" i="2" s="1"/>
  <c r="TB2" i="2"/>
  <c r="TB6" i="2" s="1"/>
  <c r="TA2" i="2"/>
  <c r="TA6" i="2" s="1"/>
  <c r="SZ2" i="2"/>
  <c r="SZ6" i="2" s="1"/>
  <c r="SY2" i="2"/>
  <c r="SY6" i="2" s="1"/>
  <c r="SX2" i="2"/>
  <c r="SX6" i="2" s="1"/>
  <c r="SW2" i="2"/>
  <c r="SW6" i="2" s="1"/>
  <c r="SV2" i="2"/>
  <c r="SV6" i="2" s="1"/>
  <c r="SU2" i="2"/>
  <c r="SU6" i="2" s="1"/>
  <c r="ST2" i="2"/>
  <c r="ST6" i="2" s="1"/>
  <c r="SS2" i="2"/>
  <c r="SS6" i="2" s="1"/>
  <c r="SR2" i="2"/>
  <c r="SR6" i="2" s="1"/>
  <c r="SQ2" i="2"/>
  <c r="SQ6" i="2" s="1"/>
  <c r="SP2" i="2"/>
  <c r="SP6" i="2" s="1"/>
  <c r="SO2" i="2"/>
  <c r="SO6" i="2" s="1"/>
  <c r="SN2" i="2"/>
  <c r="SM2" i="2"/>
  <c r="SM6" i="2" s="1"/>
  <c r="SL2" i="2"/>
  <c r="SL6" i="2" s="1"/>
  <c r="SK2" i="2"/>
  <c r="SK6" i="2" s="1"/>
  <c r="SJ2" i="2"/>
  <c r="SJ6" i="2" s="1"/>
  <c r="H4" i="11"/>
  <c r="I4" i="11" s="1"/>
  <c r="TN6" i="2" l="1"/>
  <c r="SN6" i="2"/>
  <c r="H8" i="11"/>
  <c r="D8" i="11"/>
  <c r="SH4" i="2"/>
  <c r="SF2" i="2"/>
  <c r="SF6" i="2" s="1"/>
  <c r="SG2" i="2"/>
  <c r="SG6" i="2" s="1"/>
  <c r="SH5" i="2"/>
  <c r="SH2" i="2"/>
  <c r="SI2" i="2" s="1"/>
  <c r="SI6" i="2" s="1"/>
  <c r="SE2" i="2"/>
  <c r="SE6" i="2" s="1"/>
  <c r="SD2" i="2"/>
  <c r="SD6" i="2" s="1"/>
  <c r="SC2" i="2"/>
  <c r="SC6" i="2" s="1"/>
  <c r="SB2" i="2"/>
  <c r="SB6" i="2" s="1"/>
  <c r="SA2" i="2"/>
  <c r="SA6" i="2" s="1"/>
  <c r="RZ2" i="2"/>
  <c r="RZ6" i="2" s="1"/>
  <c r="RY2" i="2"/>
  <c r="RY6" i="2" s="1"/>
  <c r="RX2" i="2"/>
  <c r="RX6" i="2" s="1"/>
  <c r="RW2" i="2"/>
  <c r="RW6" i="2" s="1"/>
  <c r="RV2" i="2"/>
  <c r="RV6" i="2" s="1"/>
  <c r="RU2" i="2"/>
  <c r="RU6" i="2" s="1"/>
  <c r="RT2" i="2"/>
  <c r="RT6" i="2" s="1"/>
  <c r="RS2" i="2"/>
  <c r="RS6" i="2" s="1"/>
  <c r="RR2" i="2"/>
  <c r="RR6" i="2" s="1"/>
  <c r="RQ2" i="2"/>
  <c r="RQ6" i="2" s="1"/>
  <c r="RP2" i="2"/>
  <c r="RP6" i="2" s="1"/>
  <c r="RO2" i="2"/>
  <c r="RO6" i="2" s="1"/>
  <c r="RN2" i="2"/>
  <c r="RN6" i="2" s="1"/>
  <c r="RM2" i="2"/>
  <c r="RM6" i="2" s="1"/>
  <c r="RL2" i="2"/>
  <c r="RL6" i="2" s="1"/>
  <c r="RK2" i="2"/>
  <c r="RK6" i="2" s="1"/>
  <c r="RJ2" i="2"/>
  <c r="RJ6" i="2" s="1"/>
  <c r="RI2" i="2"/>
  <c r="RI6" i="2" s="1"/>
  <c r="RH2" i="2"/>
  <c r="RH6" i="2" s="1"/>
  <c r="RG2" i="2"/>
  <c r="RG6" i="2" s="1"/>
  <c r="RF2" i="2"/>
  <c r="RF6" i="2" s="1"/>
  <c r="RE2" i="2"/>
  <c r="RE6" i="2" s="1"/>
  <c r="RD2" i="2"/>
  <c r="RD6" i="2" s="1"/>
  <c r="E5" i="11"/>
  <c r="E6" i="11" s="1"/>
  <c r="E7" i="11" s="1"/>
  <c r="D7" i="11" s="1"/>
  <c r="B3" i="11"/>
  <c r="RB2" i="2"/>
  <c r="RC2" i="2" s="1"/>
  <c r="RC6" i="2" s="1"/>
  <c r="RB5" i="2"/>
  <c r="RB4" i="2"/>
  <c r="RA2" i="2"/>
  <c r="RA6" i="2" s="1"/>
  <c r="QZ2" i="2"/>
  <c r="QZ6" i="2" s="1"/>
  <c r="QY2" i="2"/>
  <c r="QY6" i="2" s="1"/>
  <c r="QX2" i="2"/>
  <c r="QX6" i="2" s="1"/>
  <c r="QW2" i="2"/>
  <c r="QW6" i="2" s="1"/>
  <c r="QV2" i="2"/>
  <c r="QV6" i="2" s="1"/>
  <c r="QU2" i="2"/>
  <c r="QU6" i="2" s="1"/>
  <c r="QT2" i="2"/>
  <c r="QT6" i="2" s="1"/>
  <c r="QS2" i="2"/>
  <c r="QS6" i="2" s="1"/>
  <c r="QR2" i="2"/>
  <c r="QR6" i="2" s="1"/>
  <c r="QQ2" i="2"/>
  <c r="QQ6" i="2" s="1"/>
  <c r="QP2" i="2"/>
  <c r="QP6" i="2" s="1"/>
  <c r="QO2" i="2"/>
  <c r="QO6" i="2" s="1"/>
  <c r="QN2" i="2"/>
  <c r="QN6" i="2" s="1"/>
  <c r="QM2" i="2"/>
  <c r="QM6" i="2" s="1"/>
  <c r="QL2" i="2"/>
  <c r="QL6" i="2" s="1"/>
  <c r="QK2" i="2"/>
  <c r="QK6" i="2" s="1"/>
  <c r="QJ2" i="2"/>
  <c r="QJ6" i="2" s="1"/>
  <c r="QI2" i="2"/>
  <c r="QI6" i="2" s="1"/>
  <c r="QH2" i="2"/>
  <c r="QH6" i="2" s="1"/>
  <c r="QG2" i="2"/>
  <c r="QG6" i="2" s="1"/>
  <c r="QF2" i="2"/>
  <c r="QF6" i="2" s="1"/>
  <c r="QE2" i="2"/>
  <c r="QE6" i="2" s="1"/>
  <c r="QD2" i="2"/>
  <c r="QD6" i="2" s="1"/>
  <c r="QC2" i="2"/>
  <c r="QC6" i="2" s="1"/>
  <c r="QB2" i="2"/>
  <c r="QB6" i="2" s="1"/>
  <c r="QA2" i="2"/>
  <c r="QA6" i="2" s="1"/>
  <c r="PZ2" i="2"/>
  <c r="PZ6" i="2" s="1"/>
  <c r="PY2" i="2"/>
  <c r="PY6" i="2" s="1"/>
  <c r="OT2" i="2"/>
  <c r="OT6" i="2" s="1"/>
  <c r="OU2" i="2"/>
  <c r="OU6" i="2" s="1"/>
  <c r="OV2" i="2"/>
  <c r="OV6" i="2" s="1"/>
  <c r="OW2" i="2"/>
  <c r="OW6" i="2" s="1"/>
  <c r="OX2" i="2"/>
  <c r="OX6" i="2" s="1"/>
  <c r="OY2" i="2"/>
  <c r="OY6" i="2" s="1"/>
  <c r="OZ2" i="2"/>
  <c r="OZ6" i="2" s="1"/>
  <c r="PA2" i="2"/>
  <c r="PA6" i="2" s="1"/>
  <c r="PB2" i="2"/>
  <c r="PB6" i="2" s="1"/>
  <c r="PC2" i="2"/>
  <c r="PC6" i="2" s="1"/>
  <c r="PD2" i="2"/>
  <c r="PD6" i="2" s="1"/>
  <c r="PE2" i="2"/>
  <c r="PE6" i="2" s="1"/>
  <c r="PF2" i="2"/>
  <c r="PF6" i="2" s="1"/>
  <c r="PG2" i="2"/>
  <c r="PG6" i="2" s="1"/>
  <c r="PH2" i="2"/>
  <c r="PH6" i="2" s="1"/>
  <c r="PI2" i="2"/>
  <c r="PI6" i="2" s="1"/>
  <c r="PJ2" i="2"/>
  <c r="PJ6" i="2" s="1"/>
  <c r="PK2" i="2"/>
  <c r="PK6" i="2" s="1"/>
  <c r="PL2" i="2"/>
  <c r="PL6" i="2" s="1"/>
  <c r="PM2" i="2"/>
  <c r="PM6" i="2" s="1"/>
  <c r="PN2" i="2"/>
  <c r="PN6" i="2" s="1"/>
  <c r="PO2" i="2"/>
  <c r="PO6" i="2" s="1"/>
  <c r="PP2" i="2"/>
  <c r="PP6" i="2" s="1"/>
  <c r="PQ2" i="2"/>
  <c r="PQ6" i="2" s="1"/>
  <c r="PR2" i="2"/>
  <c r="PR6" i="2" s="1"/>
  <c r="PS2" i="2"/>
  <c r="PS6" i="2" s="1"/>
  <c r="PT2" i="2"/>
  <c r="PT6" i="2" s="1"/>
  <c r="PU2" i="2"/>
  <c r="PU6" i="2" s="1"/>
  <c r="PV2" i="2"/>
  <c r="PV6" i="2" s="1"/>
  <c r="OS2" i="2"/>
  <c r="OS6" i="2" s="1"/>
  <c r="PW5" i="2"/>
  <c r="PW4" i="2"/>
  <c r="PW2" i="2"/>
  <c r="PX2" i="2" s="1"/>
  <c r="PX6" i="2" s="1"/>
  <c r="OQ2" i="2"/>
  <c r="OQ5" i="2"/>
  <c r="OQ4" i="2"/>
  <c r="NN5" i="2"/>
  <c r="NN4" i="2"/>
  <c r="NN2" i="2"/>
  <c r="NO2" i="2" s="1"/>
  <c r="OP2" i="2"/>
  <c r="OP6" i="2" s="1"/>
  <c r="OO2" i="2"/>
  <c r="OO6" i="2" s="1"/>
  <c r="ON2" i="2"/>
  <c r="ON6" i="2" s="1"/>
  <c r="OM2" i="2"/>
  <c r="OM6" i="2" s="1"/>
  <c r="OL2" i="2"/>
  <c r="OL6" i="2" s="1"/>
  <c r="OK2" i="2"/>
  <c r="OK6" i="2" s="1"/>
  <c r="OJ2" i="2"/>
  <c r="OJ6" i="2" s="1"/>
  <c r="OI2" i="2"/>
  <c r="OI6" i="2" s="1"/>
  <c r="OH2" i="2"/>
  <c r="OH6" i="2" s="1"/>
  <c r="OG2" i="2"/>
  <c r="OG6" i="2" s="1"/>
  <c r="OF2" i="2"/>
  <c r="OF6" i="2" s="1"/>
  <c r="OE2" i="2"/>
  <c r="OE6" i="2" s="1"/>
  <c r="OD2" i="2"/>
  <c r="OD6" i="2" s="1"/>
  <c r="OC2" i="2"/>
  <c r="OC6" i="2" s="1"/>
  <c r="OB2" i="2"/>
  <c r="OB6" i="2" s="1"/>
  <c r="OA2" i="2"/>
  <c r="OA6" i="2" s="1"/>
  <c r="NZ2" i="2"/>
  <c r="NZ6" i="2" s="1"/>
  <c r="NY2" i="2"/>
  <c r="NY6" i="2" s="1"/>
  <c r="NX2" i="2"/>
  <c r="NX6" i="2" s="1"/>
  <c r="NW2" i="2"/>
  <c r="NW6" i="2" s="1"/>
  <c r="NV2" i="2"/>
  <c r="NV6" i="2" s="1"/>
  <c r="NU2" i="2"/>
  <c r="NU6" i="2" s="1"/>
  <c r="NT2" i="2"/>
  <c r="NT6" i="2" s="1"/>
  <c r="NS2" i="2"/>
  <c r="NS6" i="2" s="1"/>
  <c r="NR2" i="2"/>
  <c r="NR6" i="2" s="1"/>
  <c r="NQ2" i="2"/>
  <c r="NQ6" i="2" s="1"/>
  <c r="NP2" i="2"/>
  <c r="NP6" i="2" s="1"/>
  <c r="US6" i="2" l="1"/>
  <c r="H5" i="11"/>
  <c r="I5" i="11" s="1"/>
  <c r="H6" i="11"/>
  <c r="I6" i="11" s="1"/>
  <c r="H7" i="11"/>
  <c r="D5" i="11"/>
  <c r="D6" i="11"/>
  <c r="SH6" i="2"/>
  <c r="TM6" i="2" s="1"/>
  <c r="F4" i="11"/>
  <c r="F8" i="11"/>
  <c r="OR2" i="2"/>
  <c r="OR6" i="2" s="1"/>
  <c r="RB6" i="2"/>
  <c r="MK2" i="2"/>
  <c r="MK6" i="2" s="1"/>
  <c r="ML2" i="2"/>
  <c r="ML6" i="2" s="1"/>
  <c r="MM2" i="2"/>
  <c r="MM6" i="2" s="1"/>
  <c r="MN2" i="2"/>
  <c r="MN6" i="2" s="1"/>
  <c r="MO2" i="2"/>
  <c r="MO6" i="2" s="1"/>
  <c r="MP2" i="2"/>
  <c r="MP6" i="2" s="1"/>
  <c r="MQ2" i="2"/>
  <c r="MQ6" i="2" s="1"/>
  <c r="MR2" i="2"/>
  <c r="MR6" i="2" s="1"/>
  <c r="MS2" i="2"/>
  <c r="MS6" i="2" s="1"/>
  <c r="MT2" i="2"/>
  <c r="MT6" i="2" s="1"/>
  <c r="MU2" i="2"/>
  <c r="MU6" i="2" s="1"/>
  <c r="MV2" i="2"/>
  <c r="MV6" i="2" s="1"/>
  <c r="MW2" i="2"/>
  <c r="MW6" i="2" s="1"/>
  <c r="MX2" i="2"/>
  <c r="MX6" i="2" s="1"/>
  <c r="MY2" i="2"/>
  <c r="MY6" i="2" s="1"/>
  <c r="MZ2" i="2"/>
  <c r="MZ6" i="2" s="1"/>
  <c r="NA2" i="2"/>
  <c r="NA6" i="2" s="1"/>
  <c r="NB2" i="2"/>
  <c r="NB6" i="2" s="1"/>
  <c r="NC2" i="2"/>
  <c r="NC6" i="2" s="1"/>
  <c r="ND2" i="2"/>
  <c r="ND6" i="2" s="1"/>
  <c r="NE2" i="2"/>
  <c r="NE6" i="2" s="1"/>
  <c r="NF2" i="2"/>
  <c r="NF6" i="2" s="1"/>
  <c r="NG2" i="2"/>
  <c r="NG6" i="2" s="1"/>
  <c r="NH2" i="2"/>
  <c r="NH6" i="2" s="1"/>
  <c r="NI2" i="2"/>
  <c r="NI6" i="2" s="1"/>
  <c r="NJ2" i="2"/>
  <c r="NJ6" i="2" s="1"/>
  <c r="NK2" i="2"/>
  <c r="NK6" i="2" s="1"/>
  <c r="NL2" i="2"/>
  <c r="NL6" i="2" s="1"/>
  <c r="NM2" i="2"/>
  <c r="MJ2" i="2"/>
  <c r="MJ6" i="2" s="1"/>
  <c r="L4" i="11" l="1"/>
  <c r="G4" i="11"/>
  <c r="M4" i="11" s="1"/>
  <c r="I8" i="11"/>
  <c r="F5" i="11"/>
  <c r="F6" i="11" s="1"/>
  <c r="I7" i="11"/>
  <c r="G8" i="11"/>
  <c r="C7" i="5" s="1"/>
  <c r="L8" i="11"/>
  <c r="PW6" i="2"/>
  <c r="NM6" i="2"/>
  <c r="NO6" i="2"/>
  <c r="MG2" i="2"/>
  <c r="MG6" i="2" s="1"/>
  <c r="MF2" i="2"/>
  <c r="MF6" i="2" s="1"/>
  <c r="MH5" i="2"/>
  <c r="MH4" i="2"/>
  <c r="MH2" i="2"/>
  <c r="MI2" i="2" s="1"/>
  <c r="MI6" i="2" s="1"/>
  <c r="ME2" i="2"/>
  <c r="ME6" i="2" s="1"/>
  <c r="MD2" i="2"/>
  <c r="MD6" i="2" s="1"/>
  <c r="MC2" i="2"/>
  <c r="MC6" i="2" s="1"/>
  <c r="MB2" i="2"/>
  <c r="MB6" i="2" s="1"/>
  <c r="MA2" i="2"/>
  <c r="MA6" i="2" s="1"/>
  <c r="LZ2" i="2"/>
  <c r="LZ6" i="2" s="1"/>
  <c r="LY2" i="2"/>
  <c r="LY6" i="2" s="1"/>
  <c r="LX2" i="2"/>
  <c r="LX6" i="2" s="1"/>
  <c r="LW2" i="2"/>
  <c r="LW6" i="2" s="1"/>
  <c r="LV2" i="2"/>
  <c r="LV6" i="2" s="1"/>
  <c r="LU2" i="2"/>
  <c r="LU6" i="2" s="1"/>
  <c r="LT2" i="2"/>
  <c r="LT6" i="2" s="1"/>
  <c r="LS2" i="2"/>
  <c r="LS6" i="2" s="1"/>
  <c r="LR2" i="2"/>
  <c r="LR6" i="2" s="1"/>
  <c r="LQ2" i="2"/>
  <c r="LQ6" i="2" s="1"/>
  <c r="LP2" i="2"/>
  <c r="LP6" i="2" s="1"/>
  <c r="LO2" i="2"/>
  <c r="LO6" i="2" s="1"/>
  <c r="LN2" i="2"/>
  <c r="LN6" i="2" s="1"/>
  <c r="LM2" i="2"/>
  <c r="LM6" i="2" s="1"/>
  <c r="LL2" i="2"/>
  <c r="LL6" i="2" s="1"/>
  <c r="LK2" i="2"/>
  <c r="LK6" i="2" s="1"/>
  <c r="LJ2" i="2"/>
  <c r="LJ6" i="2" s="1"/>
  <c r="LI2" i="2"/>
  <c r="LI6" i="2" s="1"/>
  <c r="LH2" i="2"/>
  <c r="LH6" i="2" s="1"/>
  <c r="LG2" i="2"/>
  <c r="LG6" i="2" s="1"/>
  <c r="LF2" i="2"/>
  <c r="LF6" i="2" s="1"/>
  <c r="LE2" i="2"/>
  <c r="LE6" i="2" s="1"/>
  <c r="LD2" i="2"/>
  <c r="LD6" i="2" s="1"/>
  <c r="L6" i="11" l="1"/>
  <c r="L5" i="11"/>
  <c r="G5" i="11"/>
  <c r="K5" i="11" s="1"/>
  <c r="K8" i="11"/>
  <c r="K4" i="11"/>
  <c r="F7" i="11"/>
  <c r="G6" i="11"/>
  <c r="K6" i="11" s="1"/>
  <c r="OQ6" i="2"/>
  <c r="NN6" i="2"/>
  <c r="LB2" i="2"/>
  <c r="LC2" i="2" s="1"/>
  <c r="LC6" i="2" s="1"/>
  <c r="LB5" i="2"/>
  <c r="LB4" i="2"/>
  <c r="LA2" i="2"/>
  <c r="LA6" i="2" s="1"/>
  <c r="KZ2" i="2"/>
  <c r="KZ6" i="2" s="1"/>
  <c r="KY2" i="2"/>
  <c r="KY6" i="2" s="1"/>
  <c r="KX2" i="2"/>
  <c r="KX6" i="2" s="1"/>
  <c r="KW2" i="2"/>
  <c r="KW6" i="2" s="1"/>
  <c r="KV2" i="2"/>
  <c r="KV6" i="2" s="1"/>
  <c r="KU2" i="2"/>
  <c r="KU6" i="2" s="1"/>
  <c r="KT2" i="2"/>
  <c r="KT6" i="2" s="1"/>
  <c r="KS2" i="2"/>
  <c r="KS6" i="2" s="1"/>
  <c r="KR2" i="2"/>
  <c r="KR6" i="2" s="1"/>
  <c r="KQ2" i="2"/>
  <c r="KQ6" i="2" s="1"/>
  <c r="KP2" i="2"/>
  <c r="KP6" i="2" s="1"/>
  <c r="KO2" i="2"/>
  <c r="KO6" i="2" s="1"/>
  <c r="KN2" i="2"/>
  <c r="KN6" i="2" s="1"/>
  <c r="KM2" i="2"/>
  <c r="KM6" i="2" s="1"/>
  <c r="KL2" i="2"/>
  <c r="KL6" i="2" s="1"/>
  <c r="KK2" i="2"/>
  <c r="KK6" i="2" s="1"/>
  <c r="KJ2" i="2"/>
  <c r="KJ6" i="2" s="1"/>
  <c r="KI2" i="2"/>
  <c r="KI6" i="2" s="1"/>
  <c r="KH2" i="2"/>
  <c r="KH6" i="2" s="1"/>
  <c r="KG2" i="2"/>
  <c r="KG6" i="2" s="1"/>
  <c r="KF2" i="2"/>
  <c r="KF6" i="2" s="1"/>
  <c r="KE2" i="2"/>
  <c r="KE6" i="2" s="1"/>
  <c r="KD2" i="2"/>
  <c r="KD6" i="2" s="1"/>
  <c r="KC2" i="2"/>
  <c r="KC6" i="2" s="1"/>
  <c r="KB2" i="2"/>
  <c r="KB6" i="2" s="1"/>
  <c r="KA2" i="2"/>
  <c r="KA6" i="2" s="1"/>
  <c r="JZ2" i="2"/>
  <c r="JZ6" i="2" s="1"/>
  <c r="JY2" i="2"/>
  <c r="JY6" i="2" s="1"/>
  <c r="JU2" i="2"/>
  <c r="JU6" i="2" s="1"/>
  <c r="JV2" i="2"/>
  <c r="JV6" i="2" s="1"/>
  <c r="JW5" i="2"/>
  <c r="JW4" i="2"/>
  <c r="JW2" i="2"/>
  <c r="JX2" i="2" s="1"/>
  <c r="JX6" i="2" s="1"/>
  <c r="JT2" i="2"/>
  <c r="JT6" i="2" s="1"/>
  <c r="JS2" i="2"/>
  <c r="JS6" i="2" s="1"/>
  <c r="JR2" i="2"/>
  <c r="JR6" i="2" s="1"/>
  <c r="JQ2" i="2"/>
  <c r="JQ6" i="2" s="1"/>
  <c r="JP2" i="2"/>
  <c r="JP6" i="2" s="1"/>
  <c r="JO2" i="2"/>
  <c r="JO6" i="2" s="1"/>
  <c r="JN2" i="2"/>
  <c r="JN6" i="2" s="1"/>
  <c r="JM2" i="2"/>
  <c r="JM6" i="2" s="1"/>
  <c r="JL2" i="2"/>
  <c r="JL6" i="2" s="1"/>
  <c r="JK2" i="2"/>
  <c r="JK6" i="2" s="1"/>
  <c r="JJ2" i="2"/>
  <c r="JJ6" i="2" s="1"/>
  <c r="JI2" i="2"/>
  <c r="JI6" i="2" s="1"/>
  <c r="JH2" i="2"/>
  <c r="JH6" i="2" s="1"/>
  <c r="JG2" i="2"/>
  <c r="JG6" i="2" s="1"/>
  <c r="JF2" i="2"/>
  <c r="JF6" i="2" s="1"/>
  <c r="JE2" i="2"/>
  <c r="JE6" i="2" s="1"/>
  <c r="JD2" i="2"/>
  <c r="JD6" i="2" s="1"/>
  <c r="JC2" i="2"/>
  <c r="JC6" i="2" s="1"/>
  <c r="JB2" i="2"/>
  <c r="JB6" i="2" s="1"/>
  <c r="JA2" i="2"/>
  <c r="JA6" i="2" s="1"/>
  <c r="IZ2" i="2"/>
  <c r="IZ6" i="2" s="1"/>
  <c r="IY2" i="2"/>
  <c r="IY6" i="2" s="1"/>
  <c r="IX2" i="2"/>
  <c r="IX6" i="2" s="1"/>
  <c r="IW2" i="2"/>
  <c r="IW6" i="2" s="1"/>
  <c r="IV2" i="2"/>
  <c r="IV6" i="2" s="1"/>
  <c r="IU2" i="2"/>
  <c r="IU6" i="2" s="1"/>
  <c r="IT2" i="2"/>
  <c r="IT6" i="2" s="1"/>
  <c r="IS2" i="2"/>
  <c r="IS6" i="2" s="1"/>
  <c r="IQ2" i="2"/>
  <c r="IR2" i="2" s="1"/>
  <c r="IR6" i="2" s="1"/>
  <c r="IQ5" i="2"/>
  <c r="IQ4" i="2"/>
  <c r="IP2" i="2"/>
  <c r="IP6" i="2" s="1"/>
  <c r="IO2" i="2"/>
  <c r="IO6" i="2" s="1"/>
  <c r="IN2" i="2"/>
  <c r="IN6" i="2" s="1"/>
  <c r="IM2" i="2"/>
  <c r="IM6" i="2" s="1"/>
  <c r="IL2" i="2"/>
  <c r="IL6" i="2" s="1"/>
  <c r="IK2" i="2"/>
  <c r="IK6" i="2" s="1"/>
  <c r="IJ2" i="2"/>
  <c r="IJ6" i="2" s="1"/>
  <c r="II2" i="2"/>
  <c r="II6" i="2" s="1"/>
  <c r="IH2" i="2"/>
  <c r="IH6" i="2" s="1"/>
  <c r="IG2" i="2"/>
  <c r="IG6" i="2" s="1"/>
  <c r="IF2" i="2"/>
  <c r="IF6" i="2" s="1"/>
  <c r="IE2" i="2"/>
  <c r="IE6" i="2" s="1"/>
  <c r="ID2" i="2"/>
  <c r="ID6" i="2" s="1"/>
  <c r="IC2" i="2"/>
  <c r="IC6" i="2" s="1"/>
  <c r="IB2" i="2"/>
  <c r="IB6" i="2" s="1"/>
  <c r="IA2" i="2"/>
  <c r="IA6" i="2" s="1"/>
  <c r="HZ2" i="2"/>
  <c r="HZ6" i="2" s="1"/>
  <c r="HY2" i="2"/>
  <c r="HY6" i="2" s="1"/>
  <c r="HX2" i="2"/>
  <c r="HX6" i="2" s="1"/>
  <c r="HW2" i="2"/>
  <c r="HW6" i="2" s="1"/>
  <c r="HV2" i="2"/>
  <c r="HV6" i="2" s="1"/>
  <c r="HU2" i="2"/>
  <c r="HU6" i="2" s="1"/>
  <c r="HT2" i="2"/>
  <c r="HT6" i="2" s="1"/>
  <c r="HS2" i="2"/>
  <c r="HS6" i="2" s="1"/>
  <c r="HR2" i="2"/>
  <c r="HR6" i="2" s="1"/>
  <c r="HQ2" i="2"/>
  <c r="HQ6" i="2" s="1"/>
  <c r="HP2" i="2"/>
  <c r="HP6" i="2" s="1"/>
  <c r="HO2" i="2"/>
  <c r="HO6" i="2" s="1"/>
  <c r="HN2" i="2"/>
  <c r="HN6" i="2" s="1"/>
  <c r="GF4" i="2"/>
  <c r="GF5" i="2"/>
  <c r="HL5" i="2"/>
  <c r="HL4" i="2"/>
  <c r="HL2" i="2"/>
  <c r="HM2" i="2" s="1"/>
  <c r="HM6" i="2" s="1"/>
  <c r="HK2" i="2"/>
  <c r="HK6" i="2" s="1"/>
  <c r="HJ2" i="2"/>
  <c r="HJ6" i="2" s="1"/>
  <c r="HI2" i="2"/>
  <c r="HI6" i="2" s="1"/>
  <c r="HH2" i="2"/>
  <c r="HH6" i="2" s="1"/>
  <c r="HG2" i="2"/>
  <c r="HG6" i="2" s="1"/>
  <c r="HF2" i="2"/>
  <c r="HF6" i="2" s="1"/>
  <c r="HE2" i="2"/>
  <c r="HE6" i="2" s="1"/>
  <c r="HD2" i="2"/>
  <c r="HD6" i="2" s="1"/>
  <c r="HC2" i="2"/>
  <c r="HC6" i="2" s="1"/>
  <c r="HB2" i="2"/>
  <c r="HB6" i="2" s="1"/>
  <c r="HA2" i="2"/>
  <c r="HA6" i="2" s="1"/>
  <c r="GZ2" i="2"/>
  <c r="GZ6" i="2" s="1"/>
  <c r="GY2" i="2"/>
  <c r="GY6" i="2" s="1"/>
  <c r="GX2" i="2"/>
  <c r="GX6" i="2" s="1"/>
  <c r="GW2" i="2"/>
  <c r="GW6" i="2" s="1"/>
  <c r="GV2" i="2"/>
  <c r="GV6" i="2" s="1"/>
  <c r="GU2" i="2"/>
  <c r="GU6" i="2" s="1"/>
  <c r="GT2" i="2"/>
  <c r="GT6" i="2" s="1"/>
  <c r="GS2" i="2"/>
  <c r="GS6" i="2" s="1"/>
  <c r="GR2" i="2"/>
  <c r="GR6" i="2" s="1"/>
  <c r="GQ2" i="2"/>
  <c r="GQ6" i="2" s="1"/>
  <c r="GP2" i="2"/>
  <c r="GP6" i="2" s="1"/>
  <c r="GO2" i="2"/>
  <c r="GO6" i="2" s="1"/>
  <c r="GN2" i="2"/>
  <c r="GN6" i="2" s="1"/>
  <c r="GM2" i="2"/>
  <c r="GM6" i="2" s="1"/>
  <c r="GL2" i="2"/>
  <c r="GL6" i="2" s="1"/>
  <c r="GK2" i="2"/>
  <c r="GK6" i="2" s="1"/>
  <c r="GJ2" i="2"/>
  <c r="GJ6" i="2" s="1"/>
  <c r="GI2" i="2"/>
  <c r="GI6" i="2" s="1"/>
  <c r="GH2" i="2"/>
  <c r="GH6" i="2" s="1"/>
  <c r="GF2" i="2"/>
  <c r="GG2" i="2" s="1"/>
  <c r="GG6" i="2" s="1"/>
  <c r="FY2" i="2"/>
  <c r="FY6" i="2" s="1"/>
  <c r="FZ2" i="2"/>
  <c r="FZ6" i="2" s="1"/>
  <c r="GA2" i="2"/>
  <c r="GA6" i="2" s="1"/>
  <c r="GB2" i="2"/>
  <c r="GB6" i="2" s="1"/>
  <c r="GC2" i="2"/>
  <c r="GC6" i="2" s="1"/>
  <c r="GD2" i="2"/>
  <c r="GD6" i="2" s="1"/>
  <c r="GE2" i="2"/>
  <c r="GE6" i="2" s="1"/>
  <c r="FC2" i="2"/>
  <c r="FC6" i="2" s="1"/>
  <c r="FD2" i="2"/>
  <c r="FD6" i="2" s="1"/>
  <c r="FE2" i="2"/>
  <c r="FE6" i="2" s="1"/>
  <c r="FF2" i="2"/>
  <c r="FF6" i="2" s="1"/>
  <c r="FG2" i="2"/>
  <c r="FG6" i="2" s="1"/>
  <c r="FH2" i="2"/>
  <c r="FH6" i="2" s="1"/>
  <c r="FI2" i="2"/>
  <c r="FI6" i="2" s="1"/>
  <c r="FJ2" i="2"/>
  <c r="FJ6" i="2" s="1"/>
  <c r="FK2" i="2"/>
  <c r="FK6" i="2" s="1"/>
  <c r="FL2" i="2"/>
  <c r="FL6" i="2" s="1"/>
  <c r="FM2" i="2"/>
  <c r="FM6" i="2" s="1"/>
  <c r="FN2" i="2"/>
  <c r="FN6" i="2" s="1"/>
  <c r="FO2" i="2"/>
  <c r="FO6" i="2" s="1"/>
  <c r="FP2" i="2"/>
  <c r="FP6" i="2" s="1"/>
  <c r="FQ2" i="2"/>
  <c r="FQ6" i="2" s="1"/>
  <c r="FR2" i="2"/>
  <c r="FR6" i="2" s="1"/>
  <c r="FS2" i="2"/>
  <c r="FS6" i="2" s="1"/>
  <c r="FT2" i="2"/>
  <c r="FT6" i="2" s="1"/>
  <c r="FU2" i="2"/>
  <c r="FU6" i="2" s="1"/>
  <c r="FV2" i="2"/>
  <c r="FV6" i="2" s="1"/>
  <c r="FW2" i="2"/>
  <c r="FW6" i="2" s="1"/>
  <c r="FX2" i="2"/>
  <c r="FX6" i="2" s="1"/>
  <c r="FB2" i="2"/>
  <c r="FB6" i="2" s="1"/>
  <c r="M8" i="11" l="1"/>
  <c r="M5" i="11"/>
  <c r="G7" i="11"/>
  <c r="K7" i="11" s="1"/>
  <c r="L7" i="11"/>
  <c r="MH6" i="2"/>
  <c r="JW6" i="2"/>
  <c r="LB6" i="2"/>
  <c r="IQ6" i="2"/>
  <c r="HL6" i="2"/>
  <c r="DW2" i="2"/>
  <c r="EZ5" i="2" l="1"/>
  <c r="EZ4" i="2"/>
  <c r="EZ2" i="2"/>
  <c r="FA2" i="2" s="1"/>
  <c r="FA6" i="2" s="1"/>
  <c r="GF6" i="2" s="1"/>
  <c r="DX2" i="2"/>
  <c r="DX6" i="2" s="1"/>
  <c r="DY2" i="2"/>
  <c r="DY6" i="2" s="1"/>
  <c r="DZ2" i="2"/>
  <c r="DZ6" i="2" s="1"/>
  <c r="EA2" i="2"/>
  <c r="EA6" i="2" s="1"/>
  <c r="EB2" i="2"/>
  <c r="EB6" i="2" s="1"/>
  <c r="EC2" i="2"/>
  <c r="EC6" i="2" s="1"/>
  <c r="ED2" i="2"/>
  <c r="ED6" i="2" s="1"/>
  <c r="EE2" i="2"/>
  <c r="EE6" i="2" s="1"/>
  <c r="EF2" i="2"/>
  <c r="EF6" i="2" s="1"/>
  <c r="EG2" i="2"/>
  <c r="EG6" i="2" s="1"/>
  <c r="EH2" i="2"/>
  <c r="EH6" i="2" s="1"/>
  <c r="EI2" i="2"/>
  <c r="EI6" i="2" s="1"/>
  <c r="EJ2" i="2"/>
  <c r="EJ6" i="2" s="1"/>
  <c r="EK2" i="2"/>
  <c r="EK6" i="2" s="1"/>
  <c r="EL2" i="2"/>
  <c r="EL6" i="2" s="1"/>
  <c r="EM2" i="2"/>
  <c r="EM6" i="2" s="1"/>
  <c r="EN2" i="2"/>
  <c r="EN6" i="2" s="1"/>
  <c r="EO2" i="2"/>
  <c r="EO6" i="2" s="1"/>
  <c r="EP2" i="2"/>
  <c r="EP6" i="2" s="1"/>
  <c r="EQ2" i="2"/>
  <c r="EQ6" i="2" s="1"/>
  <c r="ER2" i="2"/>
  <c r="ER6" i="2" s="1"/>
  <c r="ES2" i="2"/>
  <c r="ES6" i="2" s="1"/>
  <c r="ET2" i="2"/>
  <c r="ET6" i="2" s="1"/>
  <c r="EU2" i="2"/>
  <c r="EU6" i="2" s="1"/>
  <c r="EV2" i="2"/>
  <c r="EV6" i="2" s="1"/>
  <c r="EW2" i="2"/>
  <c r="EW6" i="2" s="1"/>
  <c r="EX2" i="2"/>
  <c r="EX6" i="2" s="1"/>
  <c r="EY2" i="2"/>
  <c r="EY6" i="2" s="1"/>
  <c r="DU2" i="2"/>
  <c r="DW6" i="2"/>
  <c r="CQ2" i="2"/>
  <c r="CQ6" i="2" s="1"/>
  <c r="DU5" i="2"/>
  <c r="DU4" i="2"/>
  <c r="CS2" i="2"/>
  <c r="CS6" i="2" s="1"/>
  <c r="CT2" i="2"/>
  <c r="CT6" i="2" s="1"/>
  <c r="CU2" i="2"/>
  <c r="CU6" i="2" s="1"/>
  <c r="CV2" i="2"/>
  <c r="CV6" i="2" s="1"/>
  <c r="CW2" i="2"/>
  <c r="CW6" i="2" s="1"/>
  <c r="CX2" i="2"/>
  <c r="CX6" i="2" s="1"/>
  <c r="CY2" i="2"/>
  <c r="CY6" i="2" s="1"/>
  <c r="CZ2" i="2"/>
  <c r="CZ6" i="2" s="1"/>
  <c r="DA2" i="2"/>
  <c r="DA6" i="2" s="1"/>
  <c r="DB2" i="2"/>
  <c r="DB6" i="2" s="1"/>
  <c r="DC2" i="2"/>
  <c r="DC6" i="2" s="1"/>
  <c r="DD2" i="2"/>
  <c r="DD6" i="2" s="1"/>
  <c r="DE2" i="2"/>
  <c r="DE6" i="2" s="1"/>
  <c r="DF2" i="2"/>
  <c r="DF6" i="2" s="1"/>
  <c r="DG2" i="2"/>
  <c r="DG6" i="2" s="1"/>
  <c r="DH2" i="2"/>
  <c r="DH6" i="2" s="1"/>
  <c r="DI2" i="2"/>
  <c r="DI6" i="2" s="1"/>
  <c r="DJ2" i="2"/>
  <c r="DJ6" i="2" s="1"/>
  <c r="DK2" i="2"/>
  <c r="DK6" i="2" s="1"/>
  <c r="DL2" i="2"/>
  <c r="DL6" i="2" s="1"/>
  <c r="DM2" i="2"/>
  <c r="DN2" i="2"/>
  <c r="DN6" i="2" s="1"/>
  <c r="DO2" i="2"/>
  <c r="DO6" i="2" s="1"/>
  <c r="DP2" i="2"/>
  <c r="DP6" i="2" s="1"/>
  <c r="DQ2" i="2"/>
  <c r="DQ6" i="2" s="1"/>
  <c r="DR2" i="2"/>
  <c r="DR6" i="2" s="1"/>
  <c r="DS2" i="2"/>
  <c r="DS6" i="2" s="1"/>
  <c r="DT2" i="2"/>
  <c r="DT6" i="2" s="1"/>
  <c r="CR2" i="2"/>
  <c r="CR6" i="2" s="1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BX2" i="2"/>
  <c r="BW2" i="2"/>
  <c r="DV2" i="2" l="1"/>
  <c r="DV6" i="2" s="1"/>
  <c r="BT2" i="2"/>
  <c r="BT6" i="2" s="1"/>
  <c r="BS2" i="2"/>
  <c r="BS6" i="2" s="1"/>
  <c r="BR2" i="2"/>
  <c r="BR6" i="2" s="1"/>
  <c r="BQ2" i="2"/>
  <c r="BQ6" i="2" s="1"/>
  <c r="BP2" i="2"/>
  <c r="BP6" i="2" s="1"/>
  <c r="BO2" i="2"/>
  <c r="BO6" i="2" s="1"/>
  <c r="BM2" i="2"/>
  <c r="BM6" i="2" s="1"/>
  <c r="BN2" i="2"/>
  <c r="BN6" i="2" s="1"/>
  <c r="BL2" i="2"/>
  <c r="BL6" i="2" s="1"/>
  <c r="CO5" i="2"/>
  <c r="CO4" i="2"/>
  <c r="CO2" i="2"/>
  <c r="CP2" i="2" s="1"/>
  <c r="CP6" i="2" s="1"/>
  <c r="CN6" i="2"/>
  <c r="BU2" i="2"/>
  <c r="BU6" i="2" s="1"/>
  <c r="BV2" i="2"/>
  <c r="BV6" i="2" s="1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EZ6" i="2" l="1"/>
  <c r="DU6" i="2"/>
  <c r="AQ2" i="2" l="1"/>
  <c r="AQ6" i="2" s="1"/>
  <c r="BJ5" i="2"/>
  <c r="BJ4" i="2"/>
  <c r="BJ2" i="2"/>
  <c r="BK2" i="2" s="1"/>
  <c r="BK6" i="2" s="1"/>
  <c r="AG2" i="2"/>
  <c r="AG6" i="2" s="1"/>
  <c r="AH2" i="2"/>
  <c r="AH6" i="2" s="1"/>
  <c r="AI2" i="2"/>
  <c r="AI6" i="2" s="1"/>
  <c r="AJ2" i="2"/>
  <c r="AJ6" i="2" s="1"/>
  <c r="AK2" i="2"/>
  <c r="AK6" i="2" s="1"/>
  <c r="AL2" i="2"/>
  <c r="AL6" i="2" s="1"/>
  <c r="AM2" i="2"/>
  <c r="AM6" i="2" s="1"/>
  <c r="AN2" i="2"/>
  <c r="AN6" i="2" s="1"/>
  <c r="AO2" i="2"/>
  <c r="AO6" i="2" s="1"/>
  <c r="AP2" i="2"/>
  <c r="AP6" i="2" s="1"/>
  <c r="AR2" i="2"/>
  <c r="AR6" i="2" s="1"/>
  <c r="AS2" i="2"/>
  <c r="AS6" i="2" s="1"/>
  <c r="AT2" i="2"/>
  <c r="AT6" i="2" s="1"/>
  <c r="AU2" i="2"/>
  <c r="AU6" i="2" s="1"/>
  <c r="AV2" i="2"/>
  <c r="AV6" i="2" s="1"/>
  <c r="AW2" i="2"/>
  <c r="AW6" i="2" s="1"/>
  <c r="AX2" i="2"/>
  <c r="AX6" i="2" s="1"/>
  <c r="AY2" i="2"/>
  <c r="AY6" i="2" s="1"/>
  <c r="AZ2" i="2"/>
  <c r="AZ6" i="2" s="1"/>
  <c r="BA2" i="2"/>
  <c r="BA6" i="2" s="1"/>
  <c r="BB2" i="2"/>
  <c r="BB6" i="2" s="1"/>
  <c r="BC2" i="2"/>
  <c r="BC6" i="2" s="1"/>
  <c r="BD2" i="2"/>
  <c r="BD6" i="2" s="1"/>
  <c r="BE2" i="2"/>
  <c r="BE6" i="2" s="1"/>
  <c r="BF2" i="2"/>
  <c r="BF6" i="2" s="1"/>
  <c r="BG2" i="2"/>
  <c r="BG6" i="2" s="1"/>
  <c r="BH2" i="2"/>
  <c r="BH6" i="2" s="1"/>
  <c r="BI2" i="2"/>
  <c r="BI6" i="2" s="1"/>
  <c r="AF2" i="2"/>
  <c r="AF6" i="2" s="1"/>
  <c r="O2" i="2"/>
  <c r="O6" i="2" s="1"/>
  <c r="N2" i="2"/>
  <c r="N6" i="2" s="1"/>
  <c r="M2" i="2"/>
  <c r="M6" i="2" s="1"/>
  <c r="J5" i="10"/>
  <c r="J4" i="10"/>
  <c r="E8" i="10"/>
  <c r="D8" i="10" s="1"/>
  <c r="E4" i="10"/>
  <c r="D4" i="10" s="1"/>
  <c r="B3" i="10"/>
  <c r="H4" i="10"/>
  <c r="I4" i="10" s="1"/>
  <c r="AD5" i="2"/>
  <c r="AD4" i="2"/>
  <c r="AD2" i="2"/>
  <c r="AE2" i="2" s="1"/>
  <c r="AE6" i="2" s="1"/>
  <c r="D2" i="2"/>
  <c r="D6" i="2" s="1"/>
  <c r="E2" i="2"/>
  <c r="E6" i="2" s="1"/>
  <c r="F2" i="2"/>
  <c r="F6" i="2" s="1"/>
  <c r="G2" i="2"/>
  <c r="G6" i="2" s="1"/>
  <c r="H2" i="2"/>
  <c r="H6" i="2" s="1"/>
  <c r="I2" i="2"/>
  <c r="I6" i="2" s="1"/>
  <c r="K2" i="2"/>
  <c r="K6" i="2" s="1"/>
  <c r="L2" i="2"/>
  <c r="L6" i="2" s="1"/>
  <c r="P2" i="2"/>
  <c r="P6" i="2" s="1"/>
  <c r="Q2" i="2"/>
  <c r="Q6" i="2" s="1"/>
  <c r="R2" i="2"/>
  <c r="R6" i="2" s="1"/>
  <c r="S2" i="2"/>
  <c r="S6" i="2" s="1"/>
  <c r="T2" i="2"/>
  <c r="T6" i="2" s="1"/>
  <c r="U2" i="2"/>
  <c r="U6" i="2" s="1"/>
  <c r="V2" i="2"/>
  <c r="V6" i="2" s="1"/>
  <c r="W2" i="2"/>
  <c r="W6" i="2" s="1"/>
  <c r="X2" i="2"/>
  <c r="X6" i="2" s="1"/>
  <c r="Y2" i="2"/>
  <c r="Y6" i="2" s="1"/>
  <c r="Z2" i="2"/>
  <c r="Z6" i="2" s="1"/>
  <c r="AA2" i="2"/>
  <c r="AA6" i="2" s="1"/>
  <c r="AB2" i="2"/>
  <c r="AB6" i="2" s="1"/>
  <c r="AC2" i="2"/>
  <c r="AC6" i="2" s="1"/>
  <c r="J6" i="2"/>
  <c r="C2" i="2"/>
  <c r="C6" i="2" s="1"/>
  <c r="CO6" i="2" l="1"/>
  <c r="BJ6" i="2"/>
  <c r="F4" i="10"/>
  <c r="F8" i="10"/>
  <c r="E5" i="10"/>
  <c r="H8" i="10"/>
  <c r="I8" i="10" s="1"/>
  <c r="H7" i="10" l="1"/>
  <c r="I7" i="10" s="1"/>
  <c r="H6" i="10"/>
  <c r="I6" i="10" s="1"/>
  <c r="J7" i="10"/>
  <c r="L8" i="10"/>
  <c r="G8" i="10"/>
  <c r="K8" i="10" s="1"/>
  <c r="F5" i="10"/>
  <c r="G4" i="10"/>
  <c r="L4" i="10"/>
  <c r="D5" i="10"/>
  <c r="E6" i="10"/>
  <c r="E2" i="5"/>
  <c r="A3" i="5" l="1"/>
  <c r="A5" i="5"/>
  <c r="B5" i="5" s="1"/>
  <c r="C5" i="5" s="1"/>
  <c r="F6" i="10"/>
  <c r="G5" i="10"/>
  <c r="K4" i="10"/>
  <c r="D6" i="10"/>
  <c r="E7" i="10"/>
  <c r="M7" i="11" l="1"/>
  <c r="B3" i="5"/>
  <c r="C3" i="5" s="1"/>
  <c r="F7" i="10"/>
  <c r="G7" i="10" s="1"/>
  <c r="K7" i="10" s="1"/>
  <c r="G6" i="10"/>
  <c r="K6" i="10" s="1"/>
  <c r="L6" i="10"/>
  <c r="D7" i="10"/>
  <c r="M6" i="11" l="1"/>
  <c r="L7" i="10"/>
  <c r="B6" i="2" l="1"/>
  <c r="AD6" i="2" l="1"/>
  <c r="H5" i="10"/>
  <c r="I5" i="10" l="1"/>
  <c r="K5" i="10" s="1"/>
  <c r="L5" i="10"/>
  <c r="J8" i="10"/>
  <c r="J6" i="10"/>
  <c r="E8" i="3" l="1"/>
  <c r="H4" i="3" l="1"/>
  <c r="H6" i="3" l="1"/>
  <c r="H7" i="3"/>
  <c r="H8" i="3"/>
  <c r="B3" i="3" l="1"/>
  <c r="E4" i="3" l="1"/>
  <c r="D8" i="3" l="1"/>
  <c r="D4" i="3"/>
  <c r="E5" i="3"/>
  <c r="E6" i="3" s="1"/>
  <c r="D6" i="3" s="1"/>
  <c r="F4" i="3"/>
  <c r="F5" i="3" l="1"/>
  <c r="G5" i="3" s="1"/>
  <c r="D5" i="3"/>
  <c r="G4" i="3"/>
  <c r="F8" i="3"/>
  <c r="G8" i="3" s="1"/>
  <c r="E7" i="3"/>
  <c r="D7" i="3" s="1"/>
  <c r="M8" i="3" l="1"/>
  <c r="F6" i="3"/>
  <c r="I7" i="3"/>
  <c r="F7" i="3" l="1"/>
  <c r="G6" i="3"/>
  <c r="G7" i="3" l="1"/>
  <c r="K7" i="3" s="1"/>
  <c r="L7" i="3"/>
  <c r="M4" i="3" l="1"/>
  <c r="H5" i="3" l="1"/>
  <c r="L4" i="3"/>
  <c r="I4" i="3"/>
  <c r="K4" i="3" s="1"/>
  <c r="I8" i="3" l="1"/>
  <c r="K8" i="3" s="1"/>
  <c r="M7" i="3" l="1"/>
  <c r="L8" i="3"/>
  <c r="I6" i="3"/>
  <c r="K6" i="3" s="1"/>
  <c r="L6" i="3"/>
  <c r="M5" i="3" l="1"/>
  <c r="I5" i="3" l="1"/>
  <c r="K5" i="3" s="1"/>
  <c r="L5" i="3"/>
  <c r="M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Nutsov</author>
  </authors>
  <commentList>
    <comment ref="DM3" authorId="0" shapeId="0" xr:uid="{1ACEC279-201B-4E74-AB20-1AD291364D60}">
      <text>
        <r>
          <rPr>
            <b/>
            <sz val="9"/>
            <color indexed="81"/>
            <rFont val="Tahoma"/>
            <family val="2"/>
            <charset val="204"/>
          </rPr>
          <t>Pavel Nutsov:</t>
        </r>
        <r>
          <rPr>
            <sz val="9"/>
            <color indexed="81"/>
            <rFont val="Tahoma"/>
            <family val="2"/>
            <charset val="204"/>
          </rPr>
          <t xml:space="preserve">
value from reference cards "ASPxGridViewCards_25.05.2021
</t>
        </r>
      </text>
    </comment>
  </commentList>
</comments>
</file>

<file path=xl/sharedStrings.xml><?xml version="1.0" encoding="utf-8"?>
<sst xmlns="http://schemas.openxmlformats.org/spreadsheetml/2006/main" count="345" uniqueCount="223">
  <si>
    <t>Approved</t>
  </si>
  <si>
    <t>Activated</t>
  </si>
  <si>
    <t>Approved limits</t>
  </si>
  <si>
    <t>Average limit</t>
  </si>
  <si>
    <t>ATM (sum)</t>
  </si>
  <si>
    <t>POS (sum)</t>
  </si>
  <si>
    <t>Online (sum)</t>
  </si>
  <si>
    <t>ATM (transactions)</t>
  </si>
  <si>
    <t>POS (transactions)</t>
  </si>
  <si>
    <t>Online (transactions)</t>
  </si>
  <si>
    <t>Total (transactions)</t>
  </si>
  <si>
    <t>ATM (sum share)</t>
  </si>
  <si>
    <t>POS (sum share)</t>
  </si>
  <si>
    <t>Online (sum share)</t>
  </si>
  <si>
    <t>ATM (transactions share)</t>
  </si>
  <si>
    <t>POS (transactions share)</t>
  </si>
  <si>
    <t>Online (transactions share)</t>
  </si>
  <si>
    <t>Target (monthly)</t>
  </si>
  <si>
    <t>Target (daily)</t>
  </si>
  <si>
    <t>Working days</t>
  </si>
  <si>
    <t>Days gone</t>
  </si>
  <si>
    <t>Remaining days</t>
  </si>
  <si>
    <t>Achieved</t>
  </si>
  <si>
    <t>Rest</t>
  </si>
  <si>
    <t>Last month Result</t>
  </si>
  <si>
    <t>Remaining daily target</t>
  </si>
  <si>
    <t>Behind</t>
  </si>
  <si>
    <t>Newly Activated</t>
  </si>
  <si>
    <t>Utilized amount</t>
  </si>
  <si>
    <t>Payments</t>
  </si>
  <si>
    <t>Charges</t>
  </si>
  <si>
    <t>Total utilized (sum)</t>
  </si>
  <si>
    <t>Activated limit</t>
  </si>
  <si>
    <t>NewForecast</t>
  </si>
  <si>
    <t>Forecast Utillized</t>
  </si>
  <si>
    <t>Coefficent</t>
  </si>
  <si>
    <t>Start Date</t>
  </si>
  <si>
    <t>End Date</t>
  </si>
  <si>
    <t>Utillized till same date LM</t>
  </si>
  <si>
    <t>Collected till same date LM</t>
  </si>
  <si>
    <t>Forecast Collected</t>
  </si>
  <si>
    <t>Forecast Charges</t>
  </si>
  <si>
    <t xml:space="preserve">    5 882 804.56 lei</t>
  </si>
  <si>
    <t xml:space="preserve">    267 400.21 lei</t>
  </si>
  <si>
    <t xml:space="preserve">  5 893 046.04 lei</t>
  </si>
  <si>
    <t>-      10 241.48 lei</t>
  </si>
  <si>
    <t xml:space="preserve">  5 614 965.70 lei</t>
  </si>
  <si>
    <t xml:space="preserve">                             -   lei</t>
  </si>
  <si>
    <t>-     10 241.48 lei</t>
  </si>
  <si>
    <t xml:space="preserve">      5 893 046.04 lei</t>
  </si>
  <si>
    <t xml:space="preserve">    6 234 561.92 lei</t>
  </si>
  <si>
    <t xml:space="preserve">    283 389.18 lei</t>
  </si>
  <si>
    <t xml:space="preserve">  6 606 801.99 lei</t>
  </si>
  <si>
    <t>-    372 240.07 lei</t>
  </si>
  <si>
    <t xml:space="preserve">  6 275 233.63 lei</t>
  </si>
  <si>
    <t>-   372 240.07 lei</t>
  </si>
  <si>
    <t xml:space="preserve">      6 606 801.99 lei</t>
  </si>
  <si>
    <t xml:space="preserve">    1 687 282.88 lei</t>
  </si>
  <si>
    <t xml:space="preserve">      56 242.76 lei</t>
  </si>
  <si>
    <t xml:space="preserve">  1 774 543.50 lei</t>
  </si>
  <si>
    <t>-      87 260.62 lei</t>
  </si>
  <si>
    <t xml:space="preserve">  1 733 723.72 lei</t>
  </si>
  <si>
    <t>-     87 260.62 lei</t>
  </si>
  <si>
    <t xml:space="preserve">      1 774 543.50 lei</t>
  </si>
  <si>
    <t>AXI ES</t>
  </si>
  <si>
    <t>Result March</t>
  </si>
  <si>
    <t>Closed cards</t>
  </si>
  <si>
    <t>Old base</t>
  </si>
  <si>
    <t>New base</t>
  </si>
  <si>
    <t>Cession</t>
  </si>
  <si>
    <t>New clients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</si>
  <si>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</si>
  <si>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</si>
  <si>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</si>
  <si>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</si>
  <si>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</si>
  <si>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</si>
  <si>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</si>
  <si>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</si>
  <si>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</si>
  <si>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</si>
  <si>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</si>
  <si>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</si>
  <si>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</si>
  <si>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</si>
  <si>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</si>
  <si>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</si>
  <si>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</si>
  <si>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</si>
  <si>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</si>
  <si>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</si>
  <si>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</si>
  <si>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</si>
  <si>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</si>
  <si>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</si>
  <si>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</si>
  <si>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</si>
  <si>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</si>
  <si>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</si>
  <si>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</si>
  <si>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</si>
  <si>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</si>
  <si>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</si>
  <si>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</si>
  <si>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</si>
  <si>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</si>
  <si>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</si>
  <si>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</si>
  <si>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</si>
  <si>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</si>
  <si>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</si>
  <si>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</si>
  <si>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</si>
  <si>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</si>
  <si>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</si>
  <si>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</si>
  <si>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</si>
  <si>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</si>
  <si>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</si>
  <si>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</si>
  <si>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</si>
  <si>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</si>
  <si>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</si>
  <si>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</si>
  <si>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</si>
  <si>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</si>
  <si>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</si>
  <si>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</si>
  <si>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</si>
  <si>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</si>
  <si>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</si>
  <si>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</si>
  <si>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2023-01-02</t>
  </si>
  <si>
    <t>2023-01-03</t>
  </si>
  <si>
    <t>2023-01-01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</si>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</sst>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лв.&quot;_-;\-* #,##0.00\ &quot;лв.&quot;_-;_-* &quot;-&quot;??\ &quot;лв.&quot;_-;_-@_-"/>
    <numFmt numFmtId="43" formatCode="_-* #,##0.00_-;\-* #,##0.00_-;_-* &quot;-&quot;??_-;_-@_-"/>
    <numFmt numFmtId="164" formatCode="_-* #,##0.00\ [$lei-418]_-;\-* #,##0.00\ [$lei-418]_-;_-* &quot;-&quot;??\ [$lei-418]_-;_-@_-"/>
    <numFmt numFmtId="165" formatCode="_-* #,##0.00\ [$zł-415]_-;\-* #,##0.00\ [$zł-415]_-;_-* &quot;-&quot;??\ [$zł-415]_-;_-@_-"/>
    <numFmt numFmtId="166" formatCode="_-* #,##0.00\ [$€-C0A]_-;\-* #,##0.00\ [$€-C0A]_-;_-* &quot;-&quot;??\ [$€-C0A]_-;_-@_-"/>
    <numFmt numFmtId="167" formatCode="_-* #,##0.00\ [$€-1]_-;\-* #,##0.00\ [$€-1]_-;_-* &quot;-&quot;??\ [$€-1]_-;_-@_-"/>
    <numFmt numFmtId="168" formatCode="_-* #,##0_-;\-* #,##0_-;_-* &quot;-&quot;??_-;_-@_-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name val="Arial"/>
      <family val="2"/>
      <charset val="204"/>
    </font>
    <font>
      <sz val="9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</cellStyleXfs>
  <cellXfs count="110">
    <xf numFmtId="0" fontId="0" fillId="0" borderId="0" xfId="0"/>
    <xf numFmtId="4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/>
    </xf>
    <xf numFmtId="14" fontId="4" fillId="3" borderId="0" xfId="0" applyNumberFormat="1" applyFont="1" applyFill="1"/>
    <xf numFmtId="3" fontId="0" fillId="4" borderId="0" xfId="0" applyNumberFormat="1" applyFill="1"/>
    <xf numFmtId="3" fontId="2" fillId="4" borderId="0" xfId="0" applyNumberFormat="1" applyFont="1" applyFill="1"/>
    <xf numFmtId="0" fontId="2" fillId="0" borderId="0" xfId="0" applyFont="1"/>
    <xf numFmtId="17" fontId="7" fillId="3" borderId="0" xfId="0" applyNumberFormat="1" applyFont="1" applyFill="1"/>
    <xf numFmtId="44" fontId="0" fillId="0" borderId="0" xfId="3" applyFont="1"/>
    <xf numFmtId="3" fontId="11" fillId="0" borderId="5" xfId="0" applyNumberFormat="1" applyFont="1" applyBorder="1" applyAlignment="1">
      <alignment horizontal="center" vertical="center"/>
    </xf>
    <xf numFmtId="3" fontId="12" fillId="0" borderId="5" xfId="0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3" fontId="14" fillId="2" borderId="5" xfId="0" applyNumberFormat="1" applyFont="1" applyFill="1" applyBorder="1" applyAlignment="1">
      <alignment horizontal="center" vertical="center"/>
    </xf>
    <xf numFmtId="3" fontId="12" fillId="5" borderId="5" xfId="0" applyNumberFormat="1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64" fontId="12" fillId="5" borderId="5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3" fontId="11" fillId="0" borderId="7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14" fillId="2" borderId="7" xfId="0" applyNumberFormat="1" applyFont="1" applyFill="1" applyBorder="1" applyAlignment="1">
      <alignment horizontal="center" vertical="center"/>
    </xf>
    <xf numFmtId="3" fontId="12" fillId="5" borderId="7" xfId="0" applyNumberFormat="1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/>
    </xf>
    <xf numFmtId="0" fontId="11" fillId="0" borderId="9" xfId="0" applyFont="1" applyBorder="1" applyAlignment="1">
      <alignment vertical="center"/>
    </xf>
    <xf numFmtId="3" fontId="2" fillId="6" borderId="10" xfId="0" applyNumberFormat="1" applyFont="1" applyFill="1" applyBorder="1" applyAlignment="1">
      <alignment horizontal="center"/>
    </xf>
    <xf numFmtId="164" fontId="2" fillId="6" borderId="10" xfId="0" applyNumberFormat="1" applyFont="1" applyFill="1" applyBorder="1" applyAlignment="1">
      <alignment horizontal="center"/>
    </xf>
    <xf numFmtId="0" fontId="11" fillId="0" borderId="11" xfId="0" applyFont="1" applyBorder="1" applyAlignment="1">
      <alignment vertical="center"/>
    </xf>
    <xf numFmtId="164" fontId="13" fillId="0" borderId="12" xfId="0" applyNumberFormat="1" applyFont="1" applyBorder="1" applyAlignment="1">
      <alignment horizontal="center" vertical="center"/>
    </xf>
    <xf numFmtId="3" fontId="12" fillId="0" borderId="12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164" fontId="14" fillId="2" borderId="12" xfId="0" applyNumberFormat="1" applyFont="1" applyFill="1" applyBorder="1" applyAlignment="1">
      <alignment horizontal="center" vertical="center"/>
    </xf>
    <xf numFmtId="164" fontId="12" fillId="5" borderId="12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/>
    </xf>
    <xf numFmtId="14" fontId="8" fillId="0" borderId="4" xfId="0" applyNumberFormat="1" applyFont="1" applyBorder="1" applyAlignment="1">
      <alignment vertical="center"/>
    </xf>
    <xf numFmtId="0" fontId="9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0" fillId="0" borderId="5" xfId="0" applyBorder="1"/>
    <xf numFmtId="2" fontId="0" fillId="0" borderId="5" xfId="0" applyNumberFormat="1" applyBorder="1"/>
    <xf numFmtId="0" fontId="0" fillId="2" borderId="0" xfId="0" applyFill="1"/>
    <xf numFmtId="14" fontId="0" fillId="2" borderId="0" xfId="0" applyNumberFormat="1" applyFill="1"/>
    <xf numFmtId="164" fontId="4" fillId="0" borderId="0" xfId="0" applyNumberFormat="1" applyFont="1" applyAlignment="1">
      <alignment horizontal="center" vertical="center"/>
    </xf>
    <xf numFmtId="0" fontId="0" fillId="0" borderId="16" xfId="0" applyBorder="1"/>
    <xf numFmtId="14" fontId="4" fillId="0" borderId="1" xfId="0" applyNumberFormat="1" applyFont="1" applyBorder="1"/>
    <xf numFmtId="14" fontId="3" fillId="0" borderId="1" xfId="0" applyNumberFormat="1" applyFont="1" applyBorder="1"/>
    <xf numFmtId="0" fontId="0" fillId="4" borderId="0" xfId="0" applyFill="1"/>
    <xf numFmtId="14" fontId="8" fillId="0" borderId="1" xfId="0" applyNumberFormat="1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11" fillId="0" borderId="17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3" fontId="11" fillId="0" borderId="18" xfId="0" applyNumberFormat="1" applyFont="1" applyBorder="1" applyAlignment="1">
      <alignment horizontal="center" vertical="center"/>
    </xf>
    <xf numFmtId="3" fontId="11" fillId="0" borderId="19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3" fontId="12" fillId="0" borderId="18" xfId="0" applyNumberFormat="1" applyFont="1" applyBorder="1" applyAlignment="1">
      <alignment horizontal="center" vertical="center"/>
    </xf>
    <xf numFmtId="3" fontId="12" fillId="0" borderId="19" xfId="0" applyNumberFormat="1" applyFont="1" applyBorder="1" applyAlignment="1">
      <alignment horizontal="center" vertical="center"/>
    </xf>
    <xf numFmtId="3" fontId="12" fillId="0" borderId="20" xfId="0" applyNumberFormat="1" applyFont="1" applyBorder="1" applyAlignment="1">
      <alignment horizontal="center" vertical="center"/>
    </xf>
    <xf numFmtId="166" fontId="13" fillId="0" borderId="19" xfId="0" applyNumberFormat="1" applyFont="1" applyBorder="1" applyAlignment="1">
      <alignment horizontal="center" vertical="center"/>
    </xf>
    <xf numFmtId="166" fontId="13" fillId="0" borderId="20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165" fontId="12" fillId="0" borderId="20" xfId="0" applyNumberFormat="1" applyFont="1" applyBorder="1" applyAlignment="1">
      <alignment horizontal="center" vertical="center"/>
    </xf>
    <xf numFmtId="3" fontId="14" fillId="2" borderId="18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165" fontId="14" fillId="2" borderId="19" xfId="0" applyNumberFormat="1" applyFont="1" applyFill="1" applyBorder="1" applyAlignment="1">
      <alignment horizontal="center" vertical="center"/>
    </xf>
    <xf numFmtId="165" fontId="14" fillId="2" borderId="20" xfId="0" applyNumberFormat="1" applyFont="1" applyFill="1" applyBorder="1" applyAlignment="1">
      <alignment horizontal="center" vertical="center"/>
    </xf>
    <xf numFmtId="3" fontId="12" fillId="5" borderId="18" xfId="0" applyNumberFormat="1" applyFont="1" applyFill="1" applyBorder="1" applyAlignment="1">
      <alignment horizontal="center" vertical="center"/>
    </xf>
    <xf numFmtId="3" fontId="12" fillId="5" borderId="19" xfId="0" applyNumberFormat="1" applyFont="1" applyFill="1" applyBorder="1" applyAlignment="1">
      <alignment horizontal="center" vertical="center"/>
    </xf>
    <xf numFmtId="165" fontId="12" fillId="5" borderId="19" xfId="0" applyNumberFormat="1" applyFont="1" applyFill="1" applyBorder="1" applyAlignment="1">
      <alignment horizontal="center" vertical="center"/>
    </xf>
    <xf numFmtId="165" fontId="12" fillId="5" borderId="20" xfId="0" applyNumberFormat="1" applyFont="1" applyFill="1" applyBorder="1" applyAlignment="1">
      <alignment horizontal="center" vertical="center"/>
    </xf>
    <xf numFmtId="167" fontId="4" fillId="0" borderId="5" xfId="0" applyNumberFormat="1" applyFont="1" applyBorder="1" applyAlignment="1">
      <alignment horizontal="center" vertical="center"/>
    </xf>
    <xf numFmtId="167" fontId="2" fillId="6" borderId="10" xfId="0" applyNumberFormat="1" applyFont="1" applyFill="1" applyBorder="1" applyAlignment="1">
      <alignment horizontal="center"/>
    </xf>
    <xf numFmtId="3" fontId="12" fillId="7" borderId="19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7" applyFont="1" applyAlignment="1">
      <alignment horizontal="center"/>
    </xf>
    <xf numFmtId="0" fontId="19" fillId="7" borderId="0" xfId="0" applyFont="1" applyFill="1"/>
    <xf numFmtId="0" fontId="20" fillId="7" borderId="0" xfId="0" applyFont="1" applyFill="1"/>
    <xf numFmtId="9" fontId="19" fillId="7" borderId="0" xfId="1" applyFont="1" applyFill="1" applyBorder="1"/>
    <xf numFmtId="0" fontId="20" fillId="7" borderId="0" xfId="0" applyFont="1" applyFill="1" applyAlignment="1">
      <alignment horizontal="center"/>
    </xf>
    <xf numFmtId="0" fontId="21" fillId="8" borderId="0" xfId="0" applyFont="1" applyFill="1" applyAlignment="1">
      <alignment wrapText="1"/>
    </xf>
    <xf numFmtId="0" fontId="22" fillId="7" borderId="0" xfId="0" applyFont="1" applyFill="1"/>
    <xf numFmtId="14" fontId="21" fillId="8" borderId="0" xfId="0" applyNumberFormat="1" applyFont="1" applyFill="1" applyAlignment="1">
      <alignment wrapText="1"/>
    </xf>
    <xf numFmtId="14" fontId="21" fillId="8" borderId="0" xfId="0" applyNumberFormat="1" applyFont="1" applyFill="1"/>
    <xf numFmtId="3" fontId="23" fillId="7" borderId="0" xfId="0" applyNumberFormat="1" applyFont="1" applyFill="1"/>
    <xf numFmtId="9" fontId="23" fillId="7" borderId="0" xfId="1" applyFont="1" applyFill="1" applyBorder="1"/>
    <xf numFmtId="0" fontId="22" fillId="7" borderId="2" xfId="0" applyFont="1" applyFill="1" applyBorder="1"/>
    <xf numFmtId="0" fontId="22" fillId="7" borderId="21" xfId="0" applyFont="1" applyFill="1" applyBorder="1"/>
    <xf numFmtId="3" fontId="23" fillId="7" borderId="21" xfId="0" applyNumberFormat="1" applyFont="1" applyFill="1" applyBorder="1"/>
    <xf numFmtId="9" fontId="23" fillId="7" borderId="21" xfId="1" applyFont="1" applyFill="1" applyBorder="1"/>
    <xf numFmtId="9" fontId="19" fillId="7" borderId="21" xfId="1" applyFont="1" applyFill="1" applyBorder="1"/>
    <xf numFmtId="3" fontId="19" fillId="7" borderId="21" xfId="0" applyNumberFormat="1" applyFont="1" applyFill="1" applyBorder="1"/>
    <xf numFmtId="9" fontId="23" fillId="7" borderId="2" xfId="1" applyFont="1" applyFill="1" applyBorder="1"/>
    <xf numFmtId="168" fontId="19" fillId="7" borderId="0" xfId="6" applyNumberFormat="1" applyFont="1" applyFill="1" applyBorder="1"/>
    <xf numFmtId="168" fontId="19" fillId="7" borderId="21" xfId="6" applyNumberFormat="1" applyFont="1" applyFill="1" applyBorder="1"/>
    <xf numFmtId="9" fontId="19" fillId="7" borderId="2" xfId="1" applyFont="1" applyFill="1" applyBorder="1"/>
    <xf numFmtId="0" fontId="22" fillId="7" borderId="22" xfId="0" applyFont="1" applyFill="1" applyBorder="1"/>
    <xf numFmtId="4" fontId="23" fillId="7" borderId="22" xfId="0" applyNumberFormat="1" applyFont="1" applyFill="1" applyBorder="1"/>
    <xf numFmtId="168" fontId="19" fillId="7" borderId="22" xfId="6" applyNumberFormat="1" applyFont="1" applyFill="1" applyBorder="1"/>
    <xf numFmtId="3" fontId="24" fillId="0" borderId="0" xfId="0" quotePrefix="1" applyNumberFormat="1" applyFont="1" applyAlignment="1">
      <alignment horizontal="right"/>
    </xf>
  </cellXfs>
  <cellStyles count="8">
    <cellStyle name="Comma" xfId="6" builtinId="3"/>
    <cellStyle name="Currency" xfId="3" builtinId="4"/>
    <cellStyle name="Currency 2" xfId="4" xr:uid="{E81D1376-6F3C-4399-BF47-D89B3027E0CA}"/>
    <cellStyle name="Currency 3" xfId="5" xr:uid="{C512585D-F1BE-4D78-9174-07F75AF0C436}"/>
    <cellStyle name="Normal" xfId="0" builtinId="0"/>
    <cellStyle name="Normal 2" xfId="2" xr:uid="{00000000-0005-0000-0000-000001000000}"/>
    <cellStyle name="Normal 3" xfId="7" xr:uid="{A68BF85D-D7A6-4977-AF32-BE13BF7F4D7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2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3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3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3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VLookUPCondition</v>
          </cell>
          <cell r="B1" t="str">
            <v>2022-11-03</v>
          </cell>
          <cell r="C1" t="str">
            <v>2022-11-07</v>
          </cell>
          <cell r="D1" t="str">
            <v>2022-11-16</v>
          </cell>
          <cell r="E1" t="str">
            <v>2022-11-28</v>
          </cell>
          <cell r="F1" t="str">
            <v>2022-11-30</v>
          </cell>
          <cell r="G1" t="str">
            <v>2022-12-01</v>
          </cell>
        </row>
        <row r="2">
          <cell r="A2" t="str">
            <v>AXI ES-Closed cards</v>
          </cell>
          <cell r="B2">
            <v>4</v>
          </cell>
          <cell r="C2">
            <v>1</v>
          </cell>
          <cell r="D2">
            <v>2</v>
          </cell>
          <cell r="E2">
            <v>5</v>
          </cell>
          <cell r="F2">
            <v>5</v>
          </cell>
          <cell r="G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VLookUPCondition</v>
          </cell>
          <cell r="B1" t="str">
            <v>2022-12-02</v>
          </cell>
          <cell r="C1" t="str">
            <v>2022-12-05</v>
          </cell>
          <cell r="D1" t="str">
            <v>2022-12-09</v>
          </cell>
          <cell r="E1" t="str">
            <v>2022-12-12</v>
          </cell>
          <cell r="F1" t="str">
            <v>2022-12-13</v>
          </cell>
          <cell r="G1" t="str">
            <v>2022-12-14</v>
          </cell>
          <cell r="H1" t="str">
            <v>2022-12-31</v>
          </cell>
        </row>
        <row r="2">
          <cell r="A2" t="str">
            <v>AXI ES-Closed cards</v>
          </cell>
          <cell r="B2">
            <v>3</v>
          </cell>
          <cell r="C2">
            <v>1</v>
          </cell>
          <cell r="D2">
            <v>14</v>
          </cell>
          <cell r="E2">
            <v>1</v>
          </cell>
          <cell r="F2">
            <v>15</v>
          </cell>
          <cell r="G2">
            <v>1</v>
          </cell>
          <cell r="H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  <cell r="AL1" t="str">
            <v>2023-01-02</v>
          </cell>
          <cell r="AM1" t="str">
            <v>2023-01-03</v>
          </cell>
          <cell r="AN1" t="str">
            <v>2023-01-04</v>
          </cell>
          <cell r="AO1" t="str">
            <v>2023-01-05</v>
          </cell>
          <cell r="AP1" t="str">
            <v>2023-01-06</v>
          </cell>
          <cell r="AQ1" t="str">
            <v>2023-01-07</v>
          </cell>
          <cell r="AR1" t="str">
            <v>2023-01-08</v>
          </cell>
          <cell r="AS1" t="str">
            <v>2023-01-09</v>
          </cell>
          <cell r="AT1" t="str">
            <v>2023-01-10</v>
          </cell>
          <cell r="AU1" t="str">
            <v>2023-01-11</v>
          </cell>
          <cell r="AV1" t="str">
            <v>2023-01-12</v>
          </cell>
          <cell r="AW1" t="str">
            <v>2023-01-13</v>
          </cell>
          <cell r="AX1" t="str">
            <v>2023-01-14</v>
          </cell>
          <cell r="AY1" t="str">
            <v>2023-01-15</v>
          </cell>
          <cell r="AZ1" t="str">
            <v>2023-01-16</v>
          </cell>
          <cell r="BA1" t="str">
            <v>2023-01-17</v>
          </cell>
          <cell r="BB1" t="str">
            <v>2023-01-18</v>
          </cell>
          <cell r="BC1" t="str">
            <v>2023-01-19</v>
          </cell>
          <cell r="BD1" t="str">
            <v>2023-01-20</v>
          </cell>
          <cell r="BE1" t="str">
            <v>2023-01-21</v>
          </cell>
          <cell r="BF1" t="str">
            <v>2023-01-22</v>
          </cell>
          <cell r="BG1" t="str">
            <v>2023-01-23</v>
          </cell>
          <cell r="BH1" t="str">
            <v>2023-01-24</v>
          </cell>
          <cell r="BI1" t="str">
            <v>2023-01-25</v>
          </cell>
          <cell r="BJ1" t="str">
            <v>2023-01-26</v>
          </cell>
          <cell r="BK1" t="str">
            <v>2023-01-27</v>
          </cell>
          <cell r="BL1" t="str">
            <v>2023-01-28</v>
          </cell>
          <cell r="BM1" t="str">
            <v>2023-01-29</v>
          </cell>
          <cell r="BN1" t="str">
            <v>2023-01-30</v>
          </cell>
          <cell r="BO1" t="str">
            <v>2023-01-31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  <cell r="AL2">
            <v>4454461</v>
          </cell>
          <cell r="AM2">
            <v>4454361</v>
          </cell>
          <cell r="AN2">
            <v>4460561</v>
          </cell>
          <cell r="AO2">
            <v>4468361</v>
          </cell>
          <cell r="AP2">
            <v>4468361</v>
          </cell>
          <cell r="AQ2">
            <v>4468361</v>
          </cell>
          <cell r="AR2">
            <v>4468361</v>
          </cell>
          <cell r="AS2">
            <v>4474261</v>
          </cell>
          <cell r="AT2">
            <v>4482961</v>
          </cell>
          <cell r="AU2">
            <v>4492261</v>
          </cell>
          <cell r="AV2">
            <v>4498861</v>
          </cell>
          <cell r="AW2">
            <v>4504761</v>
          </cell>
          <cell r="AX2">
            <v>4505761</v>
          </cell>
          <cell r="AY2">
            <v>4505761</v>
          </cell>
          <cell r="AZ2">
            <v>4512561</v>
          </cell>
          <cell r="BA2">
            <v>4518761</v>
          </cell>
          <cell r="BB2">
            <v>4531261</v>
          </cell>
          <cell r="BC2">
            <v>4538061</v>
          </cell>
          <cell r="BD2">
            <v>4544511</v>
          </cell>
          <cell r="BE2">
            <v>4544811</v>
          </cell>
          <cell r="BF2">
            <v>4544811</v>
          </cell>
          <cell r="BG2">
            <v>4555711</v>
          </cell>
          <cell r="BH2">
            <v>4559411</v>
          </cell>
          <cell r="BI2">
            <v>4567011</v>
          </cell>
          <cell r="BJ2">
            <v>4575611</v>
          </cell>
          <cell r="BK2">
            <v>4587211</v>
          </cell>
          <cell r="BL2">
            <v>4587911</v>
          </cell>
          <cell r="BM2">
            <v>4587911</v>
          </cell>
          <cell r="BN2">
            <v>4593711</v>
          </cell>
          <cell r="BO2">
            <v>4594711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  <cell r="AL3">
            <v>4336721.51</v>
          </cell>
          <cell r="AM3">
            <v>4275905.49</v>
          </cell>
          <cell r="AN3">
            <v>4233669.75</v>
          </cell>
          <cell r="AO3">
            <v>4346635.26</v>
          </cell>
          <cell r="AP3">
            <v>4367012.9400000004</v>
          </cell>
          <cell r="AQ3">
            <v>4418490.38</v>
          </cell>
          <cell r="AR3">
            <v>4445380.8</v>
          </cell>
          <cell r="AS3">
            <v>4464298.21</v>
          </cell>
          <cell r="AT3">
            <v>4480192.9400000004</v>
          </cell>
          <cell r="AU3">
            <v>4497506.13</v>
          </cell>
          <cell r="AV3">
            <v>4514506.57</v>
          </cell>
          <cell r="AW3">
            <v>4537529.17</v>
          </cell>
          <cell r="AX3">
            <v>4563802.07</v>
          </cell>
          <cell r="AY3">
            <v>4580209.0199999996</v>
          </cell>
          <cell r="AZ3">
            <v>4594258.28</v>
          </cell>
          <cell r="BA3">
            <v>4606333.59</v>
          </cell>
          <cell r="BB3">
            <v>4624751.0999999996</v>
          </cell>
          <cell r="BC3">
            <v>4639690.5199999996</v>
          </cell>
          <cell r="BD3">
            <v>4658287.8600000003</v>
          </cell>
          <cell r="BE3">
            <v>4676383.91</v>
          </cell>
          <cell r="BF3">
            <v>4687423.93</v>
          </cell>
          <cell r="BG3">
            <v>4700480.05</v>
          </cell>
          <cell r="BH3">
            <v>4706618.05</v>
          </cell>
          <cell r="BI3">
            <v>4710713.78</v>
          </cell>
          <cell r="BJ3">
            <v>4715175.0199999996</v>
          </cell>
          <cell r="BK3">
            <v>4716015.53</v>
          </cell>
          <cell r="BL3">
            <v>4726153.58</v>
          </cell>
          <cell r="BM3">
            <v>4733614.6399999997</v>
          </cell>
          <cell r="BN3">
            <v>4718821.0199999996</v>
          </cell>
          <cell r="BO3">
            <v>4674825.1100000003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  <cell r="AL4">
            <v>11239</v>
          </cell>
          <cell r="AM4">
            <v>11238</v>
          </cell>
          <cell r="AN4">
            <v>11254</v>
          </cell>
          <cell r="AO4">
            <v>11276</v>
          </cell>
          <cell r="AP4">
            <v>11276</v>
          </cell>
          <cell r="AQ4">
            <v>11276</v>
          </cell>
          <cell r="AR4">
            <v>11276</v>
          </cell>
          <cell r="AS4">
            <v>11291</v>
          </cell>
          <cell r="AT4">
            <v>11312</v>
          </cell>
          <cell r="AU4">
            <v>11337</v>
          </cell>
          <cell r="AV4">
            <v>11354</v>
          </cell>
          <cell r="AW4">
            <v>11370</v>
          </cell>
          <cell r="AX4">
            <v>11372</v>
          </cell>
          <cell r="AY4">
            <v>11372</v>
          </cell>
          <cell r="AZ4">
            <v>11390</v>
          </cell>
          <cell r="BA4">
            <v>11407</v>
          </cell>
          <cell r="BB4">
            <v>11439</v>
          </cell>
          <cell r="BC4">
            <v>11456</v>
          </cell>
          <cell r="BD4">
            <v>11473</v>
          </cell>
          <cell r="BE4">
            <v>11474</v>
          </cell>
          <cell r="BF4">
            <v>11474</v>
          </cell>
          <cell r="BG4">
            <v>11504</v>
          </cell>
          <cell r="BH4">
            <v>11514</v>
          </cell>
          <cell r="BI4">
            <v>11535</v>
          </cell>
          <cell r="BJ4">
            <v>11556</v>
          </cell>
          <cell r="BK4">
            <v>11586</v>
          </cell>
          <cell r="BL4">
            <v>11588</v>
          </cell>
          <cell r="BM4">
            <v>11588</v>
          </cell>
          <cell r="BN4">
            <v>11603</v>
          </cell>
          <cell r="BO4">
            <v>11604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VLookUPCondition</v>
          </cell>
          <cell r="B1" t="str">
            <v>2023-02-08</v>
          </cell>
          <cell r="C1" t="str">
            <v>2023-02-09</v>
          </cell>
          <cell r="D1" t="str">
            <v>2023-02-13</v>
          </cell>
          <cell r="E1" t="str">
            <v>2023-02-15</v>
          </cell>
          <cell r="F1" t="str">
            <v>2023-02-20</v>
          </cell>
          <cell r="G1" t="str">
            <v>2023-02-22</v>
          </cell>
          <cell r="H1" t="str">
            <v>2023-03-01</v>
          </cell>
        </row>
        <row r="2">
          <cell r="A2" t="str">
            <v>AXI ES-Closed cards</v>
          </cell>
          <cell r="B2">
            <v>10</v>
          </cell>
          <cell r="C2">
            <v>13</v>
          </cell>
          <cell r="D2">
            <v>3</v>
          </cell>
          <cell r="E2">
            <v>1</v>
          </cell>
          <cell r="F2">
            <v>11</v>
          </cell>
          <cell r="G2">
            <v>2</v>
          </cell>
          <cell r="H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  <cell r="AL1" t="str">
            <v>2023-01-02</v>
          </cell>
          <cell r="AM1" t="str">
            <v>2023-01-03</v>
          </cell>
          <cell r="AN1" t="str">
            <v>2023-01-04</v>
          </cell>
          <cell r="AO1" t="str">
            <v>2023-01-05</v>
          </cell>
          <cell r="AP1" t="str">
            <v>2023-01-06</v>
          </cell>
          <cell r="AQ1" t="str">
            <v>2023-01-07</v>
          </cell>
          <cell r="AR1" t="str">
            <v>2023-01-08</v>
          </cell>
          <cell r="AS1" t="str">
            <v>2023-01-09</v>
          </cell>
          <cell r="AT1" t="str">
            <v>2023-01-10</v>
          </cell>
          <cell r="AU1" t="str">
            <v>2023-01-11</v>
          </cell>
          <cell r="AV1" t="str">
            <v>2023-01-12</v>
          </cell>
          <cell r="AW1" t="str">
            <v>2023-01-13</v>
          </cell>
          <cell r="AX1" t="str">
            <v>2023-01-14</v>
          </cell>
          <cell r="AY1" t="str">
            <v>2023-01-15</v>
          </cell>
          <cell r="AZ1" t="str">
            <v>2023-01-16</v>
          </cell>
          <cell r="BA1" t="str">
            <v>2023-01-17</v>
          </cell>
          <cell r="BB1" t="str">
            <v>2023-01-18</v>
          </cell>
          <cell r="BC1" t="str">
            <v>2023-01-19</v>
          </cell>
          <cell r="BD1" t="str">
            <v>2023-01-20</v>
          </cell>
          <cell r="BE1" t="str">
            <v>2023-01-21</v>
          </cell>
          <cell r="BF1" t="str">
            <v>2023-01-22</v>
          </cell>
          <cell r="BG1" t="str">
            <v>2023-01-23</v>
          </cell>
          <cell r="BH1" t="str">
            <v>2023-01-24</v>
          </cell>
          <cell r="BI1" t="str">
            <v>2023-01-25</v>
          </cell>
          <cell r="BJ1" t="str">
            <v>2023-01-26</v>
          </cell>
          <cell r="BK1" t="str">
            <v>2023-01-27</v>
          </cell>
          <cell r="BL1" t="str">
            <v>2023-01-28</v>
          </cell>
          <cell r="BM1" t="str">
            <v>2023-01-29</v>
          </cell>
          <cell r="BN1" t="str">
            <v>2023-01-30</v>
          </cell>
          <cell r="BO1" t="str">
            <v>2023-01-31</v>
          </cell>
          <cell r="BP1" t="str">
            <v>2023-02-01</v>
          </cell>
          <cell r="BQ1" t="str">
            <v>2023-02-02</v>
          </cell>
          <cell r="BR1" t="str">
            <v>2023-02-03</v>
          </cell>
          <cell r="BS1" t="str">
            <v>2023-02-04</v>
          </cell>
          <cell r="BT1" t="str">
            <v>2023-02-05</v>
          </cell>
          <cell r="BU1" t="str">
            <v>2023-02-06</v>
          </cell>
          <cell r="BV1" t="str">
            <v>2023-02-07</v>
          </cell>
          <cell r="BW1" t="str">
            <v>2023-02-08</v>
          </cell>
          <cell r="BX1" t="str">
            <v>2023-02-09</v>
          </cell>
          <cell r="BY1" t="str">
            <v>2023-02-10</v>
          </cell>
          <cell r="BZ1" t="str">
            <v>2023-02-11</v>
          </cell>
          <cell r="CA1" t="str">
            <v>2023-02-12</v>
          </cell>
          <cell r="CB1" t="str">
            <v>2023-02-13</v>
          </cell>
          <cell r="CC1" t="str">
            <v>2023-02-14</v>
          </cell>
          <cell r="CD1" t="str">
            <v>2023-02-15</v>
          </cell>
          <cell r="CE1" t="str">
            <v>2023-02-16</v>
          </cell>
          <cell r="CF1" t="str">
            <v>2023-02-17</v>
          </cell>
          <cell r="CG1" t="str">
            <v>2023-02-19</v>
          </cell>
          <cell r="CH1" t="str">
            <v>2023-02-20</v>
          </cell>
          <cell r="CI1" t="str">
            <v>2023-02-21</v>
          </cell>
          <cell r="CJ1" t="str">
            <v>2023-02-22</v>
          </cell>
          <cell r="CK1" t="str">
            <v>2023-02-23</v>
          </cell>
          <cell r="CL1" t="str">
            <v>2023-02-24</v>
          </cell>
          <cell r="CM1" t="str">
            <v>2023-02-25</v>
          </cell>
          <cell r="CN1" t="str">
            <v>2023-02-26</v>
          </cell>
          <cell r="CO1" t="str">
            <v>2023-02-27</v>
          </cell>
          <cell r="CP1" t="str">
            <v>2023-02-28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  <cell r="AL2">
            <v>4454461</v>
          </cell>
          <cell r="AM2">
            <v>4454361</v>
          </cell>
          <cell r="AN2">
            <v>4460561</v>
          </cell>
          <cell r="AO2">
            <v>4468361</v>
          </cell>
          <cell r="AP2">
            <v>4468361</v>
          </cell>
          <cell r="AQ2">
            <v>4468361</v>
          </cell>
          <cell r="AR2">
            <v>4468361</v>
          </cell>
          <cell r="AS2">
            <v>4474261</v>
          </cell>
          <cell r="AT2">
            <v>4482961</v>
          </cell>
          <cell r="AU2">
            <v>4492261</v>
          </cell>
          <cell r="AV2">
            <v>4498861</v>
          </cell>
          <cell r="AW2">
            <v>4504761</v>
          </cell>
          <cell r="AX2">
            <v>4505761</v>
          </cell>
          <cell r="AY2">
            <v>4505761</v>
          </cell>
          <cell r="AZ2">
            <v>4512561</v>
          </cell>
          <cell r="BA2">
            <v>4518761</v>
          </cell>
          <cell r="BB2">
            <v>4531261</v>
          </cell>
          <cell r="BC2">
            <v>4538061</v>
          </cell>
          <cell r="BD2">
            <v>4544511</v>
          </cell>
          <cell r="BE2">
            <v>4544811</v>
          </cell>
          <cell r="BF2">
            <v>4544811</v>
          </cell>
          <cell r="BG2">
            <v>4555711</v>
          </cell>
          <cell r="BH2">
            <v>4559411</v>
          </cell>
          <cell r="BI2">
            <v>4567011</v>
          </cell>
          <cell r="BJ2">
            <v>4575611</v>
          </cell>
          <cell r="BK2">
            <v>4587211</v>
          </cell>
          <cell r="BL2">
            <v>4587911</v>
          </cell>
          <cell r="BM2">
            <v>4587911</v>
          </cell>
          <cell r="BN2">
            <v>4593711</v>
          </cell>
          <cell r="BO2">
            <v>4594711</v>
          </cell>
          <cell r="BP2">
            <v>4600711</v>
          </cell>
          <cell r="BQ2">
            <v>4603511</v>
          </cell>
          <cell r="BR2">
            <v>4606311</v>
          </cell>
          <cell r="BS2">
            <v>4607411</v>
          </cell>
          <cell r="BT2">
            <v>4607411</v>
          </cell>
          <cell r="BU2">
            <v>4618511</v>
          </cell>
          <cell r="BV2">
            <v>4623911</v>
          </cell>
          <cell r="BW2">
            <v>4629311</v>
          </cell>
          <cell r="BX2">
            <v>4629311</v>
          </cell>
          <cell r="BY2">
            <v>4637611</v>
          </cell>
          <cell r="BZ2">
            <v>4637611</v>
          </cell>
          <cell r="CA2">
            <v>4637611</v>
          </cell>
          <cell r="CB2">
            <v>4642311</v>
          </cell>
          <cell r="CC2">
            <v>4650211</v>
          </cell>
          <cell r="CD2">
            <v>4657311</v>
          </cell>
          <cell r="CE2">
            <v>4664011</v>
          </cell>
          <cell r="CF2">
            <v>4670311</v>
          </cell>
          <cell r="CG2">
            <v>4670711</v>
          </cell>
          <cell r="CH2">
            <v>4673611</v>
          </cell>
          <cell r="CI2">
            <v>4677711</v>
          </cell>
          <cell r="CJ2">
            <v>4683011</v>
          </cell>
          <cell r="CK2">
            <v>4688511</v>
          </cell>
          <cell r="CL2">
            <v>4697711</v>
          </cell>
          <cell r="CM2">
            <v>4698011</v>
          </cell>
          <cell r="CN2">
            <v>4698011</v>
          </cell>
          <cell r="CO2">
            <v>4704411</v>
          </cell>
          <cell r="CP2">
            <v>4709311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  <cell r="AL3">
            <v>4336721.51</v>
          </cell>
          <cell r="AM3">
            <v>4275905.49</v>
          </cell>
          <cell r="AN3">
            <v>4233669.75</v>
          </cell>
          <cell r="AO3">
            <v>4346635.26</v>
          </cell>
          <cell r="AP3">
            <v>4367012.9400000004</v>
          </cell>
          <cell r="AQ3">
            <v>4418490.38</v>
          </cell>
          <cell r="AR3">
            <v>4445380.8</v>
          </cell>
          <cell r="AS3">
            <v>4464298.21</v>
          </cell>
          <cell r="AT3">
            <v>4480192.9400000004</v>
          </cell>
          <cell r="AU3">
            <v>4497506.13</v>
          </cell>
          <cell r="AV3">
            <v>4514506.57</v>
          </cell>
          <cell r="AW3">
            <v>4537529.17</v>
          </cell>
          <cell r="AX3">
            <v>4563802.07</v>
          </cell>
          <cell r="AY3">
            <v>4580209.0199999996</v>
          </cell>
          <cell r="AZ3">
            <v>4594258.28</v>
          </cell>
          <cell r="BA3">
            <v>4606333.59</v>
          </cell>
          <cell r="BB3">
            <v>4624751.0999999996</v>
          </cell>
          <cell r="BC3">
            <v>4639690.5199999996</v>
          </cell>
          <cell r="BD3">
            <v>4658287.8600000003</v>
          </cell>
          <cell r="BE3">
            <v>4676383.91</v>
          </cell>
          <cell r="BF3">
            <v>4687423.93</v>
          </cell>
          <cell r="BG3">
            <v>4700480.05</v>
          </cell>
          <cell r="BH3">
            <v>4706618.05</v>
          </cell>
          <cell r="BI3">
            <v>4710713.78</v>
          </cell>
          <cell r="BJ3">
            <v>4715175.0199999996</v>
          </cell>
          <cell r="BK3">
            <v>4716015.53</v>
          </cell>
          <cell r="BL3">
            <v>4726153.58</v>
          </cell>
          <cell r="BM3">
            <v>4733614.6399999997</v>
          </cell>
          <cell r="BN3">
            <v>4718821.0199999996</v>
          </cell>
          <cell r="BO3">
            <v>4674825.1100000003</v>
          </cell>
          <cell r="BP3">
            <v>4547190.32</v>
          </cell>
          <cell r="BQ3">
            <v>4475897.3499999996</v>
          </cell>
          <cell r="BR3">
            <v>4447977.76</v>
          </cell>
          <cell r="BS3">
            <v>4457408.09</v>
          </cell>
          <cell r="BT3">
            <v>4577511.46</v>
          </cell>
          <cell r="BU3">
            <v>4585693.91</v>
          </cell>
          <cell r="BV3">
            <v>4610393.18</v>
          </cell>
          <cell r="BW3">
            <v>4633236.38</v>
          </cell>
          <cell r="BX3">
            <v>4657970.8</v>
          </cell>
          <cell r="BY3">
            <v>4676333.26</v>
          </cell>
          <cell r="BZ3">
            <v>4702483.93</v>
          </cell>
          <cell r="CA3">
            <v>4718439.1399999997</v>
          </cell>
          <cell r="CB3">
            <v>4734772.72</v>
          </cell>
          <cell r="CC3">
            <v>4751459.2699999996</v>
          </cell>
          <cell r="CD3">
            <v>4767414.57</v>
          </cell>
          <cell r="CE3">
            <v>4787900.05</v>
          </cell>
          <cell r="CF3">
            <v>4800619.1900000004</v>
          </cell>
          <cell r="CG3">
            <v>4831359.6399999997</v>
          </cell>
          <cell r="CH3">
            <v>4844172.75</v>
          </cell>
          <cell r="CI3">
            <v>4853895.72</v>
          </cell>
          <cell r="CJ3">
            <v>4858135.87</v>
          </cell>
          <cell r="CK3">
            <v>4865507.28</v>
          </cell>
          <cell r="CL3">
            <v>4869015.63</v>
          </cell>
          <cell r="CM3">
            <v>4875317.05</v>
          </cell>
          <cell r="CN3">
            <v>4880842.49</v>
          </cell>
          <cell r="CO3">
            <v>4861684.13</v>
          </cell>
          <cell r="CP3">
            <v>4804009.3899999997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  <cell r="AL4">
            <v>11239</v>
          </cell>
          <cell r="AM4">
            <v>11238</v>
          </cell>
          <cell r="AN4">
            <v>11254</v>
          </cell>
          <cell r="AO4">
            <v>11276</v>
          </cell>
          <cell r="AP4">
            <v>11276</v>
          </cell>
          <cell r="AQ4">
            <v>11276</v>
          </cell>
          <cell r="AR4">
            <v>11276</v>
          </cell>
          <cell r="AS4">
            <v>11291</v>
          </cell>
          <cell r="AT4">
            <v>11312</v>
          </cell>
          <cell r="AU4">
            <v>11337</v>
          </cell>
          <cell r="AV4">
            <v>11354</v>
          </cell>
          <cell r="AW4">
            <v>11370</v>
          </cell>
          <cell r="AX4">
            <v>11372</v>
          </cell>
          <cell r="AY4">
            <v>11372</v>
          </cell>
          <cell r="AZ4">
            <v>11390</v>
          </cell>
          <cell r="BA4">
            <v>11407</v>
          </cell>
          <cell r="BB4">
            <v>11439</v>
          </cell>
          <cell r="BC4">
            <v>11456</v>
          </cell>
          <cell r="BD4">
            <v>11473</v>
          </cell>
          <cell r="BE4">
            <v>11474</v>
          </cell>
          <cell r="BF4">
            <v>11474</v>
          </cell>
          <cell r="BG4">
            <v>11504</v>
          </cell>
          <cell r="BH4">
            <v>11514</v>
          </cell>
          <cell r="BI4">
            <v>11535</v>
          </cell>
          <cell r="BJ4">
            <v>11556</v>
          </cell>
          <cell r="BK4">
            <v>11586</v>
          </cell>
          <cell r="BL4">
            <v>11588</v>
          </cell>
          <cell r="BM4">
            <v>11588</v>
          </cell>
          <cell r="BN4">
            <v>11603</v>
          </cell>
          <cell r="BO4">
            <v>11604</v>
          </cell>
          <cell r="BP4">
            <v>11619</v>
          </cell>
          <cell r="BQ4">
            <v>11626</v>
          </cell>
          <cell r="BR4">
            <v>11634</v>
          </cell>
          <cell r="BS4">
            <v>11636</v>
          </cell>
          <cell r="BT4">
            <v>11636</v>
          </cell>
          <cell r="BU4">
            <v>11665</v>
          </cell>
          <cell r="BV4">
            <v>11679</v>
          </cell>
          <cell r="BW4">
            <v>11694</v>
          </cell>
          <cell r="BX4">
            <v>11695</v>
          </cell>
          <cell r="BY4">
            <v>11716</v>
          </cell>
          <cell r="BZ4">
            <v>11716</v>
          </cell>
          <cell r="CA4">
            <v>11716</v>
          </cell>
          <cell r="CB4">
            <v>11728</v>
          </cell>
          <cell r="CC4">
            <v>11748</v>
          </cell>
          <cell r="CD4">
            <v>11767</v>
          </cell>
          <cell r="CE4">
            <v>11785</v>
          </cell>
          <cell r="CF4">
            <v>11801</v>
          </cell>
          <cell r="CG4">
            <v>11802</v>
          </cell>
          <cell r="CH4">
            <v>11809</v>
          </cell>
          <cell r="CI4">
            <v>11819</v>
          </cell>
          <cell r="CJ4">
            <v>11834</v>
          </cell>
          <cell r="CK4">
            <v>11848</v>
          </cell>
          <cell r="CL4">
            <v>11871</v>
          </cell>
          <cell r="CM4">
            <v>11872</v>
          </cell>
          <cell r="CN4">
            <v>11872</v>
          </cell>
          <cell r="CO4">
            <v>11888</v>
          </cell>
          <cell r="CP4">
            <v>11901</v>
          </cell>
        </row>
      </sheetData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VLookUPCondition</v>
          </cell>
          <cell r="B1" t="str">
            <v>2023-03-01</v>
          </cell>
          <cell r="C1" t="str">
            <v>2023-03-02</v>
          </cell>
          <cell r="D1" t="str">
            <v>2023-03-09</v>
          </cell>
          <cell r="E1" t="str">
            <v>2023-03-14</v>
          </cell>
          <cell r="F1" t="str">
            <v>2023-03-16</v>
          </cell>
          <cell r="G1" t="str">
            <v>2023-03-17</v>
          </cell>
          <cell r="H1" t="str">
            <v>2023-03-21</v>
          </cell>
          <cell r="I1" t="str">
            <v>2023-03-22</v>
          </cell>
        </row>
        <row r="2">
          <cell r="A2" t="str">
            <v>AXI ES-Closed cards</v>
          </cell>
          <cell r="B2">
            <v>19</v>
          </cell>
          <cell r="C2">
            <v>2</v>
          </cell>
          <cell r="D2">
            <v>1</v>
          </cell>
          <cell r="E2">
            <v>22</v>
          </cell>
          <cell r="F2">
            <v>27</v>
          </cell>
          <cell r="G2">
            <v>84</v>
          </cell>
          <cell r="H2">
            <v>371</v>
          </cell>
          <cell r="I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  <cell r="AL1" t="str">
            <v>2023-01-02</v>
          </cell>
          <cell r="AM1" t="str">
            <v>2023-01-03</v>
          </cell>
          <cell r="AN1" t="str">
            <v>2023-01-04</v>
          </cell>
          <cell r="AO1" t="str">
            <v>2023-01-05</v>
          </cell>
          <cell r="AP1" t="str">
            <v>2023-01-06</v>
          </cell>
          <cell r="AQ1" t="str">
            <v>2023-01-07</v>
          </cell>
          <cell r="AR1" t="str">
            <v>2023-01-08</v>
          </cell>
          <cell r="AS1" t="str">
            <v>2023-01-09</v>
          </cell>
          <cell r="AT1" t="str">
            <v>2023-01-10</v>
          </cell>
          <cell r="AU1" t="str">
            <v>2023-01-11</v>
          </cell>
          <cell r="AV1" t="str">
            <v>2023-01-12</v>
          </cell>
          <cell r="AW1" t="str">
            <v>2023-01-13</v>
          </cell>
          <cell r="AX1" t="str">
            <v>2023-01-14</v>
          </cell>
          <cell r="AY1" t="str">
            <v>2023-01-15</v>
          </cell>
          <cell r="AZ1" t="str">
            <v>2023-01-16</v>
          </cell>
          <cell r="BA1" t="str">
            <v>2023-01-17</v>
          </cell>
          <cell r="BB1" t="str">
            <v>2023-01-18</v>
          </cell>
          <cell r="BC1" t="str">
            <v>2023-01-19</v>
          </cell>
          <cell r="BD1" t="str">
            <v>2023-01-20</v>
          </cell>
          <cell r="BE1" t="str">
            <v>2023-01-21</v>
          </cell>
          <cell r="BF1" t="str">
            <v>2023-01-22</v>
          </cell>
          <cell r="BG1" t="str">
            <v>2023-01-23</v>
          </cell>
          <cell r="BH1" t="str">
            <v>2023-01-24</v>
          </cell>
          <cell r="BI1" t="str">
            <v>2023-01-25</v>
          </cell>
          <cell r="BJ1" t="str">
            <v>2023-01-26</v>
          </cell>
          <cell r="BK1" t="str">
            <v>2023-01-27</v>
          </cell>
          <cell r="BL1" t="str">
            <v>2023-01-28</v>
          </cell>
          <cell r="BM1" t="str">
            <v>2023-01-29</v>
          </cell>
          <cell r="BN1" t="str">
            <v>2023-01-30</v>
          </cell>
          <cell r="BO1" t="str">
            <v>2023-01-31</v>
          </cell>
          <cell r="BP1" t="str">
            <v>2023-02-01</v>
          </cell>
          <cell r="BQ1" t="str">
            <v>2023-02-02</v>
          </cell>
          <cell r="BR1" t="str">
            <v>2023-02-03</v>
          </cell>
          <cell r="BS1" t="str">
            <v>2023-02-04</v>
          </cell>
          <cell r="BT1" t="str">
            <v>2023-02-05</v>
          </cell>
          <cell r="BU1" t="str">
            <v>2023-02-06</v>
          </cell>
          <cell r="BV1" t="str">
            <v>2023-02-07</v>
          </cell>
          <cell r="BW1" t="str">
            <v>2023-02-08</v>
          </cell>
          <cell r="BX1" t="str">
            <v>2023-02-09</v>
          </cell>
          <cell r="BY1" t="str">
            <v>2023-02-10</v>
          </cell>
          <cell r="BZ1" t="str">
            <v>2023-02-11</v>
          </cell>
          <cell r="CA1" t="str">
            <v>2023-02-12</v>
          </cell>
          <cell r="CB1" t="str">
            <v>2023-02-13</v>
          </cell>
          <cell r="CC1" t="str">
            <v>2023-02-14</v>
          </cell>
          <cell r="CD1" t="str">
            <v>2023-02-15</v>
          </cell>
          <cell r="CE1" t="str">
            <v>2023-02-16</v>
          </cell>
          <cell r="CF1" t="str">
            <v>2023-02-17</v>
          </cell>
          <cell r="CG1" t="str">
            <v>2023-02-19</v>
          </cell>
          <cell r="CH1" t="str">
            <v>2023-02-20</v>
          </cell>
          <cell r="CI1" t="str">
            <v>2023-02-21</v>
          </cell>
          <cell r="CJ1" t="str">
            <v>2023-02-22</v>
          </cell>
          <cell r="CK1" t="str">
            <v>2023-02-23</v>
          </cell>
          <cell r="CL1" t="str">
            <v>2023-02-24</v>
          </cell>
          <cell r="CM1" t="str">
            <v>2023-02-25</v>
          </cell>
          <cell r="CN1" t="str">
            <v>2023-02-26</v>
          </cell>
          <cell r="CO1" t="str">
            <v>2023-02-27</v>
          </cell>
          <cell r="CP1" t="str">
            <v>2023-02-28</v>
          </cell>
          <cell r="CQ1" t="str">
            <v>2023-03-01</v>
          </cell>
          <cell r="CR1" t="str">
            <v>2023-03-02</v>
          </cell>
          <cell r="CS1" t="str">
            <v>2023-03-03</v>
          </cell>
          <cell r="CT1" t="str">
            <v>2023-03-04</v>
          </cell>
          <cell r="CU1" t="str">
            <v>2023-03-05</v>
          </cell>
          <cell r="CV1" t="str">
            <v>2023-03-06</v>
          </cell>
          <cell r="CW1" t="str">
            <v>2023-03-07</v>
          </cell>
          <cell r="CX1" t="str">
            <v>2023-03-08</v>
          </cell>
          <cell r="CY1" t="str">
            <v>2023-03-09</v>
          </cell>
          <cell r="CZ1" t="str">
            <v>2023-03-11</v>
          </cell>
          <cell r="DA1" t="str">
            <v>2023-03-12</v>
          </cell>
          <cell r="DB1" t="str">
            <v>2023-03-13</v>
          </cell>
          <cell r="DC1" t="str">
            <v>2023-03-14</v>
          </cell>
          <cell r="DD1" t="str">
            <v>2023-03-15</v>
          </cell>
          <cell r="DE1" t="str">
            <v>2023-03-16</v>
          </cell>
          <cell r="DF1" t="str">
            <v>2023-03-17</v>
          </cell>
          <cell r="DG1" t="str">
            <v>2023-03-18</v>
          </cell>
          <cell r="DH1" t="str">
            <v>2023-03-19</v>
          </cell>
          <cell r="DI1" t="str">
            <v>2023-03-20</v>
          </cell>
          <cell r="DJ1" t="str">
            <v>2023-03-21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  <cell r="AL2">
            <v>4454461</v>
          </cell>
          <cell r="AM2">
            <v>4454361</v>
          </cell>
          <cell r="AN2">
            <v>4460561</v>
          </cell>
          <cell r="AO2">
            <v>4468361</v>
          </cell>
          <cell r="AP2">
            <v>4468361</v>
          </cell>
          <cell r="AQ2">
            <v>4468361</v>
          </cell>
          <cell r="AR2">
            <v>4468361</v>
          </cell>
          <cell r="AS2">
            <v>4474261</v>
          </cell>
          <cell r="AT2">
            <v>4482961</v>
          </cell>
          <cell r="AU2">
            <v>4492261</v>
          </cell>
          <cell r="AV2">
            <v>4498861</v>
          </cell>
          <cell r="AW2">
            <v>4504761</v>
          </cell>
          <cell r="AX2">
            <v>4505761</v>
          </cell>
          <cell r="AY2">
            <v>4505761</v>
          </cell>
          <cell r="AZ2">
            <v>4512561</v>
          </cell>
          <cell r="BA2">
            <v>4518761</v>
          </cell>
          <cell r="BB2">
            <v>4531261</v>
          </cell>
          <cell r="BC2">
            <v>4538061</v>
          </cell>
          <cell r="BD2">
            <v>4544511</v>
          </cell>
          <cell r="BE2">
            <v>4544811</v>
          </cell>
          <cell r="BF2">
            <v>4544811</v>
          </cell>
          <cell r="BG2">
            <v>4555711</v>
          </cell>
          <cell r="BH2">
            <v>4559411</v>
          </cell>
          <cell r="BI2">
            <v>4567011</v>
          </cell>
          <cell r="BJ2">
            <v>4575611</v>
          </cell>
          <cell r="BK2">
            <v>4587211</v>
          </cell>
          <cell r="BL2">
            <v>4587911</v>
          </cell>
          <cell r="BM2">
            <v>4587911</v>
          </cell>
          <cell r="BN2">
            <v>4593711</v>
          </cell>
          <cell r="BO2">
            <v>4594711</v>
          </cell>
          <cell r="BP2">
            <v>4600711</v>
          </cell>
          <cell r="BQ2">
            <v>4603511</v>
          </cell>
          <cell r="BR2">
            <v>4606311</v>
          </cell>
          <cell r="BS2">
            <v>4607411</v>
          </cell>
          <cell r="BT2">
            <v>4607411</v>
          </cell>
          <cell r="BU2">
            <v>4618511</v>
          </cell>
          <cell r="BV2">
            <v>4623911</v>
          </cell>
          <cell r="BW2">
            <v>4629311</v>
          </cell>
          <cell r="BX2">
            <v>4629311</v>
          </cell>
          <cell r="BY2">
            <v>4637611</v>
          </cell>
          <cell r="BZ2">
            <v>4637611</v>
          </cell>
          <cell r="CA2">
            <v>4637611</v>
          </cell>
          <cell r="CB2">
            <v>4642311</v>
          </cell>
          <cell r="CC2">
            <v>4650211</v>
          </cell>
          <cell r="CD2">
            <v>4657311</v>
          </cell>
          <cell r="CE2">
            <v>4664011</v>
          </cell>
          <cell r="CF2">
            <v>4670311</v>
          </cell>
          <cell r="CG2">
            <v>4670711</v>
          </cell>
          <cell r="CH2">
            <v>4673611</v>
          </cell>
          <cell r="CI2">
            <v>4677711</v>
          </cell>
          <cell r="CJ2">
            <v>4683011</v>
          </cell>
          <cell r="CK2">
            <v>4688511</v>
          </cell>
          <cell r="CL2">
            <v>4697711</v>
          </cell>
          <cell r="CM2">
            <v>4698011</v>
          </cell>
          <cell r="CN2">
            <v>4698011</v>
          </cell>
          <cell r="CO2">
            <v>4704411</v>
          </cell>
          <cell r="CP2">
            <v>4709311</v>
          </cell>
          <cell r="CQ2">
            <v>4702011</v>
          </cell>
          <cell r="CR2">
            <v>4705911</v>
          </cell>
          <cell r="CS2">
            <v>4716911</v>
          </cell>
          <cell r="CT2">
            <v>4717411</v>
          </cell>
          <cell r="CU2">
            <v>4717411</v>
          </cell>
          <cell r="CV2">
            <v>4728711</v>
          </cell>
          <cell r="CW2">
            <v>4737311</v>
          </cell>
          <cell r="CX2">
            <v>4744911</v>
          </cell>
          <cell r="CY2">
            <v>4749611</v>
          </cell>
          <cell r="CZ2">
            <v>4754311</v>
          </cell>
          <cell r="DA2">
            <v>4754311</v>
          </cell>
          <cell r="DB2">
            <v>4761911</v>
          </cell>
          <cell r="DC2">
            <v>4762711</v>
          </cell>
          <cell r="DD2">
            <v>4768411</v>
          </cell>
          <cell r="DE2">
            <v>4761211</v>
          </cell>
          <cell r="DF2">
            <v>4738811</v>
          </cell>
          <cell r="DG2">
            <v>4739311</v>
          </cell>
          <cell r="DH2">
            <v>4739311</v>
          </cell>
          <cell r="DI2">
            <v>4744211</v>
          </cell>
          <cell r="DJ2">
            <v>4604081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  <cell r="AL3">
            <v>4336721.51</v>
          </cell>
          <cell r="AM3">
            <v>4275905.49</v>
          </cell>
          <cell r="AN3">
            <v>4233669.75</v>
          </cell>
          <cell r="AO3">
            <v>4346635.26</v>
          </cell>
          <cell r="AP3">
            <v>4367012.9400000004</v>
          </cell>
          <cell r="AQ3">
            <v>4418490.38</v>
          </cell>
          <cell r="AR3">
            <v>4445380.8</v>
          </cell>
          <cell r="AS3">
            <v>4464298.21</v>
          </cell>
          <cell r="AT3">
            <v>4480192.9400000004</v>
          </cell>
          <cell r="AU3">
            <v>4497506.13</v>
          </cell>
          <cell r="AV3">
            <v>4514506.57</v>
          </cell>
          <cell r="AW3">
            <v>4537529.17</v>
          </cell>
          <cell r="AX3">
            <v>4563802.07</v>
          </cell>
          <cell r="AY3">
            <v>4580209.0199999996</v>
          </cell>
          <cell r="AZ3">
            <v>4594258.28</v>
          </cell>
          <cell r="BA3">
            <v>4606333.59</v>
          </cell>
          <cell r="BB3">
            <v>4624751.0999999996</v>
          </cell>
          <cell r="BC3">
            <v>4639690.5199999996</v>
          </cell>
          <cell r="BD3">
            <v>4658287.8600000003</v>
          </cell>
          <cell r="BE3">
            <v>4676383.91</v>
          </cell>
          <cell r="BF3">
            <v>4687423.93</v>
          </cell>
          <cell r="BG3">
            <v>4700480.05</v>
          </cell>
          <cell r="BH3">
            <v>4706618.05</v>
          </cell>
          <cell r="BI3">
            <v>4710713.78</v>
          </cell>
          <cell r="BJ3">
            <v>4715175.0199999996</v>
          </cell>
          <cell r="BK3">
            <v>4716015.53</v>
          </cell>
          <cell r="BL3">
            <v>4726153.58</v>
          </cell>
          <cell r="BM3">
            <v>4733614.6399999997</v>
          </cell>
          <cell r="BN3">
            <v>4718821.0199999996</v>
          </cell>
          <cell r="BO3">
            <v>4674825.1100000003</v>
          </cell>
          <cell r="BP3">
            <v>4547190.32</v>
          </cell>
          <cell r="BQ3">
            <v>4475897.3499999996</v>
          </cell>
          <cell r="BR3">
            <v>4447977.76</v>
          </cell>
          <cell r="BS3">
            <v>4457408.09</v>
          </cell>
          <cell r="BT3">
            <v>4577511.46</v>
          </cell>
          <cell r="BU3">
            <v>4585693.91</v>
          </cell>
          <cell r="BV3">
            <v>4610393.18</v>
          </cell>
          <cell r="BW3">
            <v>4633236.38</v>
          </cell>
          <cell r="BX3">
            <v>4657970.8</v>
          </cell>
          <cell r="BY3">
            <v>4676333.26</v>
          </cell>
          <cell r="BZ3">
            <v>4702483.93</v>
          </cell>
          <cell r="CA3">
            <v>4718439.1399999997</v>
          </cell>
          <cell r="CB3">
            <v>4734772.72</v>
          </cell>
          <cell r="CC3">
            <v>4751459.2699999996</v>
          </cell>
          <cell r="CD3">
            <v>4767414.57</v>
          </cell>
          <cell r="CE3">
            <v>4787900.05</v>
          </cell>
          <cell r="CF3">
            <v>4800619.1900000004</v>
          </cell>
          <cell r="CG3">
            <v>4831359.6399999997</v>
          </cell>
          <cell r="CH3">
            <v>4844172.75</v>
          </cell>
          <cell r="CI3">
            <v>4853895.72</v>
          </cell>
          <cell r="CJ3">
            <v>4858135.87</v>
          </cell>
          <cell r="CK3">
            <v>4865507.28</v>
          </cell>
          <cell r="CL3">
            <v>4869015.63</v>
          </cell>
          <cell r="CM3">
            <v>4875317.05</v>
          </cell>
          <cell r="CN3">
            <v>4880842.49</v>
          </cell>
          <cell r="CO3">
            <v>4861684.13</v>
          </cell>
          <cell r="CP3">
            <v>4804009.3899999997</v>
          </cell>
          <cell r="CQ3">
            <v>4676933.04</v>
          </cell>
          <cell r="CR3">
            <v>4614278.04</v>
          </cell>
          <cell r="CS3">
            <v>4564112.9400000004</v>
          </cell>
          <cell r="CT3">
            <v>4577142.37</v>
          </cell>
          <cell r="CU3">
            <v>4717715.87</v>
          </cell>
          <cell r="CV3">
            <v>4722597.7699999996</v>
          </cell>
          <cell r="CW3">
            <v>4743322.1900000004</v>
          </cell>
          <cell r="CX3">
            <v>4771324.68</v>
          </cell>
          <cell r="CY3">
            <v>4795094.46</v>
          </cell>
          <cell r="CZ3">
            <v>4843049.7</v>
          </cell>
          <cell r="DA3">
            <v>4861766.5199999996</v>
          </cell>
          <cell r="DB3">
            <v>4879179.76</v>
          </cell>
          <cell r="DC3">
            <v>4899405.05</v>
          </cell>
          <cell r="DD3">
            <v>4912813.3</v>
          </cell>
          <cell r="DE3">
            <v>4930664.43</v>
          </cell>
          <cell r="DF3">
            <v>4952754.68</v>
          </cell>
          <cell r="DG3">
            <v>4972514.3600000003</v>
          </cell>
          <cell r="DH3">
            <v>4985025.21</v>
          </cell>
          <cell r="DI3">
            <v>5000310.0599999996</v>
          </cell>
          <cell r="DJ3">
            <v>5009696.01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  <cell r="AL4">
            <v>11239</v>
          </cell>
          <cell r="AM4">
            <v>11238</v>
          </cell>
          <cell r="AN4">
            <v>11254</v>
          </cell>
          <cell r="AO4">
            <v>11276</v>
          </cell>
          <cell r="AP4">
            <v>11276</v>
          </cell>
          <cell r="AQ4">
            <v>11276</v>
          </cell>
          <cell r="AR4">
            <v>11276</v>
          </cell>
          <cell r="AS4">
            <v>11291</v>
          </cell>
          <cell r="AT4">
            <v>11312</v>
          </cell>
          <cell r="AU4">
            <v>11337</v>
          </cell>
          <cell r="AV4">
            <v>11354</v>
          </cell>
          <cell r="AW4">
            <v>11370</v>
          </cell>
          <cell r="AX4">
            <v>11372</v>
          </cell>
          <cell r="AY4">
            <v>11372</v>
          </cell>
          <cell r="AZ4">
            <v>11390</v>
          </cell>
          <cell r="BA4">
            <v>11407</v>
          </cell>
          <cell r="BB4">
            <v>11439</v>
          </cell>
          <cell r="BC4">
            <v>11456</v>
          </cell>
          <cell r="BD4">
            <v>11473</v>
          </cell>
          <cell r="BE4">
            <v>11474</v>
          </cell>
          <cell r="BF4">
            <v>11474</v>
          </cell>
          <cell r="BG4">
            <v>11504</v>
          </cell>
          <cell r="BH4">
            <v>11514</v>
          </cell>
          <cell r="BI4">
            <v>11535</v>
          </cell>
          <cell r="BJ4">
            <v>11556</v>
          </cell>
          <cell r="BK4">
            <v>11586</v>
          </cell>
          <cell r="BL4">
            <v>11588</v>
          </cell>
          <cell r="BM4">
            <v>11588</v>
          </cell>
          <cell r="BN4">
            <v>11603</v>
          </cell>
          <cell r="BO4">
            <v>11604</v>
          </cell>
          <cell r="BP4">
            <v>11619</v>
          </cell>
          <cell r="BQ4">
            <v>11626</v>
          </cell>
          <cell r="BR4">
            <v>11634</v>
          </cell>
          <cell r="BS4">
            <v>11636</v>
          </cell>
          <cell r="BT4">
            <v>11636</v>
          </cell>
          <cell r="BU4">
            <v>11665</v>
          </cell>
          <cell r="BV4">
            <v>11679</v>
          </cell>
          <cell r="BW4">
            <v>11694</v>
          </cell>
          <cell r="BX4">
            <v>11695</v>
          </cell>
          <cell r="BY4">
            <v>11716</v>
          </cell>
          <cell r="BZ4">
            <v>11716</v>
          </cell>
          <cell r="CA4">
            <v>11716</v>
          </cell>
          <cell r="CB4">
            <v>11728</v>
          </cell>
          <cell r="CC4">
            <v>11748</v>
          </cell>
          <cell r="CD4">
            <v>11767</v>
          </cell>
          <cell r="CE4">
            <v>11785</v>
          </cell>
          <cell r="CF4">
            <v>11801</v>
          </cell>
          <cell r="CG4">
            <v>11802</v>
          </cell>
          <cell r="CH4">
            <v>11809</v>
          </cell>
          <cell r="CI4">
            <v>11819</v>
          </cell>
          <cell r="CJ4">
            <v>11834</v>
          </cell>
          <cell r="CK4">
            <v>11848</v>
          </cell>
          <cell r="CL4">
            <v>11871</v>
          </cell>
          <cell r="CM4">
            <v>11872</v>
          </cell>
          <cell r="CN4">
            <v>11872</v>
          </cell>
          <cell r="CO4">
            <v>11888</v>
          </cell>
          <cell r="CP4">
            <v>11901</v>
          </cell>
          <cell r="CQ4">
            <v>11888</v>
          </cell>
          <cell r="CR4">
            <v>11897</v>
          </cell>
          <cell r="CS4">
            <v>11925</v>
          </cell>
          <cell r="CT4">
            <v>11926</v>
          </cell>
          <cell r="CU4">
            <v>11926</v>
          </cell>
          <cell r="CV4">
            <v>11956</v>
          </cell>
          <cell r="CW4">
            <v>11977</v>
          </cell>
          <cell r="CX4">
            <v>11998</v>
          </cell>
          <cell r="CY4">
            <v>12009</v>
          </cell>
          <cell r="CZ4">
            <v>12022</v>
          </cell>
          <cell r="DA4">
            <v>12022</v>
          </cell>
          <cell r="DB4">
            <v>12042</v>
          </cell>
          <cell r="DC4">
            <v>12041</v>
          </cell>
          <cell r="DD4">
            <v>12055</v>
          </cell>
          <cell r="DE4">
            <v>12038</v>
          </cell>
          <cell r="DF4">
            <v>11980</v>
          </cell>
          <cell r="DG4">
            <v>11981</v>
          </cell>
          <cell r="DH4">
            <v>11981</v>
          </cell>
          <cell r="DI4">
            <v>11994</v>
          </cell>
          <cell r="DJ4">
            <v>11638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2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" x14ac:dyDescent="0.2"/>
  <cols>
    <col min="1" max="1" width="2.28515625" style="86" customWidth="1"/>
    <col min="2" max="2" width="32.5703125" style="86" bestFit="1" customWidth="1"/>
    <col min="3" max="24" width="11.7109375" style="86" customWidth="1"/>
    <col min="25" max="16384" width="9.140625" style="86"/>
  </cols>
  <sheetData>
    <row r="1" spans="2:24" ht="24" x14ac:dyDescent="0.2">
      <c r="B1" s="90" t="s">
        <v>64</v>
      </c>
      <c r="C1" s="92" t="s">
        <v>65</v>
      </c>
      <c r="D1" s="93">
        <v>44986</v>
      </c>
      <c r="E1" s="93">
        <v>44987</v>
      </c>
      <c r="F1" s="93">
        <v>44988</v>
      </c>
      <c r="G1" s="93">
        <v>44989</v>
      </c>
      <c r="H1" s="93">
        <v>44990</v>
      </c>
      <c r="I1" s="93">
        <v>44991</v>
      </c>
      <c r="J1" s="93">
        <v>44992</v>
      </c>
      <c r="K1" s="93">
        <v>44993</v>
      </c>
      <c r="L1" s="93">
        <v>44994</v>
      </c>
      <c r="M1" s="93">
        <v>44995</v>
      </c>
      <c r="N1" s="93">
        <v>44996</v>
      </c>
      <c r="O1" s="93">
        <v>44997</v>
      </c>
      <c r="P1" s="93">
        <v>44998</v>
      </c>
      <c r="Q1" s="93">
        <v>44999</v>
      </c>
      <c r="R1" s="93">
        <v>45000</v>
      </c>
      <c r="S1" s="93">
        <v>45001</v>
      </c>
      <c r="T1" s="93">
        <v>45002</v>
      </c>
      <c r="U1" s="93">
        <v>45003</v>
      </c>
      <c r="V1" s="93">
        <v>45004</v>
      </c>
      <c r="W1" s="93">
        <v>45005</v>
      </c>
      <c r="X1" s="93">
        <v>45006</v>
      </c>
    </row>
    <row r="2" spans="2:24" x14ac:dyDescent="0.2">
      <c r="B2" s="91" t="s">
        <v>0</v>
      </c>
      <c r="C2" s="94">
        <f t="shared" ref="C2:C10" si="0">SUM(D2:X2)</f>
        <v>266</v>
      </c>
      <c r="D2" s="109">
        <v>11</v>
      </c>
      <c r="E2" s="109">
        <v>25</v>
      </c>
      <c r="F2" s="109" t="s">
        <v>222</v>
      </c>
      <c r="G2" s="109">
        <v>0</v>
      </c>
      <c r="H2" s="109">
        <v>0</v>
      </c>
      <c r="I2" s="109">
        <v>10</v>
      </c>
      <c r="J2" s="109">
        <v>31</v>
      </c>
      <c r="K2" s="109">
        <v>32</v>
      </c>
      <c r="L2" s="109">
        <v>23</v>
      </c>
      <c r="M2" s="109">
        <v>13</v>
      </c>
      <c r="N2" s="109">
        <v>0</v>
      </c>
      <c r="O2" s="109">
        <v>0</v>
      </c>
      <c r="P2" s="109">
        <v>14</v>
      </c>
      <c r="Q2" s="109">
        <v>27</v>
      </c>
      <c r="R2" s="109">
        <v>15</v>
      </c>
      <c r="S2" s="109">
        <v>26</v>
      </c>
      <c r="T2" s="109">
        <v>13</v>
      </c>
      <c r="U2" s="109">
        <v>0</v>
      </c>
      <c r="V2" s="109">
        <v>0</v>
      </c>
      <c r="W2" s="109">
        <v>0</v>
      </c>
      <c r="X2" s="109">
        <v>26</v>
      </c>
    </row>
    <row r="3" spans="2:24" ht="15" customHeight="1" x14ac:dyDescent="0.2">
      <c r="B3" s="91" t="s">
        <v>1</v>
      </c>
      <c r="C3" s="94">
        <f t="shared" si="0"/>
        <v>278</v>
      </c>
      <c r="D3" s="103">
        <v>8</v>
      </c>
      <c r="E3" s="103">
        <v>12</v>
      </c>
      <c r="F3" s="103">
        <v>29</v>
      </c>
      <c r="G3" s="103">
        <v>1</v>
      </c>
      <c r="H3" s="103">
        <v>0</v>
      </c>
      <c r="I3" s="103">
        <v>32</v>
      </c>
      <c r="J3" s="103">
        <v>23</v>
      </c>
      <c r="K3" s="103">
        <v>22</v>
      </c>
      <c r="L3" s="103">
        <v>13</v>
      </c>
      <c r="M3" s="103">
        <v>11</v>
      </c>
      <c r="N3" s="103">
        <v>1</v>
      </c>
      <c r="O3" s="103">
        <v>0</v>
      </c>
      <c r="P3" s="103">
        <v>20</v>
      </c>
      <c r="Q3" s="103">
        <v>21</v>
      </c>
      <c r="R3" s="103">
        <v>17</v>
      </c>
      <c r="S3" s="103">
        <v>11</v>
      </c>
      <c r="T3" s="103">
        <v>27</v>
      </c>
      <c r="U3" s="103">
        <v>1</v>
      </c>
      <c r="V3" s="103">
        <v>0</v>
      </c>
      <c r="W3" s="103">
        <v>14</v>
      </c>
      <c r="X3" s="103">
        <v>15</v>
      </c>
    </row>
    <row r="4" spans="2:24" ht="14.45" customHeight="1" x14ac:dyDescent="0.2">
      <c r="B4" s="91" t="s">
        <v>2</v>
      </c>
      <c r="C4" s="94">
        <f t="shared" si="0"/>
        <v>107000</v>
      </c>
      <c r="D4" s="103">
        <v>4300</v>
      </c>
      <c r="E4" s="103">
        <v>9500</v>
      </c>
      <c r="F4" s="103">
        <v>5000</v>
      </c>
      <c r="G4" s="103">
        <v>0</v>
      </c>
      <c r="H4" s="103">
        <v>0</v>
      </c>
      <c r="I4" s="103">
        <v>3600</v>
      </c>
      <c r="J4" s="103">
        <v>12700</v>
      </c>
      <c r="K4" s="103">
        <v>12700</v>
      </c>
      <c r="L4" s="103">
        <v>9400</v>
      </c>
      <c r="M4" s="103">
        <v>4800</v>
      </c>
      <c r="N4" s="103">
        <v>0</v>
      </c>
      <c r="O4" s="103">
        <v>0</v>
      </c>
      <c r="P4" s="103">
        <v>5000</v>
      </c>
      <c r="Q4" s="103">
        <v>10400</v>
      </c>
      <c r="R4" s="103">
        <v>5500</v>
      </c>
      <c r="S4" s="103">
        <v>9600</v>
      </c>
      <c r="T4" s="103">
        <v>5200</v>
      </c>
      <c r="U4" s="103">
        <v>0</v>
      </c>
      <c r="V4" s="103">
        <v>0</v>
      </c>
      <c r="W4" s="103">
        <v>0</v>
      </c>
      <c r="X4" s="103">
        <v>9300</v>
      </c>
    </row>
    <row r="5" spans="2:24" ht="14.45" customHeight="1" x14ac:dyDescent="0.2">
      <c r="B5" s="91" t="s">
        <v>32</v>
      </c>
      <c r="C5" s="94">
        <f t="shared" si="0"/>
        <v>108500</v>
      </c>
      <c r="D5" s="103">
        <v>3500</v>
      </c>
      <c r="E5" s="103">
        <v>5000</v>
      </c>
      <c r="F5" s="103">
        <v>11300</v>
      </c>
      <c r="G5" s="103">
        <v>500</v>
      </c>
      <c r="H5" s="103">
        <v>0</v>
      </c>
      <c r="I5" s="103">
        <v>12100</v>
      </c>
      <c r="J5" s="103">
        <v>9400</v>
      </c>
      <c r="K5" s="103">
        <v>7900</v>
      </c>
      <c r="L5" s="103">
        <v>5400</v>
      </c>
      <c r="M5" s="103">
        <v>4000</v>
      </c>
      <c r="N5" s="103">
        <v>300</v>
      </c>
      <c r="O5" s="103">
        <v>0</v>
      </c>
      <c r="P5" s="103">
        <v>7600</v>
      </c>
      <c r="Q5" s="103">
        <v>8300</v>
      </c>
      <c r="R5" s="103">
        <v>7000</v>
      </c>
      <c r="S5" s="103">
        <v>4100</v>
      </c>
      <c r="T5" s="103">
        <v>10700</v>
      </c>
      <c r="U5" s="103">
        <v>500</v>
      </c>
      <c r="V5" s="103">
        <v>0</v>
      </c>
      <c r="W5" s="103">
        <v>5300</v>
      </c>
      <c r="X5" s="103">
        <v>5600</v>
      </c>
    </row>
    <row r="6" spans="2:24" ht="15" customHeight="1" thickBot="1" x14ac:dyDescent="0.25">
      <c r="B6" s="106" t="s">
        <v>3</v>
      </c>
      <c r="C6" s="107">
        <f>C4/C2</f>
        <v>402.25563909774434</v>
      </c>
      <c r="D6" s="108">
        <f>D4/D2</f>
        <v>390.90909090909093</v>
      </c>
      <c r="E6" s="108">
        <f t="shared" ref="E6:X6" si="1">E4/E2</f>
        <v>380</v>
      </c>
      <c r="F6" s="108">
        <f t="shared" si="1"/>
        <v>416.66666666666669</v>
      </c>
      <c r="G6" s="108" t="e">
        <f t="shared" si="1"/>
        <v>#DIV/0!</v>
      </c>
      <c r="H6" s="108" t="e">
        <f t="shared" si="1"/>
        <v>#DIV/0!</v>
      </c>
      <c r="I6" s="108">
        <f t="shared" si="1"/>
        <v>360</v>
      </c>
      <c r="J6" s="108">
        <f t="shared" si="1"/>
        <v>409.67741935483872</v>
      </c>
      <c r="K6" s="108">
        <f t="shared" si="1"/>
        <v>396.875</v>
      </c>
      <c r="L6" s="108">
        <f t="shared" si="1"/>
        <v>408.69565217391306</v>
      </c>
      <c r="M6" s="108">
        <f t="shared" si="1"/>
        <v>369.23076923076923</v>
      </c>
      <c r="N6" s="108" t="e">
        <f t="shared" si="1"/>
        <v>#DIV/0!</v>
      </c>
      <c r="O6" s="108" t="e">
        <f t="shared" si="1"/>
        <v>#DIV/0!</v>
      </c>
      <c r="P6" s="108">
        <f t="shared" si="1"/>
        <v>357.14285714285717</v>
      </c>
      <c r="Q6" s="108">
        <f t="shared" si="1"/>
        <v>385.18518518518516</v>
      </c>
      <c r="R6" s="108">
        <f t="shared" si="1"/>
        <v>366.66666666666669</v>
      </c>
      <c r="S6" s="108">
        <f t="shared" si="1"/>
        <v>369.23076923076923</v>
      </c>
      <c r="T6" s="108">
        <f t="shared" si="1"/>
        <v>400</v>
      </c>
      <c r="U6" s="108" t="e">
        <f t="shared" si="1"/>
        <v>#DIV/0!</v>
      </c>
      <c r="V6" s="108" t="e">
        <f t="shared" si="1"/>
        <v>#DIV/0!</v>
      </c>
      <c r="W6" s="108" t="e">
        <f t="shared" si="1"/>
        <v>#DIV/0!</v>
      </c>
      <c r="X6" s="108">
        <f t="shared" si="1"/>
        <v>357.69230769230768</v>
      </c>
    </row>
    <row r="7" spans="2:24" ht="14.45" customHeight="1" thickTop="1" x14ac:dyDescent="0.2">
      <c r="B7" s="91" t="s">
        <v>4</v>
      </c>
      <c r="C7" s="94">
        <f t="shared" si="0"/>
        <v>329866.76999999996</v>
      </c>
      <c r="D7" s="103">
        <v>38987.93</v>
      </c>
      <c r="E7" s="103">
        <v>44649.89</v>
      </c>
      <c r="F7" s="103">
        <v>35192.9</v>
      </c>
      <c r="G7" s="103">
        <v>23927.55</v>
      </c>
      <c r="H7" s="103">
        <v>20538.7</v>
      </c>
      <c r="I7" s="103">
        <v>30172.07</v>
      </c>
      <c r="J7" s="103">
        <v>17724.95</v>
      </c>
      <c r="K7" s="103">
        <v>17193.849999999999</v>
      </c>
      <c r="L7" s="103">
        <v>14742</v>
      </c>
      <c r="M7" s="103">
        <v>12741.8</v>
      </c>
      <c r="N7" s="103">
        <v>8298.85</v>
      </c>
      <c r="O7" s="103">
        <v>5539.75</v>
      </c>
      <c r="P7" s="103">
        <v>11157.95</v>
      </c>
      <c r="Q7" s="103">
        <v>8137.1</v>
      </c>
      <c r="R7" s="103">
        <v>8762.73</v>
      </c>
      <c r="S7" s="103">
        <v>6251.55</v>
      </c>
      <c r="T7" s="103">
        <v>8745.4500000000007</v>
      </c>
      <c r="U7" s="103">
        <v>5070.3999999999996</v>
      </c>
      <c r="V7" s="103">
        <v>3102.5</v>
      </c>
      <c r="W7" s="103">
        <v>3387.1</v>
      </c>
      <c r="X7" s="103">
        <v>5541.75</v>
      </c>
    </row>
    <row r="8" spans="2:24" ht="15" customHeight="1" x14ac:dyDescent="0.2">
      <c r="B8" s="91" t="s">
        <v>5</v>
      </c>
      <c r="C8" s="94">
        <f t="shared" si="0"/>
        <v>268446.02000000008</v>
      </c>
      <c r="D8" s="103">
        <v>10117.43</v>
      </c>
      <c r="E8" s="103">
        <v>15610.47</v>
      </c>
      <c r="F8" s="103">
        <v>16863.91</v>
      </c>
      <c r="G8" s="103">
        <v>21278.28</v>
      </c>
      <c r="H8" s="103">
        <v>9144.1</v>
      </c>
      <c r="I8" s="103">
        <v>18586.39</v>
      </c>
      <c r="J8" s="103">
        <v>16541.25</v>
      </c>
      <c r="K8" s="103">
        <v>16763.25</v>
      </c>
      <c r="L8" s="103">
        <v>14382.59</v>
      </c>
      <c r="M8" s="103">
        <v>15469.19</v>
      </c>
      <c r="N8" s="103">
        <v>15944.4</v>
      </c>
      <c r="O8" s="103">
        <v>8143.99</v>
      </c>
      <c r="P8" s="103">
        <v>11505.04</v>
      </c>
      <c r="Q8" s="103">
        <v>10429.35</v>
      </c>
      <c r="R8" s="103">
        <v>10572.65</v>
      </c>
      <c r="S8" s="103">
        <v>9505.36</v>
      </c>
      <c r="T8" s="103">
        <v>12844.01</v>
      </c>
      <c r="U8" s="103">
        <v>12064.72</v>
      </c>
      <c r="V8" s="103">
        <v>5677.23</v>
      </c>
      <c r="W8" s="103">
        <v>9192.17</v>
      </c>
      <c r="X8" s="103">
        <v>7810.24</v>
      </c>
    </row>
    <row r="9" spans="2:24" ht="15.6" customHeight="1" x14ac:dyDescent="0.2">
      <c r="B9" s="91" t="s">
        <v>6</v>
      </c>
      <c r="C9" s="94">
        <f t="shared" si="0"/>
        <v>174914.03000000003</v>
      </c>
      <c r="D9" s="103">
        <v>16649.36</v>
      </c>
      <c r="E9" s="103">
        <v>16152.93</v>
      </c>
      <c r="F9" s="103">
        <v>10978.34</v>
      </c>
      <c r="G9" s="103">
        <v>11268.5</v>
      </c>
      <c r="H9" s="103">
        <v>10056.07</v>
      </c>
      <c r="I9" s="103">
        <v>13942.99</v>
      </c>
      <c r="J9" s="103">
        <v>13149.03</v>
      </c>
      <c r="K9" s="103">
        <v>8938.16</v>
      </c>
      <c r="L9" s="103">
        <v>8503.14</v>
      </c>
      <c r="M9" s="103">
        <v>7681.23</v>
      </c>
      <c r="N9" s="103">
        <v>5015.59</v>
      </c>
      <c r="O9" s="103">
        <v>5247.77</v>
      </c>
      <c r="P9" s="103">
        <v>6817.17</v>
      </c>
      <c r="Q9" s="103">
        <v>7078.78</v>
      </c>
      <c r="R9" s="103">
        <v>5907.45</v>
      </c>
      <c r="S9" s="103">
        <v>6223.82</v>
      </c>
      <c r="T9" s="103">
        <v>5844.17</v>
      </c>
      <c r="U9" s="103">
        <v>4161.16</v>
      </c>
      <c r="V9" s="103">
        <v>2942.97</v>
      </c>
      <c r="W9" s="103">
        <v>3911.06</v>
      </c>
      <c r="X9" s="103">
        <v>4444.34</v>
      </c>
    </row>
    <row r="10" spans="2:24" x14ac:dyDescent="0.2">
      <c r="B10" s="97" t="s">
        <v>31</v>
      </c>
      <c r="C10" s="98">
        <f t="shared" si="0"/>
        <v>773226.81999999983</v>
      </c>
      <c r="D10" s="104">
        <v>65754.720000000001</v>
      </c>
      <c r="E10" s="104">
        <v>76413.290000000008</v>
      </c>
      <c r="F10" s="104">
        <v>63035.149999999994</v>
      </c>
      <c r="G10" s="104">
        <v>56474.33</v>
      </c>
      <c r="H10" s="104">
        <v>39738.870000000003</v>
      </c>
      <c r="I10" s="104">
        <v>62701.45</v>
      </c>
      <c r="J10" s="104">
        <v>47415.229999999996</v>
      </c>
      <c r="K10" s="104">
        <v>42895.259999999995</v>
      </c>
      <c r="L10" s="104">
        <v>37627.729999999996</v>
      </c>
      <c r="M10" s="104">
        <v>35892.22</v>
      </c>
      <c r="N10" s="104">
        <v>29258.84</v>
      </c>
      <c r="O10" s="104">
        <v>18931.510000000002</v>
      </c>
      <c r="P10" s="104">
        <v>29480.160000000003</v>
      </c>
      <c r="Q10" s="104">
        <v>25645.23</v>
      </c>
      <c r="R10" s="104">
        <v>25242.829999999998</v>
      </c>
      <c r="S10" s="104">
        <v>21980.73</v>
      </c>
      <c r="T10" s="104">
        <v>27433.629999999997</v>
      </c>
      <c r="U10" s="104">
        <v>21296.28</v>
      </c>
      <c r="V10" s="104">
        <v>11722.699999999999</v>
      </c>
      <c r="W10" s="104">
        <v>16490.330000000002</v>
      </c>
      <c r="X10" s="104">
        <v>17796.330000000002</v>
      </c>
    </row>
    <row r="11" spans="2:24" ht="14.45" customHeight="1" x14ac:dyDescent="0.2">
      <c r="B11" s="91" t="s">
        <v>11</v>
      </c>
      <c r="C11" s="95">
        <f>C7/C10</f>
        <v>0.42661061601562145</v>
      </c>
      <c r="D11" s="88">
        <v>0.59292975470049902</v>
      </c>
      <c r="E11" s="88">
        <v>0.58432099965856721</v>
      </c>
      <c r="F11" s="88">
        <v>0.55830596103919805</v>
      </c>
      <c r="G11" s="88">
        <v>0.42368895744314272</v>
      </c>
      <c r="H11" s="88">
        <v>0.51684157098578798</v>
      </c>
      <c r="I11" s="88">
        <v>0.4812021093611073</v>
      </c>
      <c r="J11" s="88">
        <v>0.37382398018526963</v>
      </c>
      <c r="K11" s="88">
        <v>0.40083333216770339</v>
      </c>
      <c r="L11" s="88">
        <v>0.39178552625949004</v>
      </c>
      <c r="M11" s="88">
        <v>0.35500172460772833</v>
      </c>
      <c r="N11" s="88">
        <v>0.28363564652597301</v>
      </c>
      <c r="O11" s="88">
        <v>0.2926206097664687</v>
      </c>
      <c r="P11" s="88">
        <v>0.37849014387981611</v>
      </c>
      <c r="Q11" s="88">
        <v>0.31729487315964805</v>
      </c>
      <c r="R11" s="88">
        <v>0.34713738515055564</v>
      </c>
      <c r="S11" s="88">
        <v>0.28441048136253894</v>
      </c>
      <c r="T11" s="88">
        <v>0.31878573852603542</v>
      </c>
      <c r="U11" s="88">
        <v>0.23808853001557079</v>
      </c>
      <c r="V11" s="88">
        <v>0.26465745945899838</v>
      </c>
      <c r="W11" s="88">
        <v>0.20539916423746521</v>
      </c>
      <c r="X11" s="88">
        <v>0.31139847373025786</v>
      </c>
    </row>
    <row r="12" spans="2:24" ht="14.45" customHeight="1" x14ac:dyDescent="0.2">
      <c r="B12" s="91" t="s">
        <v>12</v>
      </c>
      <c r="C12" s="95">
        <f>C8/C10</f>
        <v>0.34717629168631287</v>
      </c>
      <c r="D12" s="88">
        <v>0.15386621675219664</v>
      </c>
      <c r="E12" s="88">
        <v>0.20428998672874835</v>
      </c>
      <c r="F12" s="88">
        <v>0.26753184532756724</v>
      </c>
      <c r="G12" s="88">
        <v>0.37677790953872314</v>
      </c>
      <c r="H12" s="88">
        <v>0.23010468088297428</v>
      </c>
      <c r="I12" s="88">
        <v>0.29642679714743442</v>
      </c>
      <c r="J12" s="88">
        <v>0.34885942765647243</v>
      </c>
      <c r="K12" s="88">
        <v>0.39079492699193341</v>
      </c>
      <c r="L12" s="88">
        <v>0.38223379406623792</v>
      </c>
      <c r="M12" s="88">
        <v>0.43099005856979589</v>
      </c>
      <c r="N12" s="88">
        <v>0.54494299842372418</v>
      </c>
      <c r="O12" s="88">
        <v>0.43018174461519437</v>
      </c>
      <c r="P12" s="88">
        <v>0.39026382489104533</v>
      </c>
      <c r="Q12" s="88">
        <v>0.40667796701374875</v>
      </c>
      <c r="R12" s="88">
        <v>0.41883774521319522</v>
      </c>
      <c r="S12" s="88">
        <v>0.43244059683186142</v>
      </c>
      <c r="T12" s="88">
        <v>0.46818485194996073</v>
      </c>
      <c r="U12" s="88">
        <v>0.5665177204657339</v>
      </c>
      <c r="V12" s="88">
        <v>0.48429372072986598</v>
      </c>
      <c r="W12" s="88">
        <v>0.55742789865333198</v>
      </c>
      <c r="X12" s="88">
        <v>0.4388680137983505</v>
      </c>
    </row>
    <row r="13" spans="2:24" ht="15" customHeight="1" x14ac:dyDescent="0.2">
      <c r="B13" s="97" t="s">
        <v>13</v>
      </c>
      <c r="C13" s="99">
        <f>C9/C10</f>
        <v>0.22621309229806599</v>
      </c>
      <c r="D13" s="100">
        <v>0.25320402854730428</v>
      </c>
      <c r="E13" s="100">
        <v>0.21138901361268436</v>
      </c>
      <c r="F13" s="100">
        <v>0.17416219363323482</v>
      </c>
      <c r="G13" s="100">
        <v>0.19953313301813408</v>
      </c>
      <c r="H13" s="100">
        <v>0.25305374813123771</v>
      </c>
      <c r="I13" s="100">
        <v>0.22237109349145834</v>
      </c>
      <c r="J13" s="100">
        <v>0.27731659215825805</v>
      </c>
      <c r="K13" s="100">
        <v>0.20837174084036328</v>
      </c>
      <c r="L13" s="100">
        <v>0.22598067967427216</v>
      </c>
      <c r="M13" s="100">
        <v>0.21400821682247573</v>
      </c>
      <c r="N13" s="100">
        <v>0.17142135505030276</v>
      </c>
      <c r="O13" s="100">
        <v>0.27719764561833682</v>
      </c>
      <c r="P13" s="100">
        <v>0.23124603122913848</v>
      </c>
      <c r="Q13" s="100">
        <v>0.27602715982660325</v>
      </c>
      <c r="R13" s="100">
        <v>0.23402486963624919</v>
      </c>
      <c r="S13" s="100">
        <v>0.2831489218055997</v>
      </c>
      <c r="T13" s="100">
        <v>0.21302940952400395</v>
      </c>
      <c r="U13" s="100">
        <v>0.19539374951869529</v>
      </c>
      <c r="V13" s="100">
        <v>0.25104881981113569</v>
      </c>
      <c r="W13" s="100">
        <v>0.23717293710920276</v>
      </c>
      <c r="X13" s="100">
        <v>0.24973351247139156</v>
      </c>
    </row>
    <row r="14" spans="2:24" ht="14.45" customHeight="1" x14ac:dyDescent="0.2">
      <c r="B14" s="91" t="s">
        <v>7</v>
      </c>
      <c r="C14" s="94">
        <f t="shared" ref="C14:C17" si="2">SUM(D14:X14)</f>
        <v>1951</v>
      </c>
      <c r="D14" s="86">
        <v>140</v>
      </c>
      <c r="E14" s="86">
        <v>180</v>
      </c>
      <c r="F14" s="86">
        <v>160</v>
      </c>
      <c r="G14" s="86">
        <v>123</v>
      </c>
      <c r="H14" s="86">
        <v>97</v>
      </c>
      <c r="I14" s="86">
        <v>165</v>
      </c>
      <c r="J14" s="86">
        <v>102</v>
      </c>
      <c r="K14" s="86">
        <v>114</v>
      </c>
      <c r="L14" s="86">
        <v>104</v>
      </c>
      <c r="M14" s="86">
        <v>110</v>
      </c>
      <c r="N14" s="86">
        <v>79</v>
      </c>
      <c r="O14" s="86">
        <v>54</v>
      </c>
      <c r="P14" s="86">
        <v>79</v>
      </c>
      <c r="Q14" s="86">
        <v>60</v>
      </c>
      <c r="R14" s="86">
        <v>68</v>
      </c>
      <c r="S14" s="86">
        <v>69</v>
      </c>
      <c r="T14" s="86">
        <v>82</v>
      </c>
      <c r="U14" s="86">
        <v>56</v>
      </c>
      <c r="V14" s="86">
        <v>29</v>
      </c>
      <c r="W14" s="86">
        <v>38</v>
      </c>
      <c r="X14" s="86">
        <v>42</v>
      </c>
    </row>
    <row r="15" spans="2:24" ht="14.45" customHeight="1" x14ac:dyDescent="0.2">
      <c r="B15" s="91" t="s">
        <v>8</v>
      </c>
      <c r="C15" s="94">
        <f t="shared" si="2"/>
        <v>13471</v>
      </c>
      <c r="D15" s="86">
        <v>383</v>
      </c>
      <c r="E15" s="86">
        <v>556</v>
      </c>
      <c r="F15" s="86">
        <v>708</v>
      </c>
      <c r="G15" s="86">
        <v>888</v>
      </c>
      <c r="H15" s="86">
        <v>519</v>
      </c>
      <c r="I15" s="86">
        <v>779</v>
      </c>
      <c r="J15" s="86">
        <v>764</v>
      </c>
      <c r="K15" s="86">
        <v>844</v>
      </c>
      <c r="L15" s="86">
        <v>784</v>
      </c>
      <c r="M15" s="86">
        <v>790</v>
      </c>
      <c r="N15" s="86">
        <v>782</v>
      </c>
      <c r="O15" s="86">
        <v>468</v>
      </c>
      <c r="P15" s="86">
        <v>651</v>
      </c>
      <c r="Q15" s="86">
        <v>656</v>
      </c>
      <c r="R15" s="86">
        <v>646</v>
      </c>
      <c r="S15" s="86">
        <v>614</v>
      </c>
      <c r="T15" s="86">
        <v>633</v>
      </c>
      <c r="U15" s="86">
        <v>657</v>
      </c>
      <c r="V15" s="86">
        <v>351</v>
      </c>
      <c r="W15" s="86">
        <v>525</v>
      </c>
      <c r="X15" s="86">
        <v>473</v>
      </c>
    </row>
    <row r="16" spans="2:24" ht="15" customHeight="1" x14ac:dyDescent="0.2">
      <c r="B16" s="91" t="s">
        <v>9</v>
      </c>
      <c r="C16" s="94">
        <f t="shared" si="2"/>
        <v>3563</v>
      </c>
      <c r="D16" s="86">
        <v>203</v>
      </c>
      <c r="E16" s="86">
        <v>250</v>
      </c>
      <c r="F16" s="86">
        <v>231</v>
      </c>
      <c r="G16" s="86">
        <v>231</v>
      </c>
      <c r="H16" s="86">
        <v>223</v>
      </c>
      <c r="I16" s="86">
        <v>214</v>
      </c>
      <c r="J16" s="86">
        <v>245</v>
      </c>
      <c r="K16" s="86">
        <v>174</v>
      </c>
      <c r="L16" s="86">
        <v>175</v>
      </c>
      <c r="M16" s="86">
        <v>185</v>
      </c>
      <c r="N16" s="86">
        <v>170</v>
      </c>
      <c r="O16" s="86">
        <v>107</v>
      </c>
      <c r="P16" s="86">
        <v>158</v>
      </c>
      <c r="Q16" s="86">
        <v>147</v>
      </c>
      <c r="R16" s="86">
        <v>139</v>
      </c>
      <c r="S16" s="86">
        <v>134</v>
      </c>
      <c r="T16" s="86">
        <v>126</v>
      </c>
      <c r="U16" s="86">
        <v>103</v>
      </c>
      <c r="V16" s="86">
        <v>100</v>
      </c>
      <c r="W16" s="86">
        <v>128</v>
      </c>
      <c r="X16" s="86">
        <v>120</v>
      </c>
    </row>
    <row r="17" spans="2:24" ht="15" customHeight="1" x14ac:dyDescent="0.2">
      <c r="B17" s="97" t="s">
        <v>10</v>
      </c>
      <c r="C17" s="98">
        <f t="shared" si="2"/>
        <v>18985</v>
      </c>
      <c r="D17" s="101">
        <v>726</v>
      </c>
      <c r="E17" s="101">
        <v>986</v>
      </c>
      <c r="F17" s="101">
        <v>1099</v>
      </c>
      <c r="G17" s="101">
        <v>1242</v>
      </c>
      <c r="H17" s="101">
        <v>839</v>
      </c>
      <c r="I17" s="101">
        <v>1158</v>
      </c>
      <c r="J17" s="101">
        <v>1111</v>
      </c>
      <c r="K17" s="101">
        <v>1132</v>
      </c>
      <c r="L17" s="101">
        <v>1063</v>
      </c>
      <c r="M17" s="101">
        <v>1085</v>
      </c>
      <c r="N17" s="101">
        <v>1031</v>
      </c>
      <c r="O17" s="101">
        <v>629</v>
      </c>
      <c r="P17" s="101">
        <v>888</v>
      </c>
      <c r="Q17" s="101">
        <v>863</v>
      </c>
      <c r="R17" s="101">
        <v>853</v>
      </c>
      <c r="S17" s="101">
        <v>817</v>
      </c>
      <c r="T17" s="101">
        <v>841</v>
      </c>
      <c r="U17" s="101">
        <v>816</v>
      </c>
      <c r="V17" s="101">
        <v>480</v>
      </c>
      <c r="W17" s="101">
        <v>691</v>
      </c>
      <c r="X17" s="101">
        <v>635</v>
      </c>
    </row>
    <row r="18" spans="2:24" ht="14.45" customHeight="1" x14ac:dyDescent="0.2">
      <c r="B18" s="91" t="s">
        <v>14</v>
      </c>
      <c r="C18" s="95">
        <f>C14/C17</f>
        <v>0.10276534105873057</v>
      </c>
      <c r="D18" s="88">
        <v>0.1928374655647383</v>
      </c>
      <c r="E18" s="88">
        <v>0.18255578093306288</v>
      </c>
      <c r="F18" s="88">
        <v>0.14558689717925385</v>
      </c>
      <c r="G18" s="88">
        <v>9.9033816425120769E-2</v>
      </c>
      <c r="H18" s="88">
        <v>0.11561382598331346</v>
      </c>
      <c r="I18" s="88">
        <v>0.14248704663212436</v>
      </c>
      <c r="J18" s="88">
        <v>9.1809180918091815E-2</v>
      </c>
      <c r="K18" s="88">
        <v>0.10070671378091872</v>
      </c>
      <c r="L18" s="88">
        <v>9.7836312323612423E-2</v>
      </c>
      <c r="M18" s="88">
        <v>0.10138248847926268</v>
      </c>
      <c r="N18" s="88">
        <v>7.662463627546072E-2</v>
      </c>
      <c r="O18" s="88">
        <v>8.5850556438791734E-2</v>
      </c>
      <c r="P18" s="88">
        <v>8.8963963963963957E-2</v>
      </c>
      <c r="Q18" s="88">
        <v>6.9524913093858637E-2</v>
      </c>
      <c r="R18" s="88">
        <v>7.9718640093786639E-2</v>
      </c>
      <c r="S18" s="88">
        <v>8.4455324357405145E-2</v>
      </c>
      <c r="T18" s="88">
        <v>9.7502972651605235E-2</v>
      </c>
      <c r="U18" s="88">
        <v>6.8627450980392163E-2</v>
      </c>
      <c r="V18" s="88">
        <v>6.0416666666666667E-2</v>
      </c>
      <c r="W18" s="88">
        <v>5.4992764109985527E-2</v>
      </c>
      <c r="X18" s="88">
        <v>6.6141732283464566E-2</v>
      </c>
    </row>
    <row r="19" spans="2:24" ht="14.45" customHeight="1" x14ac:dyDescent="0.2">
      <c r="B19" s="91" t="s">
        <v>15</v>
      </c>
      <c r="C19" s="95">
        <f>C15/C17</f>
        <v>0.70956017908875424</v>
      </c>
      <c r="D19" s="88">
        <v>0.52754820936639113</v>
      </c>
      <c r="E19" s="88">
        <v>0.56389452332657197</v>
      </c>
      <c r="F19" s="88">
        <v>0.64422202001819839</v>
      </c>
      <c r="G19" s="88">
        <v>0.71497584541062797</v>
      </c>
      <c r="H19" s="88">
        <v>0.61859356376638852</v>
      </c>
      <c r="I19" s="88">
        <v>0.67271157167530227</v>
      </c>
      <c r="J19" s="88">
        <v>0.68766876687668765</v>
      </c>
      <c r="K19" s="88">
        <v>0.74558303886925792</v>
      </c>
      <c r="L19" s="88">
        <v>0.73753527751646286</v>
      </c>
      <c r="M19" s="88">
        <v>0.72811059907834097</v>
      </c>
      <c r="N19" s="88">
        <v>0.75848690591658585</v>
      </c>
      <c r="O19" s="88">
        <v>0.7440381558028617</v>
      </c>
      <c r="P19" s="88">
        <v>0.73310810810810811</v>
      </c>
      <c r="Q19" s="88">
        <v>0.76013904982618774</v>
      </c>
      <c r="R19" s="88">
        <v>0.757327080890973</v>
      </c>
      <c r="S19" s="88">
        <v>0.75152998776009794</v>
      </c>
      <c r="T19" s="88">
        <v>0.75267538644470866</v>
      </c>
      <c r="U19" s="88">
        <v>0.80514705882352944</v>
      </c>
      <c r="V19" s="88">
        <v>0.73124999999999996</v>
      </c>
      <c r="W19" s="88">
        <v>0.75976845151953687</v>
      </c>
      <c r="X19" s="88">
        <v>0.74488188976377956</v>
      </c>
    </row>
    <row r="20" spans="2:24" ht="15" customHeight="1" thickBot="1" x14ac:dyDescent="0.25">
      <c r="B20" s="96" t="s">
        <v>16</v>
      </c>
      <c r="C20" s="102">
        <f>C16/C17</f>
        <v>0.18767447985251515</v>
      </c>
      <c r="D20" s="105">
        <v>0.27961432506887052</v>
      </c>
      <c r="E20" s="105">
        <v>0.25354969574036512</v>
      </c>
      <c r="F20" s="105">
        <v>0.21019108280254778</v>
      </c>
      <c r="G20" s="105">
        <v>0.1859903381642512</v>
      </c>
      <c r="H20" s="105">
        <v>0.26579261025029799</v>
      </c>
      <c r="I20" s="105">
        <v>0.1848013816925734</v>
      </c>
      <c r="J20" s="105">
        <v>0.22052205220522053</v>
      </c>
      <c r="K20" s="105">
        <v>0.15371024734982333</v>
      </c>
      <c r="L20" s="105">
        <v>0.16462841015992474</v>
      </c>
      <c r="M20" s="105">
        <v>0.17050691244239632</v>
      </c>
      <c r="N20" s="105">
        <v>0.16488845780795344</v>
      </c>
      <c r="O20" s="105">
        <v>0.17011128775834658</v>
      </c>
      <c r="P20" s="105">
        <v>0.17792792792792791</v>
      </c>
      <c r="Q20" s="105">
        <v>0.17033603707995365</v>
      </c>
      <c r="R20" s="105">
        <v>0.16295427901524032</v>
      </c>
      <c r="S20" s="105">
        <v>0.16401468788249693</v>
      </c>
      <c r="T20" s="105">
        <v>0.14982164090368608</v>
      </c>
      <c r="U20" s="105">
        <v>0.12622549019607843</v>
      </c>
      <c r="V20" s="105">
        <v>0.20833333333333334</v>
      </c>
      <c r="W20" s="105">
        <v>0.18523878437047755</v>
      </c>
      <c r="X20" s="105">
        <v>0.1889763779527559</v>
      </c>
    </row>
    <row r="21" spans="2:24" hidden="1" x14ac:dyDescent="0.2">
      <c r="D21" s="89" t="s">
        <v>191</v>
      </c>
      <c r="E21" s="89" t="s">
        <v>192</v>
      </c>
      <c r="F21" s="89" t="s">
        <v>193</v>
      </c>
      <c r="G21" s="89" t="s">
        <v>194</v>
      </c>
      <c r="H21" s="89" t="s">
        <v>195</v>
      </c>
      <c r="I21" s="89" t="s">
        <v>196</v>
      </c>
      <c r="J21" s="89" t="s">
        <v>197</v>
      </c>
      <c r="K21" s="89" t="s">
        <v>198</v>
      </c>
      <c r="L21" s="89" t="s">
        <v>199</v>
      </c>
      <c r="M21" s="89" t="s">
        <v>200</v>
      </c>
      <c r="N21" s="89" t="s">
        <v>201</v>
      </c>
      <c r="O21" s="89" t="s">
        <v>202</v>
      </c>
      <c r="P21" s="89" t="s">
        <v>203</v>
      </c>
      <c r="Q21" s="89" t="s">
        <v>204</v>
      </c>
      <c r="R21" s="89" t="s">
        <v>205</v>
      </c>
      <c r="S21" s="89" t="s">
        <v>206</v>
      </c>
      <c r="T21" s="89" t="s">
        <v>207</v>
      </c>
      <c r="U21" s="89" t="s">
        <v>208</v>
      </c>
      <c r="V21" s="89" t="s">
        <v>209</v>
      </c>
      <c r="W21" s="89" t="s">
        <v>210</v>
      </c>
      <c r="X21" s="89" t="s">
        <v>211</v>
      </c>
    </row>
    <row r="22" spans="2:24" x14ac:dyDescent="0.2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D1A0-6595-41BE-9C4D-14AD9E272E9E}">
  <dimension ref="B2:M8"/>
  <sheetViews>
    <sheetView topLeftCell="B1" workbookViewId="0">
      <selection activeCell="B3" sqref="B3:M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9" width="17.140625" bestFit="1" customWidth="1"/>
    <col min="10" max="10" width="19.140625" bestFit="1" customWidth="1"/>
    <col min="11" max="11" width="22.140625" bestFit="1" customWidth="1"/>
    <col min="12" max="12" width="17.140625" bestFit="1" customWidth="1"/>
    <col min="13" max="13" width="15.7109375" bestFit="1" customWidth="1"/>
  </cols>
  <sheetData>
    <row r="2" spans="2:13" ht="15.75" thickBot="1" x14ac:dyDescent="0.3"/>
    <row r="3" spans="2:13" ht="21" thickBot="1" x14ac:dyDescent="0.3">
      <c r="B3" s="38">
        <v>44165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1705</v>
      </c>
      <c r="D4" s="21">
        <v>85.25</v>
      </c>
      <c r="E4" s="22">
        <v>20</v>
      </c>
      <c r="F4" s="22">
        <v>20</v>
      </c>
      <c r="G4" s="22">
        <v>0</v>
      </c>
      <c r="H4" s="23">
        <v>1263</v>
      </c>
      <c r="I4" s="22">
        <v>442</v>
      </c>
      <c r="J4" s="22">
        <v>1357</v>
      </c>
      <c r="K4" s="24">
        <v>0</v>
      </c>
      <c r="L4" s="25">
        <v>442</v>
      </c>
      <c r="M4" s="26">
        <v>1263</v>
      </c>
    </row>
    <row r="5" spans="2:13" ht="18" x14ac:dyDescent="0.25">
      <c r="B5" s="27" t="s">
        <v>27</v>
      </c>
      <c r="C5" s="10">
        <v>1312.8500000000001</v>
      </c>
      <c r="D5" s="10">
        <v>65.642500000000013</v>
      </c>
      <c r="E5" s="11">
        <v>20</v>
      </c>
      <c r="F5" s="11">
        <v>20</v>
      </c>
      <c r="G5" s="11">
        <v>0</v>
      </c>
      <c r="H5" s="12">
        <v>926</v>
      </c>
      <c r="I5" s="11">
        <v>386.85000000000014</v>
      </c>
      <c r="J5" s="11">
        <v>1202</v>
      </c>
      <c r="K5" s="13">
        <v>0</v>
      </c>
      <c r="L5" s="14">
        <v>386.85000000000036</v>
      </c>
      <c r="M5" s="28">
        <v>926</v>
      </c>
    </row>
    <row r="6" spans="2:13" ht="18" x14ac:dyDescent="0.25">
      <c r="B6" s="27" t="s">
        <v>28</v>
      </c>
      <c r="C6" s="15">
        <v>6179234.7901566643</v>
      </c>
      <c r="D6" s="15">
        <v>308961.7395078332</v>
      </c>
      <c r="E6" s="11">
        <v>20</v>
      </c>
      <c r="F6" s="11">
        <v>20</v>
      </c>
      <c r="G6" s="11">
        <v>0</v>
      </c>
      <c r="H6" s="16">
        <v>6264830.5299999993</v>
      </c>
      <c r="I6" s="17">
        <v>-85595.739843335003</v>
      </c>
      <c r="J6" s="17">
        <v>6217460.8200000003</v>
      </c>
      <c r="K6" s="18">
        <v>0</v>
      </c>
      <c r="L6" s="19">
        <v>-85595.739843335003</v>
      </c>
      <c r="M6" s="29">
        <v>6264830.5299999993</v>
      </c>
    </row>
    <row r="7" spans="2:13" ht="18" x14ac:dyDescent="0.25">
      <c r="B7" s="27" t="s">
        <v>29</v>
      </c>
      <c r="C7" s="15">
        <v>6669300.1951232655</v>
      </c>
      <c r="D7" s="15">
        <v>333465.00975616329</v>
      </c>
      <c r="E7" s="11">
        <v>20</v>
      </c>
      <c r="F7" s="11">
        <v>20</v>
      </c>
      <c r="G7" s="11">
        <v>0</v>
      </c>
      <c r="H7" s="16">
        <v>7034266.8000000007</v>
      </c>
      <c r="I7" s="17">
        <v>-364966.60487673525</v>
      </c>
      <c r="J7" s="17">
        <v>6880509.1999999974</v>
      </c>
      <c r="K7" s="18">
        <v>0</v>
      </c>
      <c r="L7" s="19">
        <v>-364966.60487673525</v>
      </c>
      <c r="M7" s="29">
        <v>7034266.799999998</v>
      </c>
    </row>
    <row r="8" spans="2:13" ht="18.75" thickBot="1" x14ac:dyDescent="0.3">
      <c r="B8" s="30" t="s">
        <v>30</v>
      </c>
      <c r="C8" s="31">
        <v>1780948.9848832525</v>
      </c>
      <c r="D8" s="31">
        <v>59364.966162775083</v>
      </c>
      <c r="E8" s="32">
        <v>30</v>
      </c>
      <c r="F8" s="32">
        <v>30</v>
      </c>
      <c r="G8" s="32">
        <v>0</v>
      </c>
      <c r="H8" s="33">
        <v>1811457.39</v>
      </c>
      <c r="I8" s="34">
        <v>-30508.405116747366</v>
      </c>
      <c r="J8" s="34">
        <v>1866548.19</v>
      </c>
      <c r="K8" s="35">
        <v>0</v>
      </c>
      <c r="L8" s="36">
        <v>-30508.405116747366</v>
      </c>
      <c r="M8" s="37">
        <v>1811457.39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7A65-C3AC-4B66-8C27-ABAF882A2772}">
  <dimension ref="B2:M8"/>
  <sheetViews>
    <sheetView workbookViewId="0">
      <selection activeCell="M6" sqref="M6"/>
    </sheetView>
  </sheetViews>
  <sheetFormatPr defaultRowHeight="15" x14ac:dyDescent="0.25"/>
  <cols>
    <col min="2" max="2" width="17.85546875" bestFit="1" customWidth="1"/>
    <col min="3" max="3" width="24.7109375" bestFit="1" customWidth="1"/>
    <col min="4" max="4" width="22.5703125" bestFit="1" customWidth="1"/>
    <col min="5" max="5" width="13.28515625" bestFit="1" customWidth="1"/>
    <col min="6" max="6" width="10.28515625" bestFit="1" customWidth="1"/>
    <col min="7" max="7" width="14.85546875" bestFit="1" customWidth="1"/>
    <col min="8" max="8" width="20.140625" bestFit="1" customWidth="1"/>
    <col min="9" max="9" width="20.28515625" bestFit="1" customWidth="1"/>
    <col min="10" max="10" width="19.85546875" bestFit="1" customWidth="1"/>
    <col min="11" max="11" width="23.42578125" bestFit="1" customWidth="1"/>
    <col min="12" max="12" width="19.5703125" bestFit="1" customWidth="1"/>
    <col min="13" max="13" width="16.5703125" bestFit="1" customWidth="1"/>
  </cols>
  <sheetData>
    <row r="2" spans="2:13" ht="15.75" thickBot="1" x14ac:dyDescent="0.3"/>
    <row r="3" spans="2:13" ht="21" thickBot="1" x14ac:dyDescent="0.3">
      <c r="B3" s="38">
        <v>44104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1790</v>
      </c>
      <c r="D4" s="21">
        <v>81</v>
      </c>
      <c r="E4" s="22">
        <v>22</v>
      </c>
      <c r="F4" s="22">
        <v>22</v>
      </c>
      <c r="G4" s="22">
        <v>0</v>
      </c>
      <c r="H4" s="23">
        <v>1534</v>
      </c>
      <c r="I4" s="22">
        <v>256</v>
      </c>
      <c r="J4" s="22">
        <v>1100</v>
      </c>
      <c r="K4" s="24">
        <v>0</v>
      </c>
      <c r="L4" s="25">
        <v>256</v>
      </c>
      <c r="M4" s="26">
        <v>1534</v>
      </c>
    </row>
    <row r="5" spans="2:13" ht="18" x14ac:dyDescent="0.25">
      <c r="B5" s="27" t="s">
        <v>27</v>
      </c>
      <c r="C5" s="10">
        <v>1378</v>
      </c>
      <c r="D5" s="10">
        <v>63</v>
      </c>
      <c r="E5" s="11">
        <v>22</v>
      </c>
      <c r="F5" s="11">
        <v>22</v>
      </c>
      <c r="G5" s="11">
        <v>0</v>
      </c>
      <c r="H5" s="12">
        <v>1074</v>
      </c>
      <c r="I5" s="11">
        <v>304</v>
      </c>
      <c r="J5" s="11">
        <v>798</v>
      </c>
      <c r="K5" s="13">
        <v>0</v>
      </c>
      <c r="L5" s="14">
        <v>304</v>
      </c>
      <c r="M5" s="28">
        <v>1074</v>
      </c>
    </row>
    <row r="6" spans="2:13" ht="18" x14ac:dyDescent="0.25">
      <c r="B6" s="27" t="s">
        <v>28</v>
      </c>
      <c r="C6" s="15" t="s">
        <v>42</v>
      </c>
      <c r="D6" s="15" t="s">
        <v>43</v>
      </c>
      <c r="E6" s="11">
        <v>22</v>
      </c>
      <c r="F6" s="11">
        <v>22</v>
      </c>
      <c r="G6" s="11">
        <v>0</v>
      </c>
      <c r="H6" s="16" t="s">
        <v>44</v>
      </c>
      <c r="I6" s="17" t="s">
        <v>45</v>
      </c>
      <c r="J6" s="17" t="s">
        <v>46</v>
      </c>
      <c r="K6" s="18" t="s">
        <v>47</v>
      </c>
      <c r="L6" s="19" t="s">
        <v>48</v>
      </c>
      <c r="M6" s="29" t="s">
        <v>49</v>
      </c>
    </row>
    <row r="7" spans="2:13" ht="18" x14ac:dyDescent="0.25">
      <c r="B7" s="27" t="s">
        <v>29</v>
      </c>
      <c r="C7" s="15" t="s">
        <v>50</v>
      </c>
      <c r="D7" s="15" t="s">
        <v>51</v>
      </c>
      <c r="E7" s="11">
        <v>22</v>
      </c>
      <c r="F7" s="11">
        <v>22</v>
      </c>
      <c r="G7" s="11">
        <v>0</v>
      </c>
      <c r="H7" s="16" t="s">
        <v>52</v>
      </c>
      <c r="I7" s="17" t="s">
        <v>53</v>
      </c>
      <c r="J7" s="17" t="s">
        <v>54</v>
      </c>
      <c r="K7" s="18" t="s">
        <v>47</v>
      </c>
      <c r="L7" s="19" t="s">
        <v>55</v>
      </c>
      <c r="M7" s="29" t="s">
        <v>56</v>
      </c>
    </row>
    <row r="8" spans="2:13" ht="18.75" thickBot="1" x14ac:dyDescent="0.3">
      <c r="B8" s="30" t="s">
        <v>30</v>
      </c>
      <c r="C8" s="31" t="s">
        <v>57</v>
      </c>
      <c r="D8" s="31" t="s">
        <v>58</v>
      </c>
      <c r="E8" s="32">
        <v>30</v>
      </c>
      <c r="F8" s="32">
        <v>30</v>
      </c>
      <c r="G8" s="32">
        <v>0</v>
      </c>
      <c r="H8" s="33" t="s">
        <v>59</v>
      </c>
      <c r="I8" s="34" t="s">
        <v>60</v>
      </c>
      <c r="J8" s="34" t="s">
        <v>61</v>
      </c>
      <c r="K8" s="35" t="s">
        <v>47</v>
      </c>
      <c r="L8" s="36" t="s">
        <v>62</v>
      </c>
      <c r="M8" s="37" t="s">
        <v>63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E28-35A3-44E8-BE05-611D6F93BC40}">
  <dimension ref="B2:D30"/>
  <sheetViews>
    <sheetView workbookViewId="0">
      <selection activeCell="C31" sqref="C31"/>
    </sheetView>
  </sheetViews>
  <sheetFormatPr defaultRowHeight="15" x14ac:dyDescent="0.25"/>
  <cols>
    <col min="2" max="2" width="10.140625" bestFit="1" customWidth="1"/>
  </cols>
  <sheetData>
    <row r="2" spans="2:4" ht="15.75" thickBot="1" x14ac:dyDescent="0.3"/>
    <row r="3" spans="2:4" ht="15.75" thickBot="1" x14ac:dyDescent="0.3">
      <c r="B3" s="50">
        <v>44228</v>
      </c>
      <c r="C3">
        <v>1</v>
      </c>
      <c r="D3">
        <v>1</v>
      </c>
    </row>
    <row r="4" spans="2:4" ht="15.75" thickBot="1" x14ac:dyDescent="0.3">
      <c r="B4" s="50">
        <v>44229</v>
      </c>
      <c r="C4">
        <v>2</v>
      </c>
      <c r="D4">
        <v>2</v>
      </c>
    </row>
    <row r="5" spans="2:4" ht="15.75" thickBot="1" x14ac:dyDescent="0.3">
      <c r="B5" s="50">
        <v>44230</v>
      </c>
      <c r="C5">
        <v>3</v>
      </c>
      <c r="D5">
        <v>3</v>
      </c>
    </row>
    <row r="6" spans="2:4" ht="15.75" thickBot="1" x14ac:dyDescent="0.3">
      <c r="B6" s="50">
        <v>44231</v>
      </c>
      <c r="C6">
        <v>4</v>
      </c>
      <c r="D6">
        <v>4</v>
      </c>
    </row>
    <row r="7" spans="2:4" ht="15.75" thickBot="1" x14ac:dyDescent="0.3">
      <c r="B7" s="50">
        <v>44232</v>
      </c>
      <c r="C7">
        <v>5</v>
      </c>
      <c r="D7">
        <v>5</v>
      </c>
    </row>
    <row r="8" spans="2:4" ht="15.75" thickBot="1" x14ac:dyDescent="0.3">
      <c r="B8" s="51">
        <v>44233</v>
      </c>
      <c r="D8">
        <v>6</v>
      </c>
    </row>
    <row r="9" spans="2:4" ht="15.75" thickBot="1" x14ac:dyDescent="0.3">
      <c r="B9" s="51">
        <v>44234</v>
      </c>
      <c r="C9">
        <v>5</v>
      </c>
      <c r="D9">
        <v>7</v>
      </c>
    </row>
    <row r="10" spans="2:4" ht="15.75" thickBot="1" x14ac:dyDescent="0.3">
      <c r="B10" s="50">
        <v>44235</v>
      </c>
      <c r="C10">
        <v>6</v>
      </c>
      <c r="D10">
        <v>8</v>
      </c>
    </row>
    <row r="11" spans="2:4" ht="15.75" thickBot="1" x14ac:dyDescent="0.3">
      <c r="B11" s="50">
        <v>44236</v>
      </c>
      <c r="C11">
        <v>7</v>
      </c>
      <c r="D11">
        <v>9</v>
      </c>
    </row>
    <row r="12" spans="2:4" ht="15.75" thickBot="1" x14ac:dyDescent="0.3">
      <c r="B12" s="50">
        <v>44237</v>
      </c>
      <c r="C12">
        <v>8</v>
      </c>
      <c r="D12">
        <v>10</v>
      </c>
    </row>
    <row r="13" spans="2:4" ht="15.75" thickBot="1" x14ac:dyDescent="0.3">
      <c r="B13" s="50">
        <v>44238</v>
      </c>
      <c r="C13">
        <v>9</v>
      </c>
      <c r="D13">
        <v>11</v>
      </c>
    </row>
    <row r="14" spans="2:4" ht="15.75" thickBot="1" x14ac:dyDescent="0.3">
      <c r="B14" s="50">
        <v>44239</v>
      </c>
      <c r="C14">
        <v>10</v>
      </c>
      <c r="D14">
        <v>12</v>
      </c>
    </row>
    <row r="15" spans="2:4" ht="15.75" thickBot="1" x14ac:dyDescent="0.3">
      <c r="B15" s="51">
        <v>44240</v>
      </c>
      <c r="D15">
        <v>13</v>
      </c>
    </row>
    <row r="16" spans="2:4" ht="15.75" thickBot="1" x14ac:dyDescent="0.3">
      <c r="B16" s="51">
        <v>44241</v>
      </c>
      <c r="C16">
        <v>10</v>
      </c>
      <c r="D16">
        <v>14</v>
      </c>
    </row>
    <row r="17" spans="2:4" ht="15.75" thickBot="1" x14ac:dyDescent="0.3">
      <c r="B17" s="50">
        <v>44242</v>
      </c>
      <c r="C17">
        <v>11</v>
      </c>
      <c r="D17">
        <v>15</v>
      </c>
    </row>
    <row r="18" spans="2:4" ht="15.75" thickBot="1" x14ac:dyDescent="0.3">
      <c r="B18" s="50">
        <v>44243</v>
      </c>
      <c r="C18">
        <v>12</v>
      </c>
      <c r="D18">
        <v>16</v>
      </c>
    </row>
    <row r="19" spans="2:4" ht="15.75" thickBot="1" x14ac:dyDescent="0.3">
      <c r="B19" s="50">
        <v>44244</v>
      </c>
      <c r="C19">
        <v>13</v>
      </c>
      <c r="D19">
        <v>17</v>
      </c>
    </row>
    <row r="20" spans="2:4" ht="15.75" thickBot="1" x14ac:dyDescent="0.3">
      <c r="B20" s="50">
        <v>44245</v>
      </c>
      <c r="C20">
        <v>14</v>
      </c>
      <c r="D20">
        <v>18</v>
      </c>
    </row>
    <row r="21" spans="2:4" ht="15.75" thickBot="1" x14ac:dyDescent="0.3">
      <c r="B21" s="50">
        <v>44246</v>
      </c>
      <c r="C21">
        <v>15</v>
      </c>
      <c r="D21">
        <v>19</v>
      </c>
    </row>
    <row r="22" spans="2:4" ht="15.75" thickBot="1" x14ac:dyDescent="0.3">
      <c r="B22" s="51">
        <v>44247</v>
      </c>
      <c r="D22">
        <v>20</v>
      </c>
    </row>
    <row r="23" spans="2:4" ht="15.75" thickBot="1" x14ac:dyDescent="0.3">
      <c r="B23" s="51">
        <v>44248</v>
      </c>
      <c r="C23">
        <v>15</v>
      </c>
      <c r="D23">
        <v>21</v>
      </c>
    </row>
    <row r="24" spans="2:4" ht="15.75" thickBot="1" x14ac:dyDescent="0.3">
      <c r="B24" s="50">
        <v>44249</v>
      </c>
      <c r="C24">
        <v>16</v>
      </c>
      <c r="D24">
        <v>22</v>
      </c>
    </row>
    <row r="25" spans="2:4" ht="15.75" thickBot="1" x14ac:dyDescent="0.3">
      <c r="B25" s="50">
        <v>44250</v>
      </c>
      <c r="C25">
        <v>17</v>
      </c>
      <c r="D25">
        <v>23</v>
      </c>
    </row>
    <row r="26" spans="2:4" ht="15.75" thickBot="1" x14ac:dyDescent="0.3">
      <c r="B26" s="50">
        <v>44251</v>
      </c>
      <c r="C26">
        <v>18</v>
      </c>
      <c r="D26">
        <v>24</v>
      </c>
    </row>
    <row r="27" spans="2:4" ht="15.75" thickBot="1" x14ac:dyDescent="0.3">
      <c r="B27" s="50">
        <v>44252</v>
      </c>
      <c r="C27">
        <v>19</v>
      </c>
      <c r="D27">
        <v>25</v>
      </c>
    </row>
    <row r="28" spans="2:4" ht="15.75" thickBot="1" x14ac:dyDescent="0.3">
      <c r="B28" s="50">
        <v>44253</v>
      </c>
      <c r="C28">
        <v>20</v>
      </c>
      <c r="D28">
        <v>26</v>
      </c>
    </row>
    <row r="29" spans="2:4" ht="15.75" thickBot="1" x14ac:dyDescent="0.3">
      <c r="B29" s="51">
        <v>44254</v>
      </c>
      <c r="D29">
        <v>27</v>
      </c>
    </row>
    <row r="30" spans="2:4" ht="15.75" thickBot="1" x14ac:dyDescent="0.3">
      <c r="B30" s="51">
        <v>44255</v>
      </c>
      <c r="C30">
        <v>20</v>
      </c>
      <c r="D30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J7"/>
  <sheetViews>
    <sheetView showGridLines="0" zoomScale="85" zoomScaleNormal="85" workbookViewId="0">
      <pane xSplit="1" ySplit="1" topLeftCell="ADJ2" activePane="bottomRight" state="frozen"/>
      <selection pane="topRight" activeCell="AG1" sqref="AG1"/>
      <selection pane="bottomLeft" activeCell="A2" sqref="A2"/>
      <selection pane="bottomRight"/>
    </sheetView>
  </sheetViews>
  <sheetFormatPr defaultColWidth="8.85546875" defaultRowHeight="15" outlineLevelCol="1" x14ac:dyDescent="0.25"/>
  <cols>
    <col min="1" max="1" width="13.140625" customWidth="1"/>
    <col min="2" max="29" width="10.28515625" hidden="1" customWidth="1" outlineLevel="1"/>
    <col min="30" max="30" width="8.85546875" collapsed="1"/>
    <col min="31" max="61" width="10.42578125" hidden="1" customWidth="1" outlineLevel="1"/>
    <col min="62" max="62" width="8.85546875" collapsed="1"/>
    <col min="63" max="84" width="10.7109375" hidden="1" customWidth="1" outlineLevel="1"/>
    <col min="85" max="92" width="10.140625" hidden="1" customWidth="1" outlineLevel="1"/>
    <col min="93" max="93" width="8.85546875" customWidth="1" collapsed="1"/>
    <col min="94" max="124" width="10.28515625" hidden="1" customWidth="1" outlineLevel="1"/>
    <col min="125" max="125" width="7.42578125" bestFit="1" customWidth="1" collapsed="1"/>
    <col min="126" max="134" width="10.28515625" hidden="1" customWidth="1" outlineLevel="1"/>
    <col min="135" max="155" width="10" hidden="1" customWidth="1" outlineLevel="1"/>
    <col min="156" max="156" width="10" customWidth="1" collapsed="1"/>
    <col min="157" max="157" width="10" hidden="1" customWidth="1" outlineLevel="1"/>
    <col min="158" max="187" width="10.28515625" hidden="1" customWidth="1" outlineLevel="1"/>
    <col min="188" max="188" width="7.42578125" customWidth="1" collapsed="1"/>
    <col min="189" max="219" width="10.28515625" hidden="1" customWidth="1" outlineLevel="1"/>
    <col min="220" max="220" width="8.85546875" customWidth="1" collapsed="1"/>
    <col min="221" max="244" width="10.28515625" hidden="1" customWidth="1" outlineLevel="1"/>
    <col min="245" max="245" width="10.5703125" hidden="1" customWidth="1" outlineLevel="1"/>
    <col min="246" max="250" width="10.28515625" hidden="1" customWidth="1" outlineLevel="1"/>
    <col min="251" max="251" width="8.85546875" customWidth="1" collapsed="1"/>
    <col min="252" max="273" width="10.28515625" hidden="1" customWidth="1" outlineLevel="1"/>
    <col min="274" max="274" width="10.42578125" hidden="1" customWidth="1" outlineLevel="1"/>
    <col min="275" max="282" width="10.28515625" hidden="1" customWidth="1" outlineLevel="1"/>
    <col min="283" max="283" width="8.85546875" customWidth="1" collapsed="1"/>
    <col min="284" max="305" width="10.28515625" hidden="1" customWidth="1" outlineLevel="1"/>
    <col min="306" max="306" width="10.42578125" hidden="1" customWidth="1" outlineLevel="1"/>
    <col min="307" max="313" width="10.28515625" hidden="1" customWidth="1" outlineLevel="1"/>
    <col min="314" max="314" width="8.85546875" customWidth="1" collapsed="1"/>
    <col min="315" max="336" width="10.28515625" hidden="1" customWidth="1" outlineLevel="1"/>
    <col min="337" max="337" width="10.42578125" hidden="1" customWidth="1" outlineLevel="1"/>
    <col min="338" max="345" width="10.28515625" hidden="1" customWidth="1" outlineLevel="1"/>
    <col min="346" max="346" width="8.85546875" customWidth="1" collapsed="1"/>
    <col min="347" max="377" width="10.28515625" hidden="1" customWidth="1" outlineLevel="1"/>
    <col min="378" max="378" width="10.28515625" customWidth="1" collapsed="1"/>
    <col min="379" max="406" width="10.28515625" hidden="1" customWidth="1" outlineLevel="1"/>
    <col min="407" max="407" width="8.85546875" customWidth="1" collapsed="1"/>
    <col min="408" max="438" width="10.28515625" hidden="1" customWidth="1" outlineLevel="1"/>
    <col min="439" max="439" width="8.85546875" customWidth="1" collapsed="1"/>
    <col min="440" max="469" width="10.28515625" hidden="1" customWidth="1" outlineLevel="1"/>
    <col min="470" max="470" width="8.85546875" customWidth="1" collapsed="1"/>
    <col min="471" max="501" width="10.28515625" hidden="1" customWidth="1" outlineLevel="1"/>
    <col min="502" max="502" width="8.85546875" customWidth="1" collapsed="1"/>
    <col min="503" max="532" width="10.28515625" hidden="1" customWidth="1" outlineLevel="1"/>
    <col min="533" max="533" width="8.85546875" customWidth="1" collapsed="1"/>
    <col min="534" max="564" width="10.28515625" hidden="1" customWidth="1" outlineLevel="1"/>
    <col min="565" max="565" width="10.28515625" customWidth="1" collapsed="1"/>
    <col min="566" max="596" width="10.28515625" hidden="1" customWidth="1" outlineLevel="1"/>
    <col min="597" max="597" width="8.85546875" collapsed="1"/>
    <col min="598" max="627" width="10.28515625" hidden="1" customWidth="1" outlineLevel="1"/>
    <col min="628" max="628" width="8.85546875" customWidth="1" collapsed="1"/>
    <col min="629" max="659" width="10.28515625" hidden="1" customWidth="1" outlineLevel="1"/>
    <col min="660" max="660" width="8.85546875" customWidth="1" collapsed="1"/>
    <col min="661" max="690" width="10.28515625" hidden="1" customWidth="1" outlineLevel="1"/>
    <col min="691" max="691" width="8.85546875" customWidth="1" collapsed="1"/>
    <col min="692" max="722" width="10.28515625" hidden="1" customWidth="1" outlineLevel="1"/>
    <col min="723" max="723" width="7.28515625" customWidth="1" collapsed="1"/>
    <col min="724" max="733" width="10.28515625" hidden="1" customWidth="1" outlineLevel="1"/>
    <col min="734" max="754" width="10.5703125" hidden="1" customWidth="1" outlineLevel="1"/>
    <col min="755" max="755" width="9.7109375" customWidth="1" collapsed="1"/>
    <col min="756" max="765" width="10.28515625" hidden="1" customWidth="1" outlineLevel="1"/>
    <col min="766" max="783" width="10.5703125" hidden="1" customWidth="1" outlineLevel="1"/>
    <col min="784" max="784" width="7.140625" bestFit="1" customWidth="1" collapsed="1"/>
    <col min="785" max="794" width="10.28515625" customWidth="1"/>
    <col min="795" max="803" width="10.5703125" customWidth="1"/>
    <col min="804" max="815" width="10.5703125" hidden="1" customWidth="1"/>
    <col min="816" max="816" width="7.140625" hidden="1" customWidth="1"/>
  </cols>
  <sheetData>
    <row r="1" spans="1:816" x14ac:dyDescent="0.25">
      <c r="A1" s="3" t="s">
        <v>64</v>
      </c>
      <c r="B1" s="4">
        <v>44228</v>
      </c>
      <c r="C1" s="4">
        <v>44229</v>
      </c>
      <c r="D1" s="4">
        <v>44230</v>
      </c>
      <c r="E1" s="4">
        <v>44231</v>
      </c>
      <c r="F1" s="4">
        <v>44232</v>
      </c>
      <c r="G1" s="4">
        <v>44233</v>
      </c>
      <c r="H1" s="4">
        <v>44234</v>
      </c>
      <c r="I1" s="4">
        <v>44235</v>
      </c>
      <c r="J1" s="4">
        <v>44236</v>
      </c>
      <c r="K1" s="4">
        <v>44237</v>
      </c>
      <c r="L1" s="4">
        <v>44238</v>
      </c>
      <c r="M1" s="4">
        <v>44239</v>
      </c>
      <c r="N1" s="4">
        <v>44240</v>
      </c>
      <c r="O1" s="4">
        <v>44241</v>
      </c>
      <c r="P1" s="4">
        <v>44242</v>
      </c>
      <c r="Q1" s="4">
        <v>44243</v>
      </c>
      <c r="R1" s="4">
        <v>44244</v>
      </c>
      <c r="S1" s="4">
        <v>44245</v>
      </c>
      <c r="T1" s="4">
        <v>44246</v>
      </c>
      <c r="U1" s="4">
        <v>44247</v>
      </c>
      <c r="V1" s="4">
        <v>44248</v>
      </c>
      <c r="W1" s="4">
        <v>44249</v>
      </c>
      <c r="X1" s="4">
        <v>44250</v>
      </c>
      <c r="Y1" s="4">
        <v>44251</v>
      </c>
      <c r="Z1" s="4">
        <v>44252</v>
      </c>
      <c r="AA1" s="4">
        <v>44253</v>
      </c>
      <c r="AB1" s="4">
        <v>44254</v>
      </c>
      <c r="AC1" s="4">
        <v>44255</v>
      </c>
      <c r="AD1" s="8">
        <v>44228</v>
      </c>
      <c r="AE1" s="4">
        <v>44256</v>
      </c>
      <c r="AF1" s="4">
        <v>44257</v>
      </c>
      <c r="AG1" s="4">
        <v>44258</v>
      </c>
      <c r="AH1" s="4">
        <v>44259</v>
      </c>
      <c r="AI1" s="4">
        <v>44260</v>
      </c>
      <c r="AJ1" s="4">
        <v>44261</v>
      </c>
      <c r="AK1" s="4">
        <v>44262</v>
      </c>
      <c r="AL1" s="4">
        <v>44263</v>
      </c>
      <c r="AM1" s="4">
        <v>44264</v>
      </c>
      <c r="AN1" s="4">
        <v>44265</v>
      </c>
      <c r="AO1" s="4">
        <v>44266</v>
      </c>
      <c r="AP1" s="4">
        <v>44267</v>
      </c>
      <c r="AQ1" s="4">
        <v>44268</v>
      </c>
      <c r="AR1" s="4">
        <v>44269</v>
      </c>
      <c r="AS1" s="4">
        <v>44270</v>
      </c>
      <c r="AT1" s="4">
        <v>44271</v>
      </c>
      <c r="AU1" s="4">
        <v>44272</v>
      </c>
      <c r="AV1" s="4">
        <v>44273</v>
      </c>
      <c r="AW1" s="4">
        <v>44274</v>
      </c>
      <c r="AX1" s="4">
        <v>44275</v>
      </c>
      <c r="AY1" s="4">
        <v>44276</v>
      </c>
      <c r="AZ1" s="4">
        <v>44277</v>
      </c>
      <c r="BA1" s="4">
        <v>44278</v>
      </c>
      <c r="BB1" s="4">
        <v>44279</v>
      </c>
      <c r="BC1" s="4">
        <v>44280</v>
      </c>
      <c r="BD1" s="4">
        <v>44281</v>
      </c>
      <c r="BE1" s="4">
        <v>44282</v>
      </c>
      <c r="BF1" s="4">
        <v>44283</v>
      </c>
      <c r="BG1" s="4">
        <v>44284</v>
      </c>
      <c r="BH1" s="4">
        <v>44285</v>
      </c>
      <c r="BI1" s="4">
        <v>44286</v>
      </c>
      <c r="BJ1" s="8">
        <v>44256</v>
      </c>
      <c r="BK1" s="4">
        <v>44287</v>
      </c>
      <c r="BL1" s="4">
        <v>44288</v>
      </c>
      <c r="BM1" s="4">
        <v>44289</v>
      </c>
      <c r="BN1" s="4">
        <v>44290</v>
      </c>
      <c r="BO1" s="4">
        <v>44291</v>
      </c>
      <c r="BP1" s="4">
        <v>44292</v>
      </c>
      <c r="BQ1" s="4">
        <v>44293</v>
      </c>
      <c r="BR1" s="4">
        <v>44294</v>
      </c>
      <c r="BS1" s="4">
        <v>44295</v>
      </c>
      <c r="BT1" s="4">
        <v>44296</v>
      </c>
      <c r="BU1" s="4">
        <v>44297</v>
      </c>
      <c r="BV1" s="4">
        <v>44298</v>
      </c>
      <c r="BW1" s="4">
        <v>44299</v>
      </c>
      <c r="BX1" s="4">
        <v>44300</v>
      </c>
      <c r="BY1" s="4">
        <v>44301</v>
      </c>
      <c r="BZ1" s="4">
        <v>44302</v>
      </c>
      <c r="CA1" s="4">
        <v>44303</v>
      </c>
      <c r="CB1" s="4">
        <v>44304</v>
      </c>
      <c r="CC1" s="4">
        <v>44305</v>
      </c>
      <c r="CD1" s="4">
        <v>44306</v>
      </c>
      <c r="CE1" s="4">
        <v>44307</v>
      </c>
      <c r="CF1" s="4">
        <v>44308</v>
      </c>
      <c r="CG1" s="4">
        <v>44309</v>
      </c>
      <c r="CH1" s="4">
        <v>44310</v>
      </c>
      <c r="CI1" s="4">
        <v>44311</v>
      </c>
      <c r="CJ1" s="4">
        <v>44312</v>
      </c>
      <c r="CK1" s="4">
        <v>44313</v>
      </c>
      <c r="CL1" s="4">
        <v>44314</v>
      </c>
      <c r="CM1" s="4">
        <v>44315</v>
      </c>
      <c r="CN1" s="4">
        <v>44316</v>
      </c>
      <c r="CO1" s="8">
        <v>44287</v>
      </c>
      <c r="CP1" s="4">
        <v>44317</v>
      </c>
      <c r="CQ1" s="4">
        <v>44318</v>
      </c>
      <c r="CR1" s="4">
        <v>44319</v>
      </c>
      <c r="CS1" s="4">
        <v>44320</v>
      </c>
      <c r="CT1" s="4">
        <v>44321</v>
      </c>
      <c r="CU1" s="4">
        <v>44322</v>
      </c>
      <c r="CV1" s="4">
        <v>44323</v>
      </c>
      <c r="CW1" s="4">
        <v>44324</v>
      </c>
      <c r="CX1" s="4">
        <v>44325</v>
      </c>
      <c r="CY1" s="4">
        <v>44326</v>
      </c>
      <c r="CZ1" s="4">
        <v>44327</v>
      </c>
      <c r="DA1" s="4">
        <v>44328</v>
      </c>
      <c r="DB1" s="4">
        <v>44329</v>
      </c>
      <c r="DC1" s="4">
        <v>44330</v>
      </c>
      <c r="DD1" s="4">
        <v>44331</v>
      </c>
      <c r="DE1" s="4">
        <v>44332</v>
      </c>
      <c r="DF1" s="4">
        <v>44333</v>
      </c>
      <c r="DG1" s="4">
        <v>44334</v>
      </c>
      <c r="DH1" s="4">
        <v>44335</v>
      </c>
      <c r="DI1" s="4">
        <v>44336</v>
      </c>
      <c r="DJ1" s="4">
        <v>44337</v>
      </c>
      <c r="DK1" s="4">
        <v>44338</v>
      </c>
      <c r="DL1" s="4">
        <v>44339</v>
      </c>
      <c r="DM1" s="4">
        <v>44340</v>
      </c>
      <c r="DN1" s="4">
        <v>44341</v>
      </c>
      <c r="DO1" s="4">
        <v>44342</v>
      </c>
      <c r="DP1" s="4">
        <v>44343</v>
      </c>
      <c r="DQ1" s="4">
        <v>44344</v>
      </c>
      <c r="DR1" s="4">
        <v>44345</v>
      </c>
      <c r="DS1" s="4">
        <v>44346</v>
      </c>
      <c r="DT1" s="4">
        <v>44347</v>
      </c>
      <c r="DU1" s="8">
        <v>44317</v>
      </c>
      <c r="DV1" s="4">
        <v>44348</v>
      </c>
      <c r="DW1" s="4">
        <v>44349</v>
      </c>
      <c r="DX1" s="4">
        <v>44350</v>
      </c>
      <c r="DY1" s="4">
        <v>44351</v>
      </c>
      <c r="DZ1" s="4">
        <v>44352</v>
      </c>
      <c r="EA1" s="4">
        <v>44353</v>
      </c>
      <c r="EB1" s="4">
        <v>44354</v>
      </c>
      <c r="EC1" s="4">
        <v>44355</v>
      </c>
      <c r="ED1" s="4">
        <v>44356</v>
      </c>
      <c r="EE1" s="4">
        <v>44357</v>
      </c>
      <c r="EF1" s="4">
        <v>44358</v>
      </c>
      <c r="EG1" s="4">
        <v>44359</v>
      </c>
      <c r="EH1" s="4">
        <v>44360</v>
      </c>
      <c r="EI1" s="4">
        <v>44361</v>
      </c>
      <c r="EJ1" s="4">
        <v>44362</v>
      </c>
      <c r="EK1" s="4">
        <v>44363</v>
      </c>
      <c r="EL1" s="4">
        <v>44364</v>
      </c>
      <c r="EM1" s="4">
        <v>44365</v>
      </c>
      <c r="EN1" s="4">
        <v>44366</v>
      </c>
      <c r="EO1" s="4">
        <v>44367</v>
      </c>
      <c r="EP1" s="4">
        <v>44368</v>
      </c>
      <c r="EQ1" s="4">
        <v>44369</v>
      </c>
      <c r="ER1" s="4">
        <v>44370</v>
      </c>
      <c r="ES1" s="4">
        <v>44371</v>
      </c>
      <c r="ET1" s="4">
        <v>44372</v>
      </c>
      <c r="EU1" s="4">
        <v>44373</v>
      </c>
      <c r="EV1" s="4">
        <v>44374</v>
      </c>
      <c r="EW1" s="4">
        <v>44375</v>
      </c>
      <c r="EX1" s="4">
        <v>44376</v>
      </c>
      <c r="EY1" s="4">
        <v>44377</v>
      </c>
      <c r="EZ1" s="8">
        <v>44348</v>
      </c>
      <c r="FA1" s="4">
        <v>44378</v>
      </c>
      <c r="FB1" s="4">
        <v>44379</v>
      </c>
      <c r="FC1" s="4">
        <v>44380</v>
      </c>
      <c r="FD1" s="4">
        <v>44381</v>
      </c>
      <c r="FE1" s="4">
        <v>44382</v>
      </c>
      <c r="FF1" s="4">
        <v>44383</v>
      </c>
      <c r="FG1" s="4">
        <v>44384</v>
      </c>
      <c r="FH1" s="4">
        <v>44385</v>
      </c>
      <c r="FI1" s="4">
        <v>44386</v>
      </c>
      <c r="FJ1" s="4">
        <v>44387</v>
      </c>
      <c r="FK1" s="4">
        <v>44388</v>
      </c>
      <c r="FL1" s="4">
        <v>44389</v>
      </c>
      <c r="FM1" s="4">
        <v>44390</v>
      </c>
      <c r="FN1" s="4">
        <v>44391</v>
      </c>
      <c r="FO1" s="4">
        <v>44392</v>
      </c>
      <c r="FP1" s="4">
        <v>44393</v>
      </c>
      <c r="FQ1" s="4">
        <v>44394</v>
      </c>
      <c r="FR1" s="4">
        <v>44395</v>
      </c>
      <c r="FS1" s="4">
        <v>44396</v>
      </c>
      <c r="FT1" s="4">
        <v>44397</v>
      </c>
      <c r="FU1" s="4">
        <v>44398</v>
      </c>
      <c r="FV1" s="4">
        <v>44399</v>
      </c>
      <c r="FW1" s="4">
        <v>44400</v>
      </c>
      <c r="FX1" s="4">
        <v>44401</v>
      </c>
      <c r="FY1" s="4">
        <v>44402</v>
      </c>
      <c r="FZ1" s="4">
        <v>44403</v>
      </c>
      <c r="GA1" s="4">
        <v>44404</v>
      </c>
      <c r="GB1" s="4">
        <v>44405</v>
      </c>
      <c r="GC1" s="4">
        <v>44406</v>
      </c>
      <c r="GD1" s="4">
        <v>44407</v>
      </c>
      <c r="GE1" s="4">
        <v>44408</v>
      </c>
      <c r="GF1" s="8">
        <v>44378</v>
      </c>
      <c r="GG1" s="4">
        <v>44409</v>
      </c>
      <c r="GH1" s="4">
        <v>44410</v>
      </c>
      <c r="GI1" s="4">
        <v>44411</v>
      </c>
      <c r="GJ1" s="4">
        <v>44412</v>
      </c>
      <c r="GK1" s="4">
        <v>44413</v>
      </c>
      <c r="GL1" s="4">
        <v>44414</v>
      </c>
      <c r="GM1" s="4">
        <v>44415</v>
      </c>
      <c r="GN1" s="4">
        <v>44416</v>
      </c>
      <c r="GO1" s="4">
        <v>44417</v>
      </c>
      <c r="GP1" s="4">
        <v>44418</v>
      </c>
      <c r="GQ1" s="4">
        <v>44419</v>
      </c>
      <c r="GR1" s="4">
        <v>44420</v>
      </c>
      <c r="GS1" s="4">
        <v>44421</v>
      </c>
      <c r="GT1" s="4">
        <v>44422</v>
      </c>
      <c r="GU1" s="4">
        <v>44423</v>
      </c>
      <c r="GV1" s="4">
        <v>44424</v>
      </c>
      <c r="GW1" s="4">
        <v>44425</v>
      </c>
      <c r="GX1" s="4">
        <v>44426</v>
      </c>
      <c r="GY1" s="4">
        <v>44427</v>
      </c>
      <c r="GZ1" s="4">
        <v>44428</v>
      </c>
      <c r="HA1" s="4">
        <v>44429</v>
      </c>
      <c r="HB1" s="4">
        <v>44430</v>
      </c>
      <c r="HC1" s="4">
        <v>44431</v>
      </c>
      <c r="HD1" s="4">
        <v>44432</v>
      </c>
      <c r="HE1" s="4">
        <v>44433</v>
      </c>
      <c r="HF1" s="4">
        <v>44434</v>
      </c>
      <c r="HG1" s="4">
        <v>44435</v>
      </c>
      <c r="HH1" s="4">
        <v>44436</v>
      </c>
      <c r="HI1" s="4">
        <v>44437</v>
      </c>
      <c r="HJ1" s="4">
        <v>44438</v>
      </c>
      <c r="HK1" s="4">
        <v>44439</v>
      </c>
      <c r="HL1" s="8">
        <v>44409</v>
      </c>
      <c r="HM1" s="4">
        <v>44440</v>
      </c>
      <c r="HN1" s="4">
        <v>44441</v>
      </c>
      <c r="HO1" s="4">
        <v>44442</v>
      </c>
      <c r="HP1" s="4">
        <v>44443</v>
      </c>
      <c r="HQ1" s="4">
        <v>44444</v>
      </c>
      <c r="HR1" s="4">
        <v>44445</v>
      </c>
      <c r="HS1" s="4">
        <v>44446</v>
      </c>
      <c r="HT1" s="4">
        <v>44447</v>
      </c>
      <c r="HU1" s="4">
        <v>44448</v>
      </c>
      <c r="HV1" s="4">
        <v>44449</v>
      </c>
      <c r="HW1" s="4">
        <v>44450</v>
      </c>
      <c r="HX1" s="4">
        <v>44451</v>
      </c>
      <c r="HY1" s="4">
        <v>44452</v>
      </c>
      <c r="HZ1" s="4">
        <v>44453</v>
      </c>
      <c r="IA1" s="4">
        <v>44454</v>
      </c>
      <c r="IB1" s="4">
        <v>44455</v>
      </c>
      <c r="IC1" s="4">
        <v>44456</v>
      </c>
      <c r="ID1" s="4">
        <v>44457</v>
      </c>
      <c r="IE1" s="4">
        <v>44458</v>
      </c>
      <c r="IF1" s="4">
        <v>44459</v>
      </c>
      <c r="IG1" s="4">
        <v>44460</v>
      </c>
      <c r="IH1" s="4">
        <v>44461</v>
      </c>
      <c r="II1" s="4">
        <v>44462</v>
      </c>
      <c r="IJ1" s="4">
        <v>44463</v>
      </c>
      <c r="IK1" s="4">
        <v>44464</v>
      </c>
      <c r="IL1" s="4">
        <v>44465</v>
      </c>
      <c r="IM1" s="4">
        <v>44466</v>
      </c>
      <c r="IN1" s="4">
        <v>44467</v>
      </c>
      <c r="IO1" s="4">
        <v>44468</v>
      </c>
      <c r="IP1" s="4">
        <v>44469</v>
      </c>
      <c r="IQ1" s="8">
        <v>44440</v>
      </c>
      <c r="IR1" s="4">
        <v>44470</v>
      </c>
      <c r="IS1" s="4">
        <v>44471</v>
      </c>
      <c r="IT1" s="4">
        <v>44472</v>
      </c>
      <c r="IU1" s="4">
        <v>44473</v>
      </c>
      <c r="IV1" s="4">
        <v>44474</v>
      </c>
      <c r="IW1" s="4">
        <v>44475</v>
      </c>
      <c r="IX1" s="4">
        <v>44476</v>
      </c>
      <c r="IY1" s="4">
        <v>44477</v>
      </c>
      <c r="IZ1" s="4">
        <v>44478</v>
      </c>
      <c r="JA1" s="4">
        <v>44479</v>
      </c>
      <c r="JB1" s="4">
        <v>44480</v>
      </c>
      <c r="JC1" s="4">
        <v>44481</v>
      </c>
      <c r="JD1" s="4">
        <v>44482</v>
      </c>
      <c r="JE1" s="4">
        <v>44483</v>
      </c>
      <c r="JF1" s="4">
        <v>44484</v>
      </c>
      <c r="JG1" s="4">
        <v>44485</v>
      </c>
      <c r="JH1" s="4">
        <v>44486</v>
      </c>
      <c r="JI1" s="4">
        <v>44487</v>
      </c>
      <c r="JJ1" s="4">
        <v>44488</v>
      </c>
      <c r="JK1" s="4">
        <v>44489</v>
      </c>
      <c r="JL1" s="4">
        <v>44490</v>
      </c>
      <c r="JM1" s="4">
        <v>44491</v>
      </c>
      <c r="JN1" s="4">
        <v>44492</v>
      </c>
      <c r="JO1" s="4">
        <v>44493</v>
      </c>
      <c r="JP1" s="4">
        <v>44494</v>
      </c>
      <c r="JQ1" s="4">
        <v>44495</v>
      </c>
      <c r="JR1" s="4">
        <v>44496</v>
      </c>
      <c r="JS1" s="4">
        <v>44497</v>
      </c>
      <c r="JT1" s="4">
        <v>44498</v>
      </c>
      <c r="JU1" s="4">
        <v>44499</v>
      </c>
      <c r="JV1" s="4">
        <v>44500</v>
      </c>
      <c r="JW1" s="8">
        <v>44470</v>
      </c>
      <c r="JX1" s="4">
        <v>44501</v>
      </c>
      <c r="JY1" s="4">
        <v>44502</v>
      </c>
      <c r="JZ1" s="4">
        <v>44503</v>
      </c>
      <c r="KA1" s="4">
        <v>44504</v>
      </c>
      <c r="KB1" s="4">
        <v>44505</v>
      </c>
      <c r="KC1" s="4">
        <v>44506</v>
      </c>
      <c r="KD1" s="4">
        <v>44507</v>
      </c>
      <c r="KE1" s="4">
        <v>44508</v>
      </c>
      <c r="KF1" s="4">
        <v>44509</v>
      </c>
      <c r="KG1" s="4">
        <v>44510</v>
      </c>
      <c r="KH1" s="4">
        <v>44511</v>
      </c>
      <c r="KI1" s="4">
        <v>44512</v>
      </c>
      <c r="KJ1" s="4">
        <v>44513</v>
      </c>
      <c r="KK1" s="4">
        <v>44514</v>
      </c>
      <c r="KL1" s="4">
        <v>44515</v>
      </c>
      <c r="KM1" s="4">
        <v>44516</v>
      </c>
      <c r="KN1" s="4">
        <v>44517</v>
      </c>
      <c r="KO1" s="4">
        <v>44518</v>
      </c>
      <c r="KP1" s="4">
        <v>44519</v>
      </c>
      <c r="KQ1" s="4">
        <v>44520</v>
      </c>
      <c r="KR1" s="4">
        <v>44521</v>
      </c>
      <c r="KS1" s="4">
        <v>44522</v>
      </c>
      <c r="KT1" s="4">
        <v>44523</v>
      </c>
      <c r="KU1" s="4">
        <v>44524</v>
      </c>
      <c r="KV1" s="4">
        <v>44525</v>
      </c>
      <c r="KW1" s="4">
        <v>44526</v>
      </c>
      <c r="KX1" s="4">
        <v>44527</v>
      </c>
      <c r="KY1" s="4">
        <v>44528</v>
      </c>
      <c r="KZ1" s="4">
        <v>44529</v>
      </c>
      <c r="LA1" s="4">
        <v>44530</v>
      </c>
      <c r="LB1" s="8">
        <v>44501</v>
      </c>
      <c r="LC1" s="4">
        <v>44531</v>
      </c>
      <c r="LD1" s="4">
        <v>44532</v>
      </c>
      <c r="LE1" s="4">
        <v>44533</v>
      </c>
      <c r="LF1" s="4">
        <v>44534</v>
      </c>
      <c r="LG1" s="4">
        <v>44535</v>
      </c>
      <c r="LH1" s="4">
        <v>44536</v>
      </c>
      <c r="LI1" s="4">
        <v>44537</v>
      </c>
      <c r="LJ1" s="4">
        <v>44538</v>
      </c>
      <c r="LK1" s="4">
        <v>44539</v>
      </c>
      <c r="LL1" s="4">
        <v>44540</v>
      </c>
      <c r="LM1" s="4">
        <v>44541</v>
      </c>
      <c r="LN1" s="4">
        <v>44542</v>
      </c>
      <c r="LO1" s="4">
        <v>44543</v>
      </c>
      <c r="LP1" s="4">
        <v>44544</v>
      </c>
      <c r="LQ1" s="4">
        <v>44545</v>
      </c>
      <c r="LR1" s="4">
        <v>44546</v>
      </c>
      <c r="LS1" s="4">
        <v>44547</v>
      </c>
      <c r="LT1" s="4">
        <v>44548</v>
      </c>
      <c r="LU1" s="4">
        <v>44549</v>
      </c>
      <c r="LV1" s="4">
        <v>44550</v>
      </c>
      <c r="LW1" s="4">
        <v>44551</v>
      </c>
      <c r="LX1" s="4">
        <v>44552</v>
      </c>
      <c r="LY1" s="4">
        <v>44553</v>
      </c>
      <c r="LZ1" s="4">
        <v>44554</v>
      </c>
      <c r="MA1" s="4">
        <v>44555</v>
      </c>
      <c r="MB1" s="4">
        <v>44556</v>
      </c>
      <c r="MC1" s="4">
        <v>44557</v>
      </c>
      <c r="MD1" s="4">
        <v>44558</v>
      </c>
      <c r="ME1" s="4">
        <v>44559</v>
      </c>
      <c r="MF1" s="4">
        <v>44560</v>
      </c>
      <c r="MG1" s="4">
        <v>44561</v>
      </c>
      <c r="MH1" s="8">
        <v>44531</v>
      </c>
      <c r="MI1" s="4">
        <v>44562</v>
      </c>
      <c r="MJ1" s="4">
        <v>44563</v>
      </c>
      <c r="MK1" s="4">
        <v>44564</v>
      </c>
      <c r="ML1" s="4">
        <v>44565</v>
      </c>
      <c r="MM1" s="4">
        <v>44566</v>
      </c>
      <c r="MN1" s="4">
        <v>44567</v>
      </c>
      <c r="MO1" s="4">
        <v>44568</v>
      </c>
      <c r="MP1" s="4">
        <v>44569</v>
      </c>
      <c r="MQ1" s="4">
        <v>44570</v>
      </c>
      <c r="MR1" s="4">
        <v>44571</v>
      </c>
      <c r="MS1" s="4">
        <v>44572</v>
      </c>
      <c r="MT1" s="4">
        <v>44573</v>
      </c>
      <c r="MU1" s="4">
        <v>44574</v>
      </c>
      <c r="MV1" s="4">
        <v>44575</v>
      </c>
      <c r="MW1" s="4">
        <v>44576</v>
      </c>
      <c r="MX1" s="4">
        <v>44577</v>
      </c>
      <c r="MY1" s="4">
        <v>44578</v>
      </c>
      <c r="MZ1" s="4">
        <v>44579</v>
      </c>
      <c r="NA1" s="4">
        <v>44580</v>
      </c>
      <c r="NB1" s="4">
        <v>44581</v>
      </c>
      <c r="NC1" s="4">
        <v>44582</v>
      </c>
      <c r="ND1" s="4">
        <v>44583</v>
      </c>
      <c r="NE1" s="4">
        <v>44584</v>
      </c>
      <c r="NF1" s="4">
        <v>44585</v>
      </c>
      <c r="NG1" s="4">
        <v>44586</v>
      </c>
      <c r="NH1" s="4">
        <v>44587</v>
      </c>
      <c r="NI1" s="4">
        <v>44588</v>
      </c>
      <c r="NJ1" s="4">
        <v>44589</v>
      </c>
      <c r="NK1" s="4">
        <v>44590</v>
      </c>
      <c r="NL1" s="4">
        <v>44591</v>
      </c>
      <c r="NM1" s="4">
        <v>44592</v>
      </c>
      <c r="NN1" s="8">
        <v>44562</v>
      </c>
      <c r="NO1" s="4">
        <v>44593</v>
      </c>
      <c r="NP1" s="4">
        <v>44594</v>
      </c>
      <c r="NQ1" s="4">
        <v>44595</v>
      </c>
      <c r="NR1" s="4">
        <v>44596</v>
      </c>
      <c r="NS1" s="4">
        <v>44597</v>
      </c>
      <c r="NT1" s="4">
        <v>44598</v>
      </c>
      <c r="NU1" s="4">
        <v>44599</v>
      </c>
      <c r="NV1" s="4">
        <v>44600</v>
      </c>
      <c r="NW1" s="4">
        <v>44601</v>
      </c>
      <c r="NX1" s="4">
        <v>44602</v>
      </c>
      <c r="NY1" s="4">
        <v>44603</v>
      </c>
      <c r="NZ1" s="4">
        <v>44604</v>
      </c>
      <c r="OA1" s="4">
        <v>44605</v>
      </c>
      <c r="OB1" s="4">
        <v>44606</v>
      </c>
      <c r="OC1" s="4">
        <v>44607</v>
      </c>
      <c r="OD1" s="4">
        <v>44608</v>
      </c>
      <c r="OE1" s="4">
        <v>44609</v>
      </c>
      <c r="OF1" s="4">
        <v>44610</v>
      </c>
      <c r="OG1" s="4">
        <v>44611</v>
      </c>
      <c r="OH1" s="4">
        <v>44612</v>
      </c>
      <c r="OI1" s="4">
        <v>44613</v>
      </c>
      <c r="OJ1" s="4">
        <v>44614</v>
      </c>
      <c r="OK1" s="4">
        <v>44615</v>
      </c>
      <c r="OL1" s="4">
        <v>44616</v>
      </c>
      <c r="OM1" s="4">
        <v>44617</v>
      </c>
      <c r="ON1" s="4">
        <v>44618</v>
      </c>
      <c r="OO1" s="4">
        <v>44619</v>
      </c>
      <c r="OP1" s="4">
        <v>44620</v>
      </c>
      <c r="OQ1" s="8">
        <v>44593</v>
      </c>
      <c r="OR1" s="4">
        <v>44621</v>
      </c>
      <c r="OS1" s="4">
        <v>44622</v>
      </c>
      <c r="OT1" s="4">
        <v>44623</v>
      </c>
      <c r="OU1" s="4">
        <v>44624</v>
      </c>
      <c r="OV1" s="4">
        <v>44625</v>
      </c>
      <c r="OW1" s="4">
        <v>44626</v>
      </c>
      <c r="OX1" s="4">
        <v>44627</v>
      </c>
      <c r="OY1" s="4">
        <v>44628</v>
      </c>
      <c r="OZ1" s="4">
        <v>44629</v>
      </c>
      <c r="PA1" s="4">
        <v>44630</v>
      </c>
      <c r="PB1" s="4">
        <v>44631</v>
      </c>
      <c r="PC1" s="4">
        <v>44632</v>
      </c>
      <c r="PD1" s="4">
        <v>44633</v>
      </c>
      <c r="PE1" s="4">
        <v>44634</v>
      </c>
      <c r="PF1" s="4">
        <v>44635</v>
      </c>
      <c r="PG1" s="4">
        <v>44636</v>
      </c>
      <c r="PH1" s="4">
        <v>44637</v>
      </c>
      <c r="PI1" s="4">
        <v>44638</v>
      </c>
      <c r="PJ1" s="4">
        <v>44639</v>
      </c>
      <c r="PK1" s="4">
        <v>44640</v>
      </c>
      <c r="PL1" s="4">
        <v>44641</v>
      </c>
      <c r="PM1" s="4">
        <v>44642</v>
      </c>
      <c r="PN1" s="4">
        <v>44643</v>
      </c>
      <c r="PO1" s="4">
        <v>44644</v>
      </c>
      <c r="PP1" s="4">
        <v>44645</v>
      </c>
      <c r="PQ1" s="4">
        <v>44646</v>
      </c>
      <c r="PR1" s="4">
        <v>44647</v>
      </c>
      <c r="PS1" s="4">
        <v>44648</v>
      </c>
      <c r="PT1" s="4">
        <v>44649</v>
      </c>
      <c r="PU1" s="4">
        <v>44650</v>
      </c>
      <c r="PV1" s="4">
        <v>44651</v>
      </c>
      <c r="PW1" s="8">
        <v>44621</v>
      </c>
      <c r="PX1" s="4">
        <v>44652</v>
      </c>
      <c r="PY1" s="4">
        <v>44653</v>
      </c>
      <c r="PZ1" s="4">
        <v>44654</v>
      </c>
      <c r="QA1" s="4">
        <v>44655</v>
      </c>
      <c r="QB1" s="4">
        <v>44656</v>
      </c>
      <c r="QC1" s="4">
        <v>44657</v>
      </c>
      <c r="QD1" s="4">
        <v>44658</v>
      </c>
      <c r="QE1" s="4">
        <v>44659</v>
      </c>
      <c r="QF1" s="4">
        <v>44660</v>
      </c>
      <c r="QG1" s="4">
        <v>44661</v>
      </c>
      <c r="QH1" s="4">
        <v>44662</v>
      </c>
      <c r="QI1" s="4">
        <v>44663</v>
      </c>
      <c r="QJ1" s="4">
        <v>44664</v>
      </c>
      <c r="QK1" s="4">
        <v>44665</v>
      </c>
      <c r="QL1" s="4">
        <v>44666</v>
      </c>
      <c r="QM1" s="4">
        <v>44667</v>
      </c>
      <c r="QN1" s="4">
        <v>44668</v>
      </c>
      <c r="QO1" s="4">
        <v>44669</v>
      </c>
      <c r="QP1" s="4">
        <v>44670</v>
      </c>
      <c r="QQ1" s="4">
        <v>44671</v>
      </c>
      <c r="QR1" s="4">
        <v>44672</v>
      </c>
      <c r="QS1" s="4">
        <v>44673</v>
      </c>
      <c r="QT1" s="4">
        <v>44674</v>
      </c>
      <c r="QU1" s="4">
        <v>44675</v>
      </c>
      <c r="QV1" s="4">
        <v>44676</v>
      </c>
      <c r="QW1" s="4">
        <v>44677</v>
      </c>
      <c r="QX1" s="4">
        <v>44678</v>
      </c>
      <c r="QY1" s="4">
        <v>44679</v>
      </c>
      <c r="QZ1" s="4">
        <v>44680</v>
      </c>
      <c r="RA1" s="4">
        <v>44681</v>
      </c>
      <c r="RB1" s="8">
        <v>44652</v>
      </c>
      <c r="RC1" s="4">
        <v>44682</v>
      </c>
      <c r="RD1" s="4">
        <v>44683</v>
      </c>
      <c r="RE1" s="4">
        <v>44684</v>
      </c>
      <c r="RF1" s="4">
        <v>44685</v>
      </c>
      <c r="RG1" s="4">
        <v>44686</v>
      </c>
      <c r="RH1" s="4">
        <v>44687</v>
      </c>
      <c r="RI1" s="4">
        <v>44688</v>
      </c>
      <c r="RJ1" s="4">
        <v>44689</v>
      </c>
      <c r="RK1" s="4">
        <v>44690</v>
      </c>
      <c r="RL1" s="4">
        <v>44691</v>
      </c>
      <c r="RM1" s="4">
        <v>44692</v>
      </c>
      <c r="RN1" s="4">
        <v>44693</v>
      </c>
      <c r="RO1" s="4">
        <v>44694</v>
      </c>
      <c r="RP1" s="4">
        <v>44695</v>
      </c>
      <c r="RQ1" s="4">
        <v>44696</v>
      </c>
      <c r="RR1" s="4">
        <v>44697</v>
      </c>
      <c r="RS1" s="4">
        <v>44698</v>
      </c>
      <c r="RT1" s="4">
        <v>44699</v>
      </c>
      <c r="RU1" s="4">
        <v>44700</v>
      </c>
      <c r="RV1" s="4">
        <v>44701</v>
      </c>
      <c r="RW1" s="4">
        <v>44702</v>
      </c>
      <c r="RX1" s="4">
        <v>44703</v>
      </c>
      <c r="RY1" s="4">
        <v>44704</v>
      </c>
      <c r="RZ1" s="4">
        <v>44705</v>
      </c>
      <c r="SA1" s="4">
        <v>44706</v>
      </c>
      <c r="SB1" s="4">
        <v>44707</v>
      </c>
      <c r="SC1" s="4">
        <v>44708</v>
      </c>
      <c r="SD1" s="4">
        <v>44709</v>
      </c>
      <c r="SE1" s="4">
        <v>44710</v>
      </c>
      <c r="SF1" s="4">
        <v>44711</v>
      </c>
      <c r="SG1" s="4">
        <v>44712</v>
      </c>
      <c r="SH1" s="8">
        <v>44682</v>
      </c>
      <c r="SI1" s="4">
        <v>44713</v>
      </c>
      <c r="SJ1" s="4">
        <v>44714</v>
      </c>
      <c r="SK1" s="4">
        <v>44715</v>
      </c>
      <c r="SL1" s="4">
        <v>44716</v>
      </c>
      <c r="SM1" s="4">
        <v>44717</v>
      </c>
      <c r="SN1" s="4">
        <v>44718</v>
      </c>
      <c r="SO1" s="4">
        <v>44719</v>
      </c>
      <c r="SP1" s="4">
        <v>44720</v>
      </c>
      <c r="SQ1" s="4">
        <v>44721</v>
      </c>
      <c r="SR1" s="4">
        <v>44722</v>
      </c>
      <c r="SS1" s="4">
        <v>44723</v>
      </c>
      <c r="ST1" s="4">
        <v>44724</v>
      </c>
      <c r="SU1" s="4">
        <v>44725</v>
      </c>
      <c r="SV1" s="4">
        <v>44726</v>
      </c>
      <c r="SW1" s="4">
        <v>44727</v>
      </c>
      <c r="SX1" s="4">
        <v>44728</v>
      </c>
      <c r="SY1" s="4">
        <v>44729</v>
      </c>
      <c r="SZ1" s="4">
        <v>44730</v>
      </c>
      <c r="TA1" s="4">
        <v>44731</v>
      </c>
      <c r="TB1" s="4">
        <v>44732</v>
      </c>
      <c r="TC1" s="4">
        <v>44733</v>
      </c>
      <c r="TD1" s="4">
        <v>44734</v>
      </c>
      <c r="TE1" s="4">
        <v>44735</v>
      </c>
      <c r="TF1" s="4">
        <v>44736</v>
      </c>
      <c r="TG1" s="4">
        <v>44737</v>
      </c>
      <c r="TH1" s="4">
        <v>44738</v>
      </c>
      <c r="TI1" s="4">
        <v>44739</v>
      </c>
      <c r="TJ1" s="4">
        <v>44740</v>
      </c>
      <c r="TK1" s="4">
        <v>44741</v>
      </c>
      <c r="TL1" s="4">
        <v>44742</v>
      </c>
      <c r="TM1" s="8">
        <v>44713</v>
      </c>
      <c r="TN1" s="4">
        <v>44743</v>
      </c>
      <c r="TO1" s="4">
        <v>44744</v>
      </c>
      <c r="TP1" s="4">
        <v>44745</v>
      </c>
      <c r="TQ1" s="4">
        <v>44746</v>
      </c>
      <c r="TR1" s="4">
        <v>44747</v>
      </c>
      <c r="TS1" s="4">
        <v>44748</v>
      </c>
      <c r="TT1" s="4">
        <v>44749</v>
      </c>
      <c r="TU1" s="4">
        <v>44750</v>
      </c>
      <c r="TV1" s="4">
        <v>44751</v>
      </c>
      <c r="TW1" s="4">
        <v>44752</v>
      </c>
      <c r="TX1" s="4">
        <v>44753</v>
      </c>
      <c r="TY1" s="4">
        <v>44754</v>
      </c>
      <c r="TZ1" s="4">
        <v>44755</v>
      </c>
      <c r="UA1" s="4">
        <v>44756</v>
      </c>
      <c r="UB1" s="4">
        <v>44757</v>
      </c>
      <c r="UC1" s="4">
        <v>44758</v>
      </c>
      <c r="UD1" s="4">
        <v>44759</v>
      </c>
      <c r="UE1" s="4">
        <v>44760</v>
      </c>
      <c r="UF1" s="4">
        <v>44761</v>
      </c>
      <c r="UG1" s="4">
        <v>44762</v>
      </c>
      <c r="UH1" s="4">
        <v>44763</v>
      </c>
      <c r="UI1" s="4">
        <v>44764</v>
      </c>
      <c r="UJ1" s="4">
        <v>44765</v>
      </c>
      <c r="UK1" s="4">
        <v>44766</v>
      </c>
      <c r="UL1" s="4">
        <v>44767</v>
      </c>
      <c r="UM1" s="4">
        <v>44768</v>
      </c>
      <c r="UN1" s="4">
        <v>44769</v>
      </c>
      <c r="UO1" s="4">
        <v>44770</v>
      </c>
      <c r="UP1" s="4">
        <v>44771</v>
      </c>
      <c r="UQ1" s="4">
        <v>44772</v>
      </c>
      <c r="UR1" s="4">
        <v>44773</v>
      </c>
      <c r="US1" s="8">
        <v>44743</v>
      </c>
      <c r="UT1" s="4">
        <v>44774</v>
      </c>
      <c r="UU1" s="4">
        <v>44775</v>
      </c>
      <c r="UV1" s="4">
        <v>44776</v>
      </c>
      <c r="UW1" s="4">
        <v>44777</v>
      </c>
      <c r="UX1" s="4">
        <v>44778</v>
      </c>
      <c r="UY1" s="4">
        <v>44779</v>
      </c>
      <c r="UZ1" s="4">
        <v>44780</v>
      </c>
      <c r="VA1" s="4">
        <v>44781</v>
      </c>
      <c r="VB1" s="4">
        <v>44782</v>
      </c>
      <c r="VC1" s="4">
        <v>44783</v>
      </c>
      <c r="VD1" s="4">
        <v>44784</v>
      </c>
      <c r="VE1" s="4">
        <v>44785</v>
      </c>
      <c r="VF1" s="4">
        <v>44786</v>
      </c>
      <c r="VG1" s="4">
        <v>44787</v>
      </c>
      <c r="VH1" s="4">
        <v>44788</v>
      </c>
      <c r="VI1" s="4">
        <v>44789</v>
      </c>
      <c r="VJ1" s="4">
        <v>44790</v>
      </c>
      <c r="VK1" s="4">
        <v>44791</v>
      </c>
      <c r="VL1" s="4">
        <v>44792</v>
      </c>
      <c r="VM1" s="4">
        <v>44793</v>
      </c>
      <c r="VN1" s="4">
        <v>44794</v>
      </c>
      <c r="VO1" s="4">
        <v>44795</v>
      </c>
      <c r="VP1" s="4">
        <v>44796</v>
      </c>
      <c r="VQ1" s="4">
        <v>44797</v>
      </c>
      <c r="VR1" s="4">
        <v>44798</v>
      </c>
      <c r="VS1" s="4">
        <v>44799</v>
      </c>
      <c r="VT1" s="4">
        <v>44800</v>
      </c>
      <c r="VU1" s="4">
        <v>44801</v>
      </c>
      <c r="VV1" s="4">
        <v>44802</v>
      </c>
      <c r="VW1" s="4">
        <v>44803</v>
      </c>
      <c r="VX1" s="4">
        <v>44804</v>
      </c>
      <c r="VY1" s="8">
        <v>44774</v>
      </c>
      <c r="VZ1" s="4">
        <v>44805</v>
      </c>
      <c r="WA1" s="4">
        <v>44806</v>
      </c>
      <c r="WB1" s="4">
        <v>44807</v>
      </c>
      <c r="WC1" s="4">
        <v>44808</v>
      </c>
      <c r="WD1" s="4">
        <v>44809</v>
      </c>
      <c r="WE1" s="4">
        <v>44810</v>
      </c>
      <c r="WF1" s="4">
        <v>44811</v>
      </c>
      <c r="WG1" s="4">
        <v>44812</v>
      </c>
      <c r="WH1" s="4">
        <v>44813</v>
      </c>
      <c r="WI1" s="4">
        <v>44814</v>
      </c>
      <c r="WJ1" s="4">
        <v>44815</v>
      </c>
      <c r="WK1" s="4">
        <v>44816</v>
      </c>
      <c r="WL1" s="4">
        <v>44817</v>
      </c>
      <c r="WM1" s="4">
        <v>44818</v>
      </c>
      <c r="WN1" s="4">
        <v>44819</v>
      </c>
      <c r="WO1" s="4">
        <v>44820</v>
      </c>
      <c r="WP1" s="4">
        <v>44821</v>
      </c>
      <c r="WQ1" s="4">
        <v>44822</v>
      </c>
      <c r="WR1" s="4">
        <v>44823</v>
      </c>
      <c r="WS1" s="4">
        <v>44824</v>
      </c>
      <c r="WT1" s="4">
        <v>44825</v>
      </c>
      <c r="WU1" s="4">
        <v>44826</v>
      </c>
      <c r="WV1" s="4">
        <v>44827</v>
      </c>
      <c r="WW1" s="4">
        <v>44828</v>
      </c>
      <c r="WX1" s="4">
        <v>44829</v>
      </c>
      <c r="WY1" s="4">
        <v>44830</v>
      </c>
      <c r="WZ1" s="4">
        <v>44831</v>
      </c>
      <c r="XA1" s="4">
        <v>44832</v>
      </c>
      <c r="XB1" s="4">
        <v>44833</v>
      </c>
      <c r="XC1" s="4">
        <v>44834</v>
      </c>
      <c r="XD1" s="8">
        <v>44805</v>
      </c>
      <c r="XE1" s="4">
        <v>44835</v>
      </c>
      <c r="XF1" s="4">
        <v>44836</v>
      </c>
      <c r="XG1" s="4">
        <v>44837</v>
      </c>
      <c r="XH1" s="4">
        <v>44838</v>
      </c>
      <c r="XI1" s="4">
        <v>44839</v>
      </c>
      <c r="XJ1" s="4">
        <v>44840</v>
      </c>
      <c r="XK1" s="4">
        <v>44841</v>
      </c>
      <c r="XL1" s="4">
        <v>44842</v>
      </c>
      <c r="XM1" s="4">
        <v>44843</v>
      </c>
      <c r="XN1" s="4">
        <v>44844</v>
      </c>
      <c r="XO1" s="4">
        <v>44845</v>
      </c>
      <c r="XP1" s="4">
        <v>44846</v>
      </c>
      <c r="XQ1" s="4">
        <v>44847</v>
      </c>
      <c r="XR1" s="4">
        <v>44848</v>
      </c>
      <c r="XS1" s="4">
        <v>44849</v>
      </c>
      <c r="XT1" s="4">
        <v>44850</v>
      </c>
      <c r="XU1" s="4">
        <v>44851</v>
      </c>
      <c r="XV1" s="4">
        <v>44852</v>
      </c>
      <c r="XW1" s="4">
        <v>44853</v>
      </c>
      <c r="XX1" s="4">
        <v>44854</v>
      </c>
      <c r="XY1" s="4">
        <v>44855</v>
      </c>
      <c r="XZ1" s="4">
        <v>44856</v>
      </c>
      <c r="YA1" s="4">
        <v>44857</v>
      </c>
      <c r="YB1" s="4">
        <v>44858</v>
      </c>
      <c r="YC1" s="4">
        <v>44859</v>
      </c>
      <c r="YD1" s="4">
        <v>44860</v>
      </c>
      <c r="YE1" s="4">
        <v>44861</v>
      </c>
      <c r="YF1" s="4">
        <v>44862</v>
      </c>
      <c r="YG1" s="4">
        <v>44863</v>
      </c>
      <c r="YH1" s="4">
        <v>44864</v>
      </c>
      <c r="YI1" s="4">
        <v>44865</v>
      </c>
      <c r="YJ1" s="8">
        <v>44835</v>
      </c>
      <c r="YK1" s="4">
        <v>44866</v>
      </c>
      <c r="YL1" s="4">
        <v>44867</v>
      </c>
      <c r="YM1" s="4">
        <v>44868</v>
      </c>
      <c r="YN1" s="4">
        <v>44869</v>
      </c>
      <c r="YO1" s="4">
        <v>44870</v>
      </c>
      <c r="YP1" s="4">
        <v>44871</v>
      </c>
      <c r="YQ1" s="4">
        <v>44872</v>
      </c>
      <c r="YR1" s="4">
        <v>44873</v>
      </c>
      <c r="YS1" s="4">
        <v>44874</v>
      </c>
      <c r="YT1" s="4">
        <v>44875</v>
      </c>
      <c r="YU1" s="4">
        <v>44876</v>
      </c>
      <c r="YV1" s="4">
        <v>44877</v>
      </c>
      <c r="YW1" s="4">
        <v>44878</v>
      </c>
      <c r="YX1" s="4">
        <v>44879</v>
      </c>
      <c r="YY1" s="4">
        <v>44880</v>
      </c>
      <c r="YZ1" s="4">
        <v>44881</v>
      </c>
      <c r="ZA1" s="4">
        <v>44882</v>
      </c>
      <c r="ZB1" s="4">
        <v>44883</v>
      </c>
      <c r="ZC1" s="4">
        <v>44884</v>
      </c>
      <c r="ZD1" s="4">
        <v>44885</v>
      </c>
      <c r="ZE1" s="4">
        <v>44886</v>
      </c>
      <c r="ZF1" s="4">
        <v>44887</v>
      </c>
      <c r="ZG1" s="4">
        <v>44888</v>
      </c>
      <c r="ZH1" s="4">
        <v>44889</v>
      </c>
      <c r="ZI1" s="4">
        <v>44890</v>
      </c>
      <c r="ZJ1" s="4">
        <v>44891</v>
      </c>
      <c r="ZK1" s="4">
        <v>44892</v>
      </c>
      <c r="ZL1" s="4">
        <v>44893</v>
      </c>
      <c r="ZM1" s="4">
        <v>44894</v>
      </c>
      <c r="ZN1" s="4">
        <v>44895</v>
      </c>
      <c r="ZO1" s="8">
        <v>44866</v>
      </c>
      <c r="ZP1" s="4">
        <v>44896</v>
      </c>
      <c r="ZQ1" s="4">
        <v>44897</v>
      </c>
      <c r="ZR1" s="4">
        <v>44898</v>
      </c>
      <c r="ZS1" s="4">
        <v>44899</v>
      </c>
      <c r="ZT1" s="4">
        <v>44900</v>
      </c>
      <c r="ZU1" s="4">
        <v>44901</v>
      </c>
      <c r="ZV1" s="4">
        <v>44902</v>
      </c>
      <c r="ZW1" s="4">
        <v>44903</v>
      </c>
      <c r="ZX1" s="4">
        <v>44904</v>
      </c>
      <c r="ZY1" s="4">
        <v>44905</v>
      </c>
      <c r="ZZ1" s="4">
        <v>44906</v>
      </c>
      <c r="AAA1" s="4">
        <v>44907</v>
      </c>
      <c r="AAB1" s="4">
        <v>44908</v>
      </c>
      <c r="AAC1" s="4">
        <v>44909</v>
      </c>
      <c r="AAD1" s="4">
        <v>44910</v>
      </c>
      <c r="AAE1" s="4">
        <v>44911</v>
      </c>
      <c r="AAF1" s="4">
        <v>44912</v>
      </c>
      <c r="AAG1" s="4">
        <v>44913</v>
      </c>
      <c r="AAH1" s="4">
        <v>44914</v>
      </c>
      <c r="AAI1" s="4">
        <v>44915</v>
      </c>
      <c r="AAJ1" s="4">
        <v>44916</v>
      </c>
      <c r="AAK1" s="4">
        <v>44917</v>
      </c>
      <c r="AAL1" s="4">
        <v>44918</v>
      </c>
      <c r="AAM1" s="4">
        <v>44919</v>
      </c>
      <c r="AAN1" s="4">
        <v>44920</v>
      </c>
      <c r="AAO1" s="4">
        <v>44921</v>
      </c>
      <c r="AAP1" s="4">
        <v>44922</v>
      </c>
      <c r="AAQ1" s="4">
        <v>44923</v>
      </c>
      <c r="AAR1" s="4">
        <v>44924</v>
      </c>
      <c r="AAS1" s="4">
        <v>44925</v>
      </c>
      <c r="AAT1" s="4">
        <v>44926</v>
      </c>
      <c r="AAU1" s="8">
        <v>44896</v>
      </c>
      <c r="AAV1" s="4">
        <v>44927</v>
      </c>
      <c r="AAW1" s="4">
        <v>44928</v>
      </c>
      <c r="AAX1" s="4">
        <v>44929</v>
      </c>
      <c r="AAY1" s="4">
        <v>44930</v>
      </c>
      <c r="AAZ1" s="4">
        <v>44931</v>
      </c>
      <c r="ABA1" s="4">
        <v>44932</v>
      </c>
      <c r="ABB1" s="4">
        <v>44933</v>
      </c>
      <c r="ABC1" s="4">
        <v>44934</v>
      </c>
      <c r="ABD1" s="4">
        <v>44935</v>
      </c>
      <c r="ABE1" s="4">
        <v>44936</v>
      </c>
      <c r="ABF1" s="4">
        <v>44937</v>
      </c>
      <c r="ABG1" s="4">
        <v>44938</v>
      </c>
      <c r="ABH1" s="4">
        <v>44939</v>
      </c>
      <c r="ABI1" s="4">
        <v>44940</v>
      </c>
      <c r="ABJ1" s="4">
        <v>44941</v>
      </c>
      <c r="ABK1" s="4">
        <v>44942</v>
      </c>
      <c r="ABL1" s="4">
        <v>44943</v>
      </c>
      <c r="ABM1" s="4">
        <v>44944</v>
      </c>
      <c r="ABN1" s="4">
        <v>44945</v>
      </c>
      <c r="ABO1" s="4">
        <v>44946</v>
      </c>
      <c r="ABP1" s="4">
        <v>44947</v>
      </c>
      <c r="ABQ1" s="4">
        <v>44948</v>
      </c>
      <c r="ABR1" s="4">
        <v>44949</v>
      </c>
      <c r="ABS1" s="4">
        <v>44950</v>
      </c>
      <c r="ABT1" s="4">
        <v>44951</v>
      </c>
      <c r="ABU1" s="4">
        <v>44952</v>
      </c>
      <c r="ABV1" s="4">
        <v>44953</v>
      </c>
      <c r="ABW1" s="4">
        <v>44954</v>
      </c>
      <c r="ABX1" s="4">
        <v>44955</v>
      </c>
      <c r="ABY1" s="4">
        <v>44956</v>
      </c>
      <c r="ABZ1" s="4">
        <v>44957</v>
      </c>
      <c r="ACA1" s="8">
        <v>44927</v>
      </c>
      <c r="ACB1" s="4">
        <v>44958</v>
      </c>
      <c r="ACC1" s="4">
        <v>44959</v>
      </c>
      <c r="ACD1" s="4">
        <v>44960</v>
      </c>
      <c r="ACE1" s="4">
        <v>44961</v>
      </c>
      <c r="ACF1" s="4">
        <v>44962</v>
      </c>
      <c r="ACG1" s="4">
        <v>44963</v>
      </c>
      <c r="ACH1" s="4">
        <v>44964</v>
      </c>
      <c r="ACI1" s="4">
        <v>44965</v>
      </c>
      <c r="ACJ1" s="4">
        <v>44966</v>
      </c>
      <c r="ACK1" s="4">
        <v>44967</v>
      </c>
      <c r="ACL1" s="4">
        <v>44968</v>
      </c>
      <c r="ACM1" s="4">
        <v>44969</v>
      </c>
      <c r="ACN1" s="4">
        <v>44970</v>
      </c>
      <c r="ACO1" s="4">
        <v>44971</v>
      </c>
      <c r="ACP1" s="4">
        <v>44972</v>
      </c>
      <c r="ACQ1" s="4">
        <v>44973</v>
      </c>
      <c r="ACR1" s="4">
        <v>44974</v>
      </c>
      <c r="ACS1" s="4">
        <v>44975</v>
      </c>
      <c r="ACT1" s="4">
        <v>44976</v>
      </c>
      <c r="ACU1" s="4">
        <v>44977</v>
      </c>
      <c r="ACV1" s="4">
        <v>44978</v>
      </c>
      <c r="ACW1" s="4">
        <v>44979</v>
      </c>
      <c r="ACX1" s="4">
        <v>44980</v>
      </c>
      <c r="ACY1" s="4">
        <v>44981</v>
      </c>
      <c r="ACZ1" s="4">
        <v>44982</v>
      </c>
      <c r="ADA1" s="4">
        <v>44983</v>
      </c>
      <c r="ADB1" s="4">
        <v>44984</v>
      </c>
      <c r="ADC1" s="4">
        <v>44985</v>
      </c>
      <c r="ADD1" s="8">
        <v>44958</v>
      </c>
      <c r="ADE1" s="4">
        <v>44986</v>
      </c>
      <c r="ADF1" s="4">
        <v>44987</v>
      </c>
      <c r="ADG1" s="4">
        <v>44988</v>
      </c>
      <c r="ADH1" s="4">
        <v>44989</v>
      </c>
      <c r="ADI1" s="4">
        <v>44990</v>
      </c>
      <c r="ADJ1" s="4">
        <v>44991</v>
      </c>
      <c r="ADK1" s="4">
        <v>44992</v>
      </c>
      <c r="ADL1" s="4">
        <v>44993</v>
      </c>
      <c r="ADM1" s="4">
        <v>44994</v>
      </c>
      <c r="ADN1" s="4">
        <v>44995</v>
      </c>
      <c r="ADO1" s="4">
        <v>44996</v>
      </c>
      <c r="ADP1" s="4">
        <v>44997</v>
      </c>
      <c r="ADQ1" s="4">
        <v>44998</v>
      </c>
      <c r="ADR1" s="4">
        <v>44999</v>
      </c>
      <c r="ADS1" s="4">
        <v>45000</v>
      </c>
      <c r="ADT1" s="4">
        <v>45001</v>
      </c>
      <c r="ADU1" s="4">
        <v>45002</v>
      </c>
      <c r="ADV1" s="4">
        <v>45003</v>
      </c>
      <c r="ADW1" s="4">
        <v>45004</v>
      </c>
      <c r="ADX1" s="4">
        <v>45005</v>
      </c>
      <c r="ADY1" s="4">
        <v>45006</v>
      </c>
      <c r="ADZ1" s="4">
        <v>45007</v>
      </c>
      <c r="AEA1" s="4">
        <v>45008</v>
      </c>
      <c r="AEB1" s="4">
        <v>45009</v>
      </c>
      <c r="AEC1" s="4">
        <v>45010</v>
      </c>
      <c r="AED1" s="4">
        <v>45011</v>
      </c>
      <c r="AEE1" s="4">
        <v>45012</v>
      </c>
      <c r="AEF1" s="4">
        <v>45013</v>
      </c>
      <c r="AEG1" s="4">
        <v>45014</v>
      </c>
      <c r="AEH1" s="4">
        <v>45015</v>
      </c>
      <c r="AEI1" s="4">
        <v>45016</v>
      </c>
      <c r="AEJ1" s="8">
        <v>44986</v>
      </c>
    </row>
    <row r="2" spans="1:816" x14ac:dyDescent="0.25">
      <c r="A2" s="5" t="s">
        <v>67</v>
      </c>
      <c r="B2" s="5"/>
      <c r="C2" s="5">
        <f>B3</f>
        <v>0</v>
      </c>
      <c r="D2" s="5">
        <f t="shared" ref="D2:AC2" si="0">C3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5">
        <v>0</v>
      </c>
      <c r="K2" s="5">
        <f t="shared" si="0"/>
        <v>2</v>
      </c>
      <c r="L2" s="5">
        <f t="shared" si="0"/>
        <v>3</v>
      </c>
      <c r="M2" s="5">
        <f>L3</f>
        <v>3</v>
      </c>
      <c r="N2" s="5">
        <f>M3</f>
        <v>4</v>
      </c>
      <c r="O2" s="5">
        <f>N3</f>
        <v>4</v>
      </c>
      <c r="P2" s="5">
        <f t="shared" si="0"/>
        <v>4</v>
      </c>
      <c r="Q2" s="5">
        <f t="shared" si="0"/>
        <v>5</v>
      </c>
      <c r="R2" s="5">
        <f t="shared" si="0"/>
        <v>5</v>
      </c>
      <c r="S2" s="5">
        <f t="shared" si="0"/>
        <v>11</v>
      </c>
      <c r="T2" s="5">
        <f t="shared" si="0"/>
        <v>15</v>
      </c>
      <c r="U2" s="5">
        <f t="shared" si="0"/>
        <v>23</v>
      </c>
      <c r="V2" s="5">
        <f t="shared" si="0"/>
        <v>23</v>
      </c>
      <c r="W2" s="5">
        <f t="shared" si="0"/>
        <v>23</v>
      </c>
      <c r="X2" s="5">
        <f t="shared" si="0"/>
        <v>35</v>
      </c>
      <c r="Y2" s="5">
        <f t="shared" si="0"/>
        <v>43</v>
      </c>
      <c r="Z2" s="5">
        <f t="shared" si="0"/>
        <v>53</v>
      </c>
      <c r="AA2" s="5">
        <f t="shared" si="0"/>
        <v>61</v>
      </c>
      <c r="AB2" s="5">
        <f t="shared" si="0"/>
        <v>69</v>
      </c>
      <c r="AC2" s="5">
        <f t="shared" si="0"/>
        <v>69</v>
      </c>
      <c r="AD2" s="6">
        <f>AC3</f>
        <v>69</v>
      </c>
      <c r="AE2" s="5">
        <f>AD2</f>
        <v>69</v>
      </c>
      <c r="AF2" s="5">
        <f>AE3</f>
        <v>82</v>
      </c>
      <c r="AG2" s="5">
        <f t="shared" ref="AG2:BI2" si="1">AF3</f>
        <v>86</v>
      </c>
      <c r="AH2" s="5">
        <f t="shared" si="1"/>
        <v>93</v>
      </c>
      <c r="AI2" s="5">
        <f t="shared" si="1"/>
        <v>99</v>
      </c>
      <c r="AJ2" s="5">
        <f t="shared" si="1"/>
        <v>104</v>
      </c>
      <c r="AK2" s="5">
        <f t="shared" si="1"/>
        <v>104</v>
      </c>
      <c r="AL2" s="5">
        <f t="shared" si="1"/>
        <v>104</v>
      </c>
      <c r="AM2" s="5">
        <f t="shared" si="1"/>
        <v>117</v>
      </c>
      <c r="AN2" s="5">
        <f t="shared" si="1"/>
        <v>122</v>
      </c>
      <c r="AO2" s="5">
        <f t="shared" si="1"/>
        <v>131</v>
      </c>
      <c r="AP2" s="5">
        <f t="shared" si="1"/>
        <v>143</v>
      </c>
      <c r="AQ2" s="5">
        <f>AP3</f>
        <v>155</v>
      </c>
      <c r="AR2" s="5">
        <f t="shared" si="1"/>
        <v>155</v>
      </c>
      <c r="AS2" s="5">
        <f t="shared" si="1"/>
        <v>155</v>
      </c>
      <c r="AT2" s="5">
        <f t="shared" si="1"/>
        <v>167</v>
      </c>
      <c r="AU2" s="5">
        <f t="shared" si="1"/>
        <v>174</v>
      </c>
      <c r="AV2" s="5">
        <f t="shared" si="1"/>
        <v>182</v>
      </c>
      <c r="AW2" s="5">
        <f t="shared" si="1"/>
        <v>190</v>
      </c>
      <c r="AX2" s="5">
        <f t="shared" si="1"/>
        <v>190</v>
      </c>
      <c r="AY2" s="5">
        <f t="shared" si="1"/>
        <v>190</v>
      </c>
      <c r="AZ2" s="5">
        <f t="shared" si="1"/>
        <v>190</v>
      </c>
      <c r="BA2" s="5">
        <f t="shared" si="1"/>
        <v>214</v>
      </c>
      <c r="BB2" s="5">
        <f t="shared" si="1"/>
        <v>224</v>
      </c>
      <c r="BC2" s="5">
        <f t="shared" si="1"/>
        <v>239</v>
      </c>
      <c r="BD2" s="5">
        <f t="shared" si="1"/>
        <v>253</v>
      </c>
      <c r="BE2" s="5">
        <f t="shared" si="1"/>
        <v>264</v>
      </c>
      <c r="BF2" s="5">
        <f t="shared" si="1"/>
        <v>264</v>
      </c>
      <c r="BG2" s="5">
        <f t="shared" si="1"/>
        <v>264</v>
      </c>
      <c r="BH2" s="5">
        <f t="shared" si="1"/>
        <v>273</v>
      </c>
      <c r="BI2" s="5">
        <f t="shared" si="1"/>
        <v>288</v>
      </c>
      <c r="BJ2" s="6">
        <f>BI3</f>
        <v>305</v>
      </c>
      <c r="BK2" s="5">
        <f>BJ2</f>
        <v>305</v>
      </c>
      <c r="BL2" s="5">
        <f>BK3</f>
        <v>305</v>
      </c>
      <c r="BM2" s="5">
        <f t="shared" ref="BM2:BN2" si="2">BL3</f>
        <v>308</v>
      </c>
      <c r="BN2" s="5">
        <f t="shared" si="2"/>
        <v>309</v>
      </c>
      <c r="BO2" s="5">
        <f t="shared" ref="BO2:BT2" si="3">BN3</f>
        <v>310</v>
      </c>
      <c r="BP2" s="5">
        <f t="shared" si="3"/>
        <v>322</v>
      </c>
      <c r="BQ2" s="5">
        <f t="shared" si="3"/>
        <v>332</v>
      </c>
      <c r="BR2" s="5">
        <f t="shared" si="3"/>
        <v>349</v>
      </c>
      <c r="BS2" s="5">
        <f t="shared" si="3"/>
        <v>360</v>
      </c>
      <c r="BT2" s="5">
        <f t="shared" si="3"/>
        <v>379</v>
      </c>
      <c r="BU2" s="5">
        <f t="shared" ref="BU2:BV2" si="4">BS3</f>
        <v>379</v>
      </c>
      <c r="BV2" s="5">
        <f t="shared" si="4"/>
        <v>379</v>
      </c>
      <c r="BW2" s="5">
        <f>BV3</f>
        <v>401</v>
      </c>
      <c r="BX2" s="5">
        <f>BW3</f>
        <v>413</v>
      </c>
      <c r="BY2" s="5">
        <f t="shared" ref="BY2:CN2" si="5">BX3</f>
        <v>426</v>
      </c>
      <c r="BZ2" s="5">
        <f t="shared" si="5"/>
        <v>438</v>
      </c>
      <c r="CA2" s="5">
        <f t="shared" si="5"/>
        <v>470</v>
      </c>
      <c r="CB2" s="5">
        <f t="shared" si="5"/>
        <v>470</v>
      </c>
      <c r="CC2" s="5">
        <f t="shared" si="5"/>
        <v>470</v>
      </c>
      <c r="CD2" s="5">
        <f t="shared" si="5"/>
        <v>510</v>
      </c>
      <c r="CE2" s="5">
        <f t="shared" si="5"/>
        <v>539</v>
      </c>
      <c r="CF2" s="5">
        <f t="shared" si="5"/>
        <v>556</v>
      </c>
      <c r="CG2" s="5">
        <f t="shared" si="5"/>
        <v>574</v>
      </c>
      <c r="CH2" s="5">
        <f t="shared" si="5"/>
        <v>588</v>
      </c>
      <c r="CI2" s="5">
        <f t="shared" si="5"/>
        <v>588</v>
      </c>
      <c r="CJ2" s="5">
        <f t="shared" si="5"/>
        <v>588</v>
      </c>
      <c r="CK2" s="5">
        <f t="shared" si="5"/>
        <v>626</v>
      </c>
      <c r="CL2" s="5">
        <f t="shared" si="5"/>
        <v>653</v>
      </c>
      <c r="CM2" s="5">
        <f t="shared" si="5"/>
        <v>672</v>
      </c>
      <c r="CN2" s="5">
        <f t="shared" si="5"/>
        <v>713</v>
      </c>
      <c r="CO2" s="6">
        <f>CN3</f>
        <v>730</v>
      </c>
      <c r="CP2" s="5">
        <f>CO2</f>
        <v>730</v>
      </c>
      <c r="CQ2" s="5">
        <f>CP3</f>
        <v>730</v>
      </c>
      <c r="CR2" s="5">
        <f>CQ3</f>
        <v>730</v>
      </c>
      <c r="CS2" s="5">
        <f t="shared" ref="CS2:DT2" si="6">CR3</f>
        <v>736</v>
      </c>
      <c r="CT2" s="5">
        <f t="shared" si="6"/>
        <v>760</v>
      </c>
      <c r="CU2" s="5">
        <f t="shared" si="6"/>
        <v>783</v>
      </c>
      <c r="CV2" s="5">
        <f t="shared" si="6"/>
        <v>796</v>
      </c>
      <c r="CW2" s="5">
        <f t="shared" si="6"/>
        <v>826</v>
      </c>
      <c r="CX2" s="5">
        <f t="shared" si="6"/>
        <v>826</v>
      </c>
      <c r="CY2" s="5">
        <f t="shared" si="6"/>
        <v>826</v>
      </c>
      <c r="CZ2" s="5">
        <f t="shared" si="6"/>
        <v>877</v>
      </c>
      <c r="DA2" s="5">
        <f t="shared" si="6"/>
        <v>932</v>
      </c>
      <c r="DB2" s="5">
        <f t="shared" si="6"/>
        <v>961</v>
      </c>
      <c r="DC2" s="5">
        <f t="shared" si="6"/>
        <v>980</v>
      </c>
      <c r="DD2" s="5">
        <f t="shared" si="6"/>
        <v>1021</v>
      </c>
      <c r="DE2" s="5">
        <f t="shared" si="6"/>
        <v>1021</v>
      </c>
      <c r="DF2" s="5">
        <f t="shared" si="6"/>
        <v>1021</v>
      </c>
      <c r="DG2" s="5">
        <f t="shared" si="6"/>
        <v>1050</v>
      </c>
      <c r="DH2" s="5">
        <f t="shared" si="6"/>
        <v>1072</v>
      </c>
      <c r="DI2" s="5">
        <f t="shared" si="6"/>
        <v>1100</v>
      </c>
      <c r="DJ2" s="5">
        <f t="shared" si="6"/>
        <v>1125</v>
      </c>
      <c r="DK2" s="5">
        <f t="shared" si="6"/>
        <v>1148</v>
      </c>
      <c r="DL2" s="5">
        <f t="shared" si="6"/>
        <v>1148</v>
      </c>
      <c r="DM2" s="5">
        <f t="shared" si="6"/>
        <v>1148</v>
      </c>
      <c r="DN2" s="5">
        <f t="shared" si="6"/>
        <v>1213</v>
      </c>
      <c r="DO2" s="5">
        <f t="shared" si="6"/>
        <v>1219</v>
      </c>
      <c r="DP2" s="5">
        <f t="shared" si="6"/>
        <v>1249</v>
      </c>
      <c r="DQ2" s="5">
        <f t="shared" si="6"/>
        <v>1274</v>
      </c>
      <c r="DR2" s="5">
        <f t="shared" si="6"/>
        <v>1294</v>
      </c>
      <c r="DS2" s="5">
        <f t="shared" si="6"/>
        <v>1294</v>
      </c>
      <c r="DT2" s="5">
        <f t="shared" si="6"/>
        <v>1294</v>
      </c>
      <c r="DU2" s="6">
        <f>DT3</f>
        <v>1320</v>
      </c>
      <c r="DV2" s="5">
        <f>DU2</f>
        <v>1320</v>
      </c>
      <c r="DW2" s="5">
        <f>DV3</f>
        <v>1341</v>
      </c>
      <c r="DX2" s="5">
        <f t="shared" ref="DX2:EY2" si="7">DW3</f>
        <v>1361</v>
      </c>
      <c r="DY2" s="5">
        <f t="shared" si="7"/>
        <v>1404</v>
      </c>
      <c r="DZ2" s="5">
        <f t="shared" si="7"/>
        <v>1430</v>
      </c>
      <c r="EA2" s="5">
        <f t="shared" si="7"/>
        <v>1430</v>
      </c>
      <c r="EB2" s="5">
        <f t="shared" si="7"/>
        <v>1430</v>
      </c>
      <c r="EC2" s="5">
        <f t="shared" si="7"/>
        <v>1456</v>
      </c>
      <c r="ED2" s="5">
        <f t="shared" si="7"/>
        <v>1478</v>
      </c>
      <c r="EE2" s="5">
        <f t="shared" si="7"/>
        <v>1491</v>
      </c>
      <c r="EF2" s="5">
        <f t="shared" si="7"/>
        <v>1531</v>
      </c>
      <c r="EG2" s="5">
        <f t="shared" si="7"/>
        <v>1549</v>
      </c>
      <c r="EH2" s="5">
        <f t="shared" si="7"/>
        <v>1549</v>
      </c>
      <c r="EI2" s="5">
        <f t="shared" si="7"/>
        <v>1549</v>
      </c>
      <c r="EJ2" s="5">
        <f t="shared" si="7"/>
        <v>1591</v>
      </c>
      <c r="EK2" s="5">
        <f t="shared" si="7"/>
        <v>1612</v>
      </c>
      <c r="EL2" s="5">
        <f t="shared" si="7"/>
        <v>1632</v>
      </c>
      <c r="EM2" s="5">
        <f t="shared" si="7"/>
        <v>1672</v>
      </c>
      <c r="EN2" s="5">
        <f t="shared" si="7"/>
        <v>1697</v>
      </c>
      <c r="EO2" s="5">
        <f t="shared" si="7"/>
        <v>1697</v>
      </c>
      <c r="EP2" s="5">
        <f t="shared" si="7"/>
        <v>1697</v>
      </c>
      <c r="EQ2" s="5">
        <f t="shared" si="7"/>
        <v>1734</v>
      </c>
      <c r="ER2" s="5">
        <f t="shared" si="7"/>
        <v>1751</v>
      </c>
      <c r="ES2" s="5">
        <f t="shared" si="7"/>
        <v>1760</v>
      </c>
      <c r="ET2" s="5">
        <f t="shared" si="7"/>
        <v>1778</v>
      </c>
      <c r="EU2" s="5">
        <f t="shared" si="7"/>
        <v>1796</v>
      </c>
      <c r="EV2" s="5">
        <f t="shared" si="7"/>
        <v>1796</v>
      </c>
      <c r="EW2" s="5">
        <f t="shared" si="7"/>
        <v>1796</v>
      </c>
      <c r="EX2" s="5">
        <f t="shared" si="7"/>
        <v>1818</v>
      </c>
      <c r="EY2" s="5">
        <f t="shared" si="7"/>
        <v>1837</v>
      </c>
      <c r="EZ2" s="6">
        <f>EY3</f>
        <v>1861</v>
      </c>
      <c r="FA2" s="5">
        <f>EZ2</f>
        <v>1861</v>
      </c>
      <c r="FB2" s="5">
        <f>FA3</f>
        <v>1877</v>
      </c>
      <c r="FC2" s="5">
        <f t="shared" ref="FC2:GE2" si="8">FB3</f>
        <v>1904</v>
      </c>
      <c r="FD2" s="5">
        <f t="shared" si="8"/>
        <v>1904</v>
      </c>
      <c r="FE2" s="5">
        <f t="shared" si="8"/>
        <v>1904</v>
      </c>
      <c r="FF2" s="5">
        <f t="shared" si="8"/>
        <v>1927</v>
      </c>
      <c r="FG2" s="5">
        <f t="shared" si="8"/>
        <v>1960</v>
      </c>
      <c r="FH2" s="5">
        <f t="shared" si="8"/>
        <v>1977</v>
      </c>
      <c r="FI2" s="5">
        <f t="shared" si="8"/>
        <v>1993</v>
      </c>
      <c r="FJ2" s="5">
        <f t="shared" si="8"/>
        <v>2021</v>
      </c>
      <c r="FK2" s="5">
        <f t="shared" si="8"/>
        <v>2021</v>
      </c>
      <c r="FL2" s="5">
        <f t="shared" si="8"/>
        <v>2021</v>
      </c>
      <c r="FM2" s="5">
        <f t="shared" si="8"/>
        <v>2043</v>
      </c>
      <c r="FN2" s="5">
        <f t="shared" si="8"/>
        <v>2076</v>
      </c>
      <c r="FO2" s="5">
        <f t="shared" si="8"/>
        <v>2094</v>
      </c>
      <c r="FP2" s="5">
        <f t="shared" si="8"/>
        <v>2118</v>
      </c>
      <c r="FQ2" s="5">
        <f t="shared" si="8"/>
        <v>2140</v>
      </c>
      <c r="FR2" s="5">
        <f t="shared" si="8"/>
        <v>2140</v>
      </c>
      <c r="FS2" s="5">
        <f t="shared" si="8"/>
        <v>2140</v>
      </c>
      <c r="FT2" s="5">
        <f t="shared" si="8"/>
        <v>2171</v>
      </c>
      <c r="FU2" s="5">
        <f t="shared" si="8"/>
        <v>2184</v>
      </c>
      <c r="FV2" s="5">
        <f t="shared" si="8"/>
        <v>2211</v>
      </c>
      <c r="FW2" s="5">
        <f t="shared" si="8"/>
        <v>2233</v>
      </c>
      <c r="FX2" s="5">
        <f t="shared" si="8"/>
        <v>2276</v>
      </c>
      <c r="FY2" s="5">
        <f t="shared" si="8"/>
        <v>2276</v>
      </c>
      <c r="FZ2" s="5">
        <f t="shared" si="8"/>
        <v>2276</v>
      </c>
      <c r="GA2" s="5">
        <f t="shared" si="8"/>
        <v>2319</v>
      </c>
      <c r="GB2" s="5">
        <f t="shared" si="8"/>
        <v>2333</v>
      </c>
      <c r="GC2" s="5">
        <f t="shared" si="8"/>
        <v>2372</v>
      </c>
      <c r="GD2" s="5">
        <f t="shared" si="8"/>
        <v>2404</v>
      </c>
      <c r="GE2" s="5">
        <f t="shared" si="8"/>
        <v>2434</v>
      </c>
      <c r="GF2" s="6">
        <f>GE3</f>
        <v>2437</v>
      </c>
      <c r="GG2" s="5">
        <f>GF2</f>
        <v>2437</v>
      </c>
      <c r="GH2" s="5">
        <f>GG3</f>
        <v>2437</v>
      </c>
      <c r="GI2" s="5">
        <f t="shared" ref="GI2" si="9">GH3</f>
        <v>2488</v>
      </c>
      <c r="GJ2" s="5">
        <f t="shared" ref="GJ2" si="10">GI3</f>
        <v>2504</v>
      </c>
      <c r="GK2" s="5">
        <f t="shared" ref="GK2" si="11">GJ3</f>
        <v>2531</v>
      </c>
      <c r="GL2" s="5">
        <f t="shared" ref="GL2" si="12">GK3</f>
        <v>2555</v>
      </c>
      <c r="GM2" s="5">
        <f t="shared" ref="GM2" si="13">GL3</f>
        <v>2593</v>
      </c>
      <c r="GN2" s="5">
        <f t="shared" ref="GN2" si="14">GM3</f>
        <v>2593</v>
      </c>
      <c r="GO2" s="5">
        <f t="shared" ref="GO2" si="15">GN3</f>
        <v>2593</v>
      </c>
      <c r="GP2" s="5">
        <f t="shared" ref="GP2" si="16">GO3</f>
        <v>2643</v>
      </c>
      <c r="GQ2" s="5">
        <f t="shared" ref="GQ2" si="17">GP3</f>
        <v>2686</v>
      </c>
      <c r="GR2" s="5">
        <f t="shared" ref="GR2" si="18">GQ3</f>
        <v>2730</v>
      </c>
      <c r="GS2" s="5">
        <f t="shared" ref="GS2" si="19">GR3</f>
        <v>2756</v>
      </c>
      <c r="GT2" s="5">
        <f t="shared" ref="GT2" si="20">GS3</f>
        <v>2791</v>
      </c>
      <c r="GU2" s="5">
        <f t="shared" ref="GU2" si="21">GT3</f>
        <v>2792</v>
      </c>
      <c r="GV2" s="5">
        <f t="shared" ref="GV2" si="22">GU3</f>
        <v>2792</v>
      </c>
      <c r="GW2" s="5">
        <f t="shared" ref="GW2" si="23">GV3</f>
        <v>2831</v>
      </c>
      <c r="GX2" s="5">
        <f t="shared" ref="GX2" si="24">GW3</f>
        <v>2866</v>
      </c>
      <c r="GY2" s="5">
        <f t="shared" ref="GY2" si="25">GX3</f>
        <v>2892</v>
      </c>
      <c r="GZ2" s="5">
        <f t="shared" ref="GZ2" si="26">GY3</f>
        <v>2920</v>
      </c>
      <c r="HA2" s="5">
        <f t="shared" ref="HA2" si="27">GZ3</f>
        <v>2973</v>
      </c>
      <c r="HB2" s="5">
        <f t="shared" ref="HB2" si="28">HA3</f>
        <v>2973</v>
      </c>
      <c r="HC2" s="5">
        <f t="shared" ref="HC2" si="29">HB3</f>
        <v>2973</v>
      </c>
      <c r="HD2" s="5">
        <f t="shared" ref="HD2" si="30">HC3</f>
        <v>2996</v>
      </c>
      <c r="HE2" s="5">
        <f t="shared" ref="HE2" si="31">HD3</f>
        <v>3026</v>
      </c>
      <c r="HF2" s="5">
        <f t="shared" ref="HF2" si="32">HE3</f>
        <v>3067</v>
      </c>
      <c r="HG2" s="5">
        <f t="shared" ref="HG2" si="33">HF3</f>
        <v>3097</v>
      </c>
      <c r="HH2" s="5">
        <f t="shared" ref="HH2" si="34">HG3</f>
        <v>3132</v>
      </c>
      <c r="HI2" s="5">
        <f t="shared" ref="HI2" si="35">HH3</f>
        <v>3132</v>
      </c>
      <c r="HJ2" s="5">
        <f t="shared" ref="HJ2" si="36">HI3</f>
        <v>3132</v>
      </c>
      <c r="HK2" s="5">
        <f t="shared" ref="HK2" si="37">HJ3</f>
        <v>3171</v>
      </c>
      <c r="HL2" s="6">
        <f>HK3</f>
        <v>3183</v>
      </c>
      <c r="HM2" s="5">
        <f>HL2</f>
        <v>3183</v>
      </c>
      <c r="HN2" s="5">
        <f>HM3</f>
        <v>3215</v>
      </c>
      <c r="HO2" s="5">
        <f t="shared" ref="HO2" si="38">HN3</f>
        <v>3238</v>
      </c>
      <c r="HP2" s="5">
        <f t="shared" ref="HP2" si="39">HO3</f>
        <v>3251</v>
      </c>
      <c r="HQ2" s="5">
        <f t="shared" ref="HQ2" si="40">HP3</f>
        <v>3251</v>
      </c>
      <c r="HR2" s="5">
        <f t="shared" ref="HR2" si="41">HQ3</f>
        <v>3251</v>
      </c>
      <c r="HS2" s="5">
        <f t="shared" ref="HS2" si="42">HR3</f>
        <v>3280</v>
      </c>
      <c r="HT2" s="5">
        <f t="shared" ref="HT2" si="43">HS3</f>
        <v>3291</v>
      </c>
      <c r="HU2" s="5">
        <f t="shared" ref="HU2" si="44">HT3</f>
        <v>3306</v>
      </c>
      <c r="HV2" s="5">
        <f t="shared" ref="HV2" si="45">HU3</f>
        <v>3323</v>
      </c>
      <c r="HW2" s="5">
        <f t="shared" ref="HW2" si="46">HV3</f>
        <v>3344</v>
      </c>
      <c r="HX2" s="5">
        <f t="shared" ref="HX2" si="47">HW3</f>
        <v>3344</v>
      </c>
      <c r="HY2" s="5">
        <f t="shared" ref="HY2" si="48">HX3</f>
        <v>3344</v>
      </c>
      <c r="HZ2" s="5">
        <f t="shared" ref="HZ2" si="49">HY3</f>
        <v>3369</v>
      </c>
      <c r="IA2" s="5">
        <f t="shared" ref="IA2" si="50">HZ3</f>
        <v>3392</v>
      </c>
      <c r="IB2" s="5">
        <f t="shared" ref="IB2" si="51">IA3</f>
        <v>3407</v>
      </c>
      <c r="IC2" s="5">
        <f t="shared" ref="IC2" si="52">IB3</f>
        <v>3427</v>
      </c>
      <c r="ID2" s="5">
        <f t="shared" ref="ID2" si="53">IC3</f>
        <v>3462</v>
      </c>
      <c r="IE2" s="5">
        <f t="shared" ref="IE2" si="54">ID3</f>
        <v>3462</v>
      </c>
      <c r="IF2" s="5">
        <f t="shared" ref="IF2" si="55">IE3</f>
        <v>3462</v>
      </c>
      <c r="IG2" s="5">
        <f t="shared" ref="IG2" si="56">IF3</f>
        <v>3514</v>
      </c>
      <c r="IH2" s="5">
        <f t="shared" ref="IH2" si="57">IG3</f>
        <v>3524</v>
      </c>
      <c r="II2" s="5">
        <f t="shared" ref="II2" si="58">IH3</f>
        <v>3540</v>
      </c>
      <c r="IJ2" s="5">
        <f t="shared" ref="IJ2" si="59">II3</f>
        <v>3570</v>
      </c>
      <c r="IK2" s="5">
        <f t="shared" ref="IK2" si="60">IJ3</f>
        <v>3594</v>
      </c>
      <c r="IL2" s="5">
        <f t="shared" ref="IL2" si="61">IK3</f>
        <v>3594</v>
      </c>
      <c r="IM2" s="5">
        <f t="shared" ref="IM2" si="62">IL3</f>
        <v>3594</v>
      </c>
      <c r="IN2" s="5">
        <f t="shared" ref="IN2" si="63">IM3</f>
        <v>3627</v>
      </c>
      <c r="IO2" s="5">
        <f t="shared" ref="IO2" si="64">IN3</f>
        <v>3649</v>
      </c>
      <c r="IP2" s="5">
        <f t="shared" ref="IP2" si="65">IO3</f>
        <v>3658</v>
      </c>
      <c r="IQ2" s="6">
        <f>IP3</f>
        <v>3601</v>
      </c>
      <c r="IR2" s="5">
        <f>IQ2</f>
        <v>3601</v>
      </c>
      <c r="IS2" s="5">
        <f>IR3</f>
        <v>3614</v>
      </c>
      <c r="IT2" s="5">
        <f t="shared" ref="IT2" si="66">IS3</f>
        <v>3614</v>
      </c>
      <c r="IU2" s="5">
        <f t="shared" ref="IU2" si="67">IT3</f>
        <v>3615</v>
      </c>
      <c r="IV2" s="5">
        <f t="shared" ref="IV2" si="68">IU3</f>
        <v>3637</v>
      </c>
      <c r="IW2" s="5">
        <f t="shared" ref="IW2" si="69">IV3</f>
        <v>3644</v>
      </c>
      <c r="IX2" s="5">
        <f t="shared" ref="IX2" si="70">IW3</f>
        <v>3690</v>
      </c>
      <c r="IY2" s="5">
        <f t="shared" ref="IY2" si="71">IX3</f>
        <v>3699</v>
      </c>
      <c r="IZ2" s="5">
        <f t="shared" ref="IZ2" si="72">IY3</f>
        <v>3716</v>
      </c>
      <c r="JA2" s="5">
        <f t="shared" ref="JA2" si="73">IZ3</f>
        <v>3721</v>
      </c>
      <c r="JB2" s="5">
        <f t="shared" ref="JB2" si="74">JA3</f>
        <v>3721</v>
      </c>
      <c r="JC2" s="5">
        <f t="shared" ref="JC2" si="75">JB3</f>
        <v>3747</v>
      </c>
      <c r="JD2" s="5">
        <f t="shared" ref="JD2" si="76">JC3</f>
        <v>3747</v>
      </c>
      <c r="JE2" s="5">
        <f t="shared" ref="JE2" si="77">JD3</f>
        <v>3765</v>
      </c>
      <c r="JF2" s="5">
        <f t="shared" ref="JF2" si="78">JE3</f>
        <v>3790</v>
      </c>
      <c r="JG2" s="5">
        <f t="shared" ref="JG2" si="79">JF3</f>
        <v>3823</v>
      </c>
      <c r="JH2" s="5">
        <f t="shared" ref="JH2" si="80">JG3</f>
        <v>3823</v>
      </c>
      <c r="JI2" s="5">
        <f t="shared" ref="JI2" si="81">JH3</f>
        <v>3823</v>
      </c>
      <c r="JJ2" s="5">
        <f t="shared" ref="JJ2" si="82">JI3</f>
        <v>3849</v>
      </c>
      <c r="JK2" s="5">
        <f t="shared" ref="JK2" si="83">JJ3</f>
        <v>3875</v>
      </c>
      <c r="JL2" s="5">
        <f t="shared" ref="JL2" si="84">JK3</f>
        <v>3887</v>
      </c>
      <c r="JM2" s="5">
        <f t="shared" ref="JM2" si="85">JL3</f>
        <v>3922</v>
      </c>
      <c r="JN2" s="5">
        <f t="shared" ref="JN2" si="86">JM3</f>
        <v>3954</v>
      </c>
      <c r="JO2" s="5">
        <f t="shared" ref="JO2" si="87">JN3</f>
        <v>3954</v>
      </c>
      <c r="JP2" s="5">
        <f t="shared" ref="JP2" si="88">JO3</f>
        <v>3954</v>
      </c>
      <c r="JQ2" s="5">
        <f t="shared" ref="JQ2" si="89">JP3</f>
        <v>3987</v>
      </c>
      <c r="JR2" s="5">
        <f t="shared" ref="JR2" si="90">JQ3</f>
        <v>4016</v>
      </c>
      <c r="JS2" s="5">
        <f t="shared" ref="JS2" si="91">JR3</f>
        <v>4029</v>
      </c>
      <c r="JT2" s="5">
        <f t="shared" ref="JT2" si="92">JS3</f>
        <v>4051</v>
      </c>
      <c r="JU2" s="5">
        <f t="shared" ref="JU2" si="93">JT3</f>
        <v>4087</v>
      </c>
      <c r="JV2" s="5">
        <f t="shared" ref="JV2" si="94">JU3</f>
        <v>4093</v>
      </c>
      <c r="JW2" s="6">
        <f>JV3</f>
        <v>4093</v>
      </c>
      <c r="JX2" s="5">
        <f>JW2</f>
        <v>4093</v>
      </c>
      <c r="JY2" s="5">
        <f>JX3</f>
        <v>4093</v>
      </c>
      <c r="JZ2" s="5">
        <f t="shared" ref="JZ2" si="95">JY3</f>
        <v>4138</v>
      </c>
      <c r="KA2" s="5">
        <f t="shared" ref="KA2" si="96">JZ3</f>
        <v>4171</v>
      </c>
      <c r="KB2" s="5">
        <f t="shared" ref="KB2" si="97">KA3</f>
        <v>4187</v>
      </c>
      <c r="KC2" s="5">
        <f t="shared" ref="KC2" si="98">KB3</f>
        <v>4201</v>
      </c>
      <c r="KD2" s="5">
        <f t="shared" ref="KD2" si="99">KC3</f>
        <v>4201</v>
      </c>
      <c r="KE2" s="5">
        <f t="shared" ref="KE2" si="100">KD3</f>
        <v>4201</v>
      </c>
      <c r="KF2" s="5">
        <f t="shared" ref="KF2" si="101">KE3</f>
        <v>4232</v>
      </c>
      <c r="KG2" s="5">
        <f t="shared" ref="KG2" si="102">KF3</f>
        <v>4232</v>
      </c>
      <c r="KH2" s="5">
        <f t="shared" ref="KH2" si="103">KG3</f>
        <v>4255</v>
      </c>
      <c r="KI2" s="5">
        <f t="shared" ref="KI2" si="104">KH3</f>
        <v>4272</v>
      </c>
      <c r="KJ2" s="5">
        <f t="shared" ref="KJ2" si="105">KI3</f>
        <v>4317</v>
      </c>
      <c r="KK2" s="5">
        <f t="shared" ref="KK2" si="106">KJ3</f>
        <v>4317</v>
      </c>
      <c r="KL2" s="5">
        <f t="shared" ref="KL2" si="107">KK3</f>
        <v>4317</v>
      </c>
      <c r="KM2" s="5">
        <f t="shared" ref="KM2" si="108">KL3</f>
        <v>4350</v>
      </c>
      <c r="KN2" s="5">
        <f t="shared" ref="KN2" si="109">KM3</f>
        <v>4371</v>
      </c>
      <c r="KO2" s="5">
        <f t="shared" ref="KO2" si="110">KN3</f>
        <v>4387</v>
      </c>
      <c r="KP2" s="5">
        <f t="shared" ref="KP2" si="111">KO3</f>
        <v>4423</v>
      </c>
      <c r="KQ2" s="5">
        <f t="shared" ref="KQ2" si="112">KP3</f>
        <v>4457</v>
      </c>
      <c r="KR2" s="5">
        <f t="shared" ref="KR2" si="113">KQ3</f>
        <v>4457</v>
      </c>
      <c r="KS2" s="5">
        <f t="shared" ref="KS2" si="114">KR3</f>
        <v>4457</v>
      </c>
      <c r="KT2" s="5">
        <f t="shared" ref="KT2" si="115">KS3</f>
        <v>4512</v>
      </c>
      <c r="KU2" s="5">
        <f t="shared" ref="KU2" si="116">KT3</f>
        <v>4521</v>
      </c>
      <c r="KV2" s="5">
        <f t="shared" ref="KV2" si="117">KU3</f>
        <v>4549</v>
      </c>
      <c r="KW2" s="5">
        <f t="shared" ref="KW2" si="118">KV3</f>
        <v>4561</v>
      </c>
      <c r="KX2" s="5">
        <f t="shared" ref="KX2" si="119">KW3</f>
        <v>4592</v>
      </c>
      <c r="KY2" s="5">
        <f t="shared" ref="KY2" si="120">KX3</f>
        <v>4592</v>
      </c>
      <c r="KZ2" s="5">
        <f t="shared" ref="KZ2" si="121">KY3</f>
        <v>4592</v>
      </c>
      <c r="LA2" s="5">
        <f t="shared" ref="LA2" si="122">KZ3</f>
        <v>4606</v>
      </c>
      <c r="LB2" s="6">
        <f>LA3</f>
        <v>4615</v>
      </c>
      <c r="LC2" s="5">
        <f>LB2</f>
        <v>4615</v>
      </c>
      <c r="LD2" s="5">
        <f>LC3</f>
        <v>4641</v>
      </c>
      <c r="LE2" s="5">
        <f t="shared" ref="LE2" si="123">LD3</f>
        <v>4658</v>
      </c>
      <c r="LF2" s="5">
        <f t="shared" ref="LF2" si="124">LE3</f>
        <v>4698</v>
      </c>
      <c r="LG2" s="5">
        <f t="shared" ref="LG2" si="125">LF3</f>
        <v>4698</v>
      </c>
      <c r="LH2" s="5">
        <f t="shared" ref="LH2" si="126">LG3</f>
        <v>4698</v>
      </c>
      <c r="LI2" s="5">
        <f t="shared" ref="LI2" si="127">LH3</f>
        <v>4698</v>
      </c>
      <c r="LJ2" s="5">
        <f t="shared" ref="LJ2" si="128">LI3</f>
        <v>4719</v>
      </c>
      <c r="LK2" s="5">
        <f t="shared" ref="LK2" si="129">LJ3</f>
        <v>4719</v>
      </c>
      <c r="LL2" s="5">
        <f t="shared" ref="LL2" si="130">LK3</f>
        <v>4742</v>
      </c>
      <c r="LM2" s="5">
        <f t="shared" ref="LM2" si="131">LL3</f>
        <v>4796</v>
      </c>
      <c r="LN2" s="5">
        <f t="shared" ref="LN2" si="132">LM3</f>
        <v>4796</v>
      </c>
      <c r="LO2" s="5">
        <f t="shared" ref="LO2" si="133">LN3</f>
        <v>4796</v>
      </c>
      <c r="LP2" s="5">
        <f t="shared" ref="LP2" si="134">LO3</f>
        <v>4827</v>
      </c>
      <c r="LQ2" s="5">
        <f t="shared" ref="LQ2" si="135">LP3</f>
        <v>4844</v>
      </c>
      <c r="LR2" s="5">
        <f t="shared" ref="LR2" si="136">LQ3</f>
        <v>4869</v>
      </c>
      <c r="LS2" s="5">
        <f t="shared" ref="LS2" si="137">LR3</f>
        <v>4904</v>
      </c>
      <c r="LT2" s="5">
        <f t="shared" ref="LT2" si="138">LS3</f>
        <v>4929</v>
      </c>
      <c r="LU2" s="5">
        <f t="shared" ref="LU2" si="139">LT3</f>
        <v>4929</v>
      </c>
      <c r="LV2" s="5">
        <f t="shared" ref="LV2" si="140">LU3</f>
        <v>4929</v>
      </c>
      <c r="LW2" s="5">
        <f t="shared" ref="LW2" si="141">LV3</f>
        <v>4968</v>
      </c>
      <c r="LX2" s="5">
        <f t="shared" ref="LX2" si="142">LW3</f>
        <v>4978</v>
      </c>
      <c r="LY2" s="5">
        <f t="shared" ref="LY2" si="143">LX3</f>
        <v>5004</v>
      </c>
      <c r="LZ2" s="5">
        <f t="shared" ref="LZ2" si="144">LY3</f>
        <v>5032</v>
      </c>
      <c r="MA2" s="5">
        <f t="shared" ref="MA2" si="145">LZ3</f>
        <v>5032</v>
      </c>
      <c r="MB2" s="5">
        <f t="shared" ref="MB2" si="146">MA3</f>
        <v>5032</v>
      </c>
      <c r="MC2" s="5">
        <f t="shared" ref="MC2" si="147">MB3</f>
        <v>5057</v>
      </c>
      <c r="MD2" s="5">
        <f t="shared" ref="MD2" si="148">MC3</f>
        <v>5102</v>
      </c>
      <c r="ME2" s="5">
        <f t="shared" ref="ME2:MG2" si="149">MD3</f>
        <v>5119</v>
      </c>
      <c r="MF2" s="5">
        <f t="shared" si="149"/>
        <v>5138</v>
      </c>
      <c r="MG2" s="5">
        <f t="shared" si="149"/>
        <v>5184</v>
      </c>
      <c r="MH2" s="6">
        <f>MG3</f>
        <v>5198</v>
      </c>
      <c r="MI2" s="5">
        <f>MH2</f>
        <v>5198</v>
      </c>
      <c r="MJ2" s="5">
        <f>MI3</f>
        <v>5198</v>
      </c>
      <c r="MK2" s="5">
        <f t="shared" ref="MK2:NM2" si="150">MJ3</f>
        <v>5198</v>
      </c>
      <c r="ML2" s="5">
        <f t="shared" si="150"/>
        <v>5210</v>
      </c>
      <c r="MM2" s="5">
        <f t="shared" si="150"/>
        <v>5234</v>
      </c>
      <c r="MN2" s="5">
        <f t="shared" si="150"/>
        <v>5256</v>
      </c>
      <c r="MO2" s="5">
        <f t="shared" si="150"/>
        <v>5256</v>
      </c>
      <c r="MP2" s="5">
        <f t="shared" si="150"/>
        <v>5301</v>
      </c>
      <c r="MQ2" s="5">
        <f t="shared" si="150"/>
        <v>5301</v>
      </c>
      <c r="MR2" s="5">
        <f t="shared" si="150"/>
        <v>5301</v>
      </c>
      <c r="MS2" s="5">
        <f t="shared" si="150"/>
        <v>5323</v>
      </c>
      <c r="MT2" s="5">
        <f t="shared" si="150"/>
        <v>5337</v>
      </c>
      <c r="MU2" s="5">
        <f t="shared" si="150"/>
        <v>5374</v>
      </c>
      <c r="MV2" s="5">
        <f t="shared" si="150"/>
        <v>5391</v>
      </c>
      <c r="MW2" s="5">
        <f t="shared" si="150"/>
        <v>5456</v>
      </c>
      <c r="MX2" s="5">
        <f t="shared" si="150"/>
        <v>5456</v>
      </c>
      <c r="MY2" s="5">
        <f t="shared" si="150"/>
        <v>5456</v>
      </c>
      <c r="MZ2" s="5">
        <f t="shared" si="150"/>
        <v>5507</v>
      </c>
      <c r="NA2" s="5">
        <f t="shared" si="150"/>
        <v>5543</v>
      </c>
      <c r="NB2" s="5">
        <f t="shared" si="150"/>
        <v>5556</v>
      </c>
      <c r="NC2" s="5">
        <f t="shared" si="150"/>
        <v>5582</v>
      </c>
      <c r="ND2" s="5">
        <f t="shared" si="150"/>
        <v>5615</v>
      </c>
      <c r="NE2" s="5">
        <f t="shared" si="150"/>
        <v>5615</v>
      </c>
      <c r="NF2" s="5">
        <f t="shared" si="150"/>
        <v>5615</v>
      </c>
      <c r="NG2" s="5">
        <f t="shared" si="150"/>
        <v>5643</v>
      </c>
      <c r="NH2" s="5">
        <f t="shared" si="150"/>
        <v>5659</v>
      </c>
      <c r="NI2" s="5">
        <f t="shared" si="150"/>
        <v>5703</v>
      </c>
      <c r="NJ2" s="5">
        <f t="shared" si="150"/>
        <v>5728</v>
      </c>
      <c r="NK2" s="5">
        <f t="shared" si="150"/>
        <v>5802</v>
      </c>
      <c r="NL2" s="5">
        <f t="shared" si="150"/>
        <v>5802</v>
      </c>
      <c r="NM2" s="5">
        <f t="shared" si="150"/>
        <v>5802</v>
      </c>
      <c r="NN2" s="6">
        <f>NM3</f>
        <v>5844</v>
      </c>
      <c r="NO2" s="5">
        <f>NN2</f>
        <v>5844</v>
      </c>
      <c r="NP2" s="5">
        <f>NO3</f>
        <v>5867</v>
      </c>
      <c r="NQ2" s="5">
        <f t="shared" ref="NQ2" si="151">NP3</f>
        <v>5895</v>
      </c>
      <c r="NR2" s="5">
        <f t="shared" ref="NR2" si="152">NQ3</f>
        <v>5920</v>
      </c>
      <c r="NS2" s="5">
        <f t="shared" ref="NS2" si="153">NR3</f>
        <v>5944</v>
      </c>
      <c r="NT2" s="5">
        <f t="shared" ref="NT2" si="154">NS3</f>
        <v>5944</v>
      </c>
      <c r="NU2" s="5">
        <f t="shared" ref="NU2" si="155">NT3</f>
        <v>5962</v>
      </c>
      <c r="NV2" s="5">
        <f t="shared" ref="NV2" si="156">NU3</f>
        <v>5987</v>
      </c>
      <c r="NW2" s="5">
        <f t="shared" ref="NW2" si="157">NV3</f>
        <v>6002</v>
      </c>
      <c r="NX2" s="5">
        <f t="shared" ref="NX2" si="158">NW3</f>
        <v>6029</v>
      </c>
      <c r="NY2" s="5">
        <f t="shared" ref="NY2" si="159">NX3</f>
        <v>6056</v>
      </c>
      <c r="NZ2" s="5">
        <f t="shared" ref="NZ2" si="160">NY3</f>
        <v>6083</v>
      </c>
      <c r="OA2" s="5">
        <f t="shared" ref="OA2" si="161">NZ3</f>
        <v>6083</v>
      </c>
      <c r="OB2" s="5">
        <f t="shared" ref="OB2" si="162">OA3</f>
        <v>6083</v>
      </c>
      <c r="OC2" s="5">
        <f t="shared" ref="OC2" si="163">OB3</f>
        <v>6136</v>
      </c>
      <c r="OD2" s="5">
        <f t="shared" ref="OD2" si="164">OC3</f>
        <v>6171</v>
      </c>
      <c r="OE2" s="5">
        <f t="shared" ref="OE2" si="165">OD3</f>
        <v>6184</v>
      </c>
      <c r="OF2" s="5">
        <f t="shared" ref="OF2" si="166">OE3</f>
        <v>6236</v>
      </c>
      <c r="OG2" s="5">
        <f t="shared" ref="OG2" si="167">OF3</f>
        <v>6281</v>
      </c>
      <c r="OH2" s="5">
        <f t="shared" ref="OH2" si="168">OG3</f>
        <v>6283</v>
      </c>
      <c r="OI2" s="5">
        <f t="shared" ref="OI2" si="169">OH3</f>
        <v>6283</v>
      </c>
      <c r="OJ2" s="5">
        <f t="shared" ref="OJ2" si="170">OI3</f>
        <v>6322</v>
      </c>
      <c r="OK2" s="5">
        <f t="shared" ref="OK2" si="171">OJ3</f>
        <v>6352</v>
      </c>
      <c r="OL2" s="5">
        <f t="shared" ref="OL2" si="172">OK3</f>
        <v>6389</v>
      </c>
      <c r="OM2" s="5">
        <f t="shared" ref="OM2" si="173">OL3</f>
        <v>6415</v>
      </c>
      <c r="ON2" s="5">
        <f t="shared" ref="ON2" si="174">OM3</f>
        <v>6438</v>
      </c>
      <c r="OO2" s="5">
        <f t="shared" ref="OO2" si="175">ON3</f>
        <v>6438</v>
      </c>
      <c r="OP2" s="5">
        <f t="shared" ref="OP2" si="176">OO3</f>
        <v>6451</v>
      </c>
      <c r="OQ2" s="6">
        <f>OP3</f>
        <v>6473</v>
      </c>
      <c r="OR2" s="5">
        <f>OQ2</f>
        <v>6473</v>
      </c>
      <c r="OS2" s="5">
        <f t="shared" ref="OS2" si="177">OR3</f>
        <v>6532</v>
      </c>
      <c r="OT2" s="5">
        <f t="shared" ref="OT2" si="178">OS3</f>
        <v>6558</v>
      </c>
      <c r="OU2" s="5">
        <f t="shared" ref="OU2" si="179">OT3</f>
        <v>6574</v>
      </c>
      <c r="OV2" s="5">
        <f t="shared" ref="OV2" si="180">OU3</f>
        <v>6617</v>
      </c>
      <c r="OW2" s="5">
        <f t="shared" ref="OW2" si="181">OV3</f>
        <v>6619</v>
      </c>
      <c r="OX2" s="5">
        <f t="shared" ref="OX2" si="182">OW3</f>
        <v>6619</v>
      </c>
      <c r="OY2" s="5">
        <f t="shared" ref="OY2" si="183">OX3</f>
        <v>6651</v>
      </c>
      <c r="OZ2" s="5">
        <f t="shared" ref="OZ2" si="184">OY3</f>
        <v>6655</v>
      </c>
      <c r="PA2" s="5">
        <f t="shared" ref="PA2" si="185">OZ3</f>
        <v>6709</v>
      </c>
      <c r="PB2" s="5">
        <f t="shared" ref="PB2" si="186">PA3</f>
        <v>6766</v>
      </c>
      <c r="PC2" s="5">
        <f t="shared" ref="PC2" si="187">PB3</f>
        <v>6790</v>
      </c>
      <c r="PD2" s="5">
        <f t="shared" ref="PD2" si="188">PC3</f>
        <v>6790</v>
      </c>
      <c r="PE2" s="5">
        <f t="shared" ref="PE2" si="189">PD3</f>
        <v>6790</v>
      </c>
      <c r="PF2" s="5">
        <f t="shared" ref="PF2" si="190">PE3</f>
        <v>6857</v>
      </c>
      <c r="PG2" s="5">
        <f t="shared" ref="PG2" si="191">PF3</f>
        <v>6878</v>
      </c>
      <c r="PH2" s="5">
        <f t="shared" ref="PH2" si="192">PG3</f>
        <v>6901</v>
      </c>
      <c r="PI2" s="5">
        <f t="shared" ref="PI2" si="193">PH3</f>
        <v>6919</v>
      </c>
      <c r="PJ2" s="5">
        <f t="shared" ref="PJ2" si="194">PI3</f>
        <v>6958</v>
      </c>
      <c r="PK2" s="5">
        <f t="shared" ref="PK2" si="195">PJ3</f>
        <v>6958</v>
      </c>
      <c r="PL2" s="5">
        <f t="shared" ref="PL2" si="196">PK3</f>
        <v>6958</v>
      </c>
      <c r="PM2" s="5">
        <f t="shared" ref="PM2" si="197">PL3</f>
        <v>6991</v>
      </c>
      <c r="PN2" s="5">
        <f t="shared" ref="PN2" si="198">PM3</f>
        <v>7017</v>
      </c>
      <c r="PO2" s="5">
        <f t="shared" ref="PO2" si="199">PN3</f>
        <v>7062</v>
      </c>
      <c r="PP2" s="5">
        <f t="shared" ref="PP2" si="200">PO3</f>
        <v>7098</v>
      </c>
      <c r="PQ2" s="5">
        <f t="shared" ref="PQ2" si="201">PP3</f>
        <v>7125</v>
      </c>
      <c r="PR2" s="5">
        <f t="shared" ref="PR2" si="202">PQ3</f>
        <v>7127</v>
      </c>
      <c r="PS2" s="5">
        <f t="shared" ref="PS2" si="203">PR3</f>
        <v>7127</v>
      </c>
      <c r="PT2" s="5">
        <f t="shared" ref="PT2" si="204">PS3</f>
        <v>7188</v>
      </c>
      <c r="PU2" s="5">
        <f t="shared" ref="PU2" si="205">PT3</f>
        <v>7206</v>
      </c>
      <c r="PV2" s="5">
        <f t="shared" ref="PV2" si="206">PU3</f>
        <v>7234</v>
      </c>
      <c r="PW2" s="6">
        <f>PV3</f>
        <v>7254</v>
      </c>
      <c r="PX2" s="5">
        <f>PW2</f>
        <v>7254</v>
      </c>
      <c r="PY2" s="5">
        <f t="shared" ref="PY2" si="207">PX3</f>
        <v>7275</v>
      </c>
      <c r="PZ2" s="5">
        <f t="shared" ref="PZ2" si="208">PY3</f>
        <v>7279</v>
      </c>
      <c r="QA2" s="5">
        <f t="shared" ref="QA2" si="209">PZ3</f>
        <v>7279</v>
      </c>
      <c r="QB2" s="5">
        <f t="shared" ref="QB2" si="210">QA3</f>
        <v>7338</v>
      </c>
      <c r="QC2" s="5">
        <f t="shared" ref="QC2" si="211">QB3</f>
        <v>7354</v>
      </c>
      <c r="QD2" s="5">
        <f t="shared" ref="QD2" si="212">QC3</f>
        <v>7380</v>
      </c>
      <c r="QE2" s="5">
        <f t="shared" ref="QE2" si="213">QD3</f>
        <v>7364</v>
      </c>
      <c r="QF2" s="5">
        <f t="shared" ref="QF2" si="214">QE3</f>
        <v>7415</v>
      </c>
      <c r="QG2" s="5">
        <f t="shared" ref="QG2" si="215">QF3</f>
        <v>7414</v>
      </c>
      <c r="QH2" s="5">
        <f t="shared" ref="QH2" si="216">QG3</f>
        <v>7414</v>
      </c>
      <c r="QI2" s="5">
        <f t="shared" ref="QI2" si="217">QH3</f>
        <v>7466</v>
      </c>
      <c r="QJ2" s="5">
        <f t="shared" ref="QJ2" si="218">QI3</f>
        <v>7494</v>
      </c>
      <c r="QK2" s="5">
        <f t="shared" ref="QK2" si="219">QJ3</f>
        <v>7504</v>
      </c>
      <c r="QL2" s="5">
        <f t="shared" ref="QL2" si="220">QK3</f>
        <v>7507</v>
      </c>
      <c r="QM2" s="5">
        <f t="shared" ref="QM2" si="221">QL3</f>
        <v>7507</v>
      </c>
      <c r="QN2" s="5">
        <f t="shared" ref="QN2" si="222">QM3</f>
        <v>7507</v>
      </c>
      <c r="QO2" s="5">
        <f t="shared" ref="QO2" si="223">QN3</f>
        <v>7507</v>
      </c>
      <c r="QP2" s="5">
        <f t="shared" ref="QP2" si="224">QO3</f>
        <v>7508</v>
      </c>
      <c r="QQ2" s="5">
        <f t="shared" ref="QQ2" si="225">QP3</f>
        <v>7537</v>
      </c>
      <c r="QR2" s="5">
        <f t="shared" ref="QR2" si="226">QQ3</f>
        <v>7539</v>
      </c>
      <c r="QS2" s="5">
        <f t="shared" ref="QS2" si="227">QR3</f>
        <v>7542</v>
      </c>
      <c r="QT2" s="5">
        <f t="shared" ref="QT2" si="228">QS3</f>
        <v>7542</v>
      </c>
      <c r="QU2" s="5">
        <f t="shared" ref="QU2" si="229">QT3</f>
        <v>7542</v>
      </c>
      <c r="QV2" s="5">
        <f t="shared" ref="QV2" si="230">QU3</f>
        <v>7542</v>
      </c>
      <c r="QW2" s="5">
        <f t="shared" ref="QW2" si="231">QV3</f>
        <v>7543</v>
      </c>
      <c r="QX2" s="5">
        <f t="shared" ref="QX2" si="232">QW3</f>
        <v>7694</v>
      </c>
      <c r="QY2" s="5">
        <f t="shared" ref="QY2" si="233">QX3</f>
        <v>7699</v>
      </c>
      <c r="QZ2" s="5">
        <f t="shared" ref="QZ2" si="234">QY3</f>
        <v>7792</v>
      </c>
      <c r="RA2" s="5">
        <f t="shared" ref="RA2" si="235">QZ3</f>
        <v>7839</v>
      </c>
      <c r="RB2" s="6">
        <f>RA3</f>
        <v>7840</v>
      </c>
      <c r="RC2" s="5">
        <f>RB2</f>
        <v>7840</v>
      </c>
      <c r="RD2" s="5">
        <f t="shared" ref="RD2" si="236">RC3</f>
        <v>7840</v>
      </c>
      <c r="RE2" s="5">
        <f t="shared" ref="RE2" si="237">RD3</f>
        <v>7849</v>
      </c>
      <c r="RF2" s="5">
        <f t="shared" ref="RF2" si="238">RE3</f>
        <v>7909</v>
      </c>
      <c r="RG2" s="5">
        <f t="shared" ref="RG2" si="239">RF3</f>
        <v>7969</v>
      </c>
      <c r="RH2" s="5">
        <f t="shared" ref="RH2" si="240">RG3</f>
        <v>8009</v>
      </c>
      <c r="RI2" s="5">
        <f t="shared" ref="RI2" si="241">RH3</f>
        <v>8027</v>
      </c>
      <c r="RJ2" s="5">
        <f t="shared" ref="RJ2" si="242">RI3</f>
        <v>8027</v>
      </c>
      <c r="RK2" s="5">
        <f t="shared" ref="RK2" si="243">RJ3</f>
        <v>8027</v>
      </c>
      <c r="RL2" s="5">
        <f t="shared" ref="RL2" si="244">RK3</f>
        <v>8057</v>
      </c>
      <c r="RM2" s="5">
        <f t="shared" ref="RM2" si="245">RL3</f>
        <v>8094</v>
      </c>
      <c r="RN2" s="5">
        <f t="shared" ref="RN2" si="246">RM3</f>
        <v>8123</v>
      </c>
      <c r="RO2" s="5">
        <f t="shared" ref="RO2" si="247">RN3</f>
        <v>8159</v>
      </c>
      <c r="RP2" s="5">
        <f t="shared" ref="RP2" si="248">RO3</f>
        <v>8203</v>
      </c>
      <c r="RQ2" s="5">
        <f t="shared" ref="RQ2" si="249">RP3</f>
        <v>8209</v>
      </c>
      <c r="RR2" s="5">
        <f t="shared" ref="RR2" si="250">RQ3</f>
        <v>8209</v>
      </c>
      <c r="RS2" s="5">
        <f t="shared" ref="RS2" si="251">RR3</f>
        <v>8248</v>
      </c>
      <c r="RT2" s="5">
        <f t="shared" ref="RT2" si="252">RS3</f>
        <v>8284</v>
      </c>
      <c r="RU2" s="5">
        <f t="shared" ref="RU2" si="253">RT3</f>
        <v>8328</v>
      </c>
      <c r="RV2" s="5">
        <f t="shared" ref="RV2" si="254">RU3</f>
        <v>8388</v>
      </c>
      <c r="RW2" s="5">
        <f t="shared" ref="RW2" si="255">RV3</f>
        <v>8430</v>
      </c>
      <c r="RX2" s="5">
        <f t="shared" ref="RX2" si="256">RW3</f>
        <v>8430</v>
      </c>
      <c r="RY2" s="5">
        <f t="shared" ref="RY2" si="257">RX3</f>
        <v>8430</v>
      </c>
      <c r="RZ2" s="5">
        <f t="shared" ref="RZ2" si="258">RY3</f>
        <v>8481</v>
      </c>
      <c r="SA2" s="5">
        <f t="shared" ref="SA2" si="259">RZ3</f>
        <v>8496</v>
      </c>
      <c r="SB2" s="5">
        <f t="shared" ref="SB2" si="260">SA3</f>
        <v>8531</v>
      </c>
      <c r="SC2" s="5">
        <f t="shared" ref="SC2" si="261">SB3</f>
        <v>8543</v>
      </c>
      <c r="SD2" s="5">
        <f t="shared" ref="SD2" si="262">SC3</f>
        <v>8576</v>
      </c>
      <c r="SE2" s="5">
        <f t="shared" ref="SE2" si="263">SD3</f>
        <v>8576</v>
      </c>
      <c r="SF2" s="5">
        <f t="shared" ref="SF2" si="264">SE3</f>
        <v>8576</v>
      </c>
      <c r="SG2" s="5">
        <f t="shared" ref="SG2" si="265">SF3</f>
        <v>8627</v>
      </c>
      <c r="SH2" s="6">
        <f>SG3</f>
        <v>8666</v>
      </c>
      <c r="SI2" s="5">
        <f>SH2</f>
        <v>8666</v>
      </c>
      <c r="SJ2" s="5">
        <f t="shared" ref="SJ2" si="266">SI3</f>
        <v>8683</v>
      </c>
      <c r="SK2" s="5">
        <f t="shared" ref="SK2" si="267">SJ3</f>
        <v>8703</v>
      </c>
      <c r="SL2" s="5">
        <f t="shared" ref="SL2" si="268">SK3</f>
        <v>8746</v>
      </c>
      <c r="SM2" s="5">
        <f t="shared" ref="SM2" si="269">SL3</f>
        <v>8748</v>
      </c>
      <c r="SN2" s="5">
        <f t="shared" ref="SN2" si="270">SM3</f>
        <v>8748</v>
      </c>
      <c r="SO2" s="5">
        <f t="shared" ref="SO2" si="271">SN3</f>
        <v>8779</v>
      </c>
      <c r="SP2" s="5">
        <f t="shared" ref="SP2" si="272">SO3</f>
        <v>8806</v>
      </c>
      <c r="SQ2" s="5">
        <f t="shared" ref="SQ2" si="273">SP3</f>
        <v>8829</v>
      </c>
      <c r="SR2" s="5">
        <f t="shared" ref="SR2" si="274">SQ3</f>
        <v>8871</v>
      </c>
      <c r="SS2" s="5">
        <f t="shared" ref="SS2" si="275">SR3</f>
        <v>8889</v>
      </c>
      <c r="ST2" s="5">
        <f t="shared" ref="ST2" si="276">SS3</f>
        <v>8891</v>
      </c>
      <c r="SU2" s="5">
        <f t="shared" ref="SU2" si="277">ST3</f>
        <v>8891</v>
      </c>
      <c r="SV2" s="5">
        <f t="shared" ref="SV2" si="278">SU3</f>
        <v>8925</v>
      </c>
      <c r="SW2" s="5">
        <f t="shared" ref="SW2" si="279">SV3</f>
        <v>8950</v>
      </c>
      <c r="SX2" s="5">
        <f t="shared" ref="SX2" si="280">SW3</f>
        <v>8960</v>
      </c>
      <c r="SY2" s="5">
        <f t="shared" ref="SY2" si="281">SX3</f>
        <v>8974</v>
      </c>
      <c r="SZ2" s="5">
        <f t="shared" ref="SZ2" si="282">SY3</f>
        <v>9003</v>
      </c>
      <c r="TA2" s="5">
        <f t="shared" ref="TA2" si="283">SZ3</f>
        <v>9003</v>
      </c>
      <c r="TB2" s="5">
        <f t="shared" ref="TB2" si="284">TA3</f>
        <v>9003</v>
      </c>
      <c r="TC2" s="5">
        <f t="shared" ref="TC2" si="285">TB3</f>
        <v>9044</v>
      </c>
      <c r="TD2" s="5">
        <f t="shared" ref="TD2" si="286">TC3</f>
        <v>9057</v>
      </c>
      <c r="TE2" s="5">
        <f t="shared" ref="TE2" si="287">TD3</f>
        <v>9075</v>
      </c>
      <c r="TF2" s="5">
        <f t="shared" ref="TF2" si="288">TE3</f>
        <v>9102</v>
      </c>
      <c r="TG2" s="5">
        <f t="shared" ref="TG2" si="289">TF3</f>
        <v>9116</v>
      </c>
      <c r="TH2" s="5">
        <f t="shared" ref="TH2" si="290">TG3</f>
        <v>9118</v>
      </c>
      <c r="TI2" s="5">
        <f t="shared" ref="TI2" si="291">TH3</f>
        <v>9118</v>
      </c>
      <c r="TJ2" s="5">
        <f t="shared" ref="TJ2" si="292">TI3</f>
        <v>9167</v>
      </c>
      <c r="TK2" s="5">
        <f t="shared" ref="TK2" si="293">TJ3</f>
        <v>9187</v>
      </c>
      <c r="TL2" s="5">
        <f t="shared" ref="TL2" si="294">TK3</f>
        <v>9211</v>
      </c>
      <c r="TM2" s="6">
        <f>TL3</f>
        <v>9225</v>
      </c>
      <c r="TN2" s="5">
        <f>TM2</f>
        <v>9225</v>
      </c>
      <c r="TO2" s="5">
        <f>TN3</f>
        <v>9273</v>
      </c>
      <c r="TP2" s="5">
        <f t="shared" ref="TP2" si="295">TO3</f>
        <v>9273</v>
      </c>
      <c r="TQ2" s="5">
        <f t="shared" ref="TQ2" si="296">TP3</f>
        <v>9273</v>
      </c>
      <c r="TR2" s="5">
        <f t="shared" ref="TR2" si="297">TQ3</f>
        <v>9285</v>
      </c>
      <c r="TS2" s="5">
        <f t="shared" ref="TS2" si="298">TR3</f>
        <v>9293</v>
      </c>
      <c r="TT2" s="5">
        <f t="shared" ref="TT2" si="299">TS3</f>
        <v>9297</v>
      </c>
      <c r="TU2" s="5">
        <f t="shared" ref="TU2" si="300">TT3</f>
        <v>9300</v>
      </c>
      <c r="TV2" s="5">
        <f t="shared" ref="TV2" si="301">TU3</f>
        <v>9336</v>
      </c>
      <c r="TW2" s="5">
        <f t="shared" ref="TW2" si="302">TV3</f>
        <v>9337</v>
      </c>
      <c r="TX2" s="5">
        <f t="shared" ref="TX2" si="303">TW3</f>
        <v>9337</v>
      </c>
      <c r="TY2" s="5">
        <f t="shared" ref="TY2" si="304">TX3</f>
        <v>9362</v>
      </c>
      <c r="TZ2" s="5">
        <f t="shared" ref="TZ2" si="305">TY3</f>
        <v>9387</v>
      </c>
      <c r="UA2" s="5">
        <f t="shared" ref="UA2" si="306">TZ3</f>
        <v>9404</v>
      </c>
      <c r="UB2" s="5">
        <f t="shared" ref="UB2" si="307">UA3</f>
        <v>9434</v>
      </c>
      <c r="UC2" s="5">
        <f t="shared" ref="UC2" si="308">UB3</f>
        <v>9445</v>
      </c>
      <c r="UD2" s="5">
        <f t="shared" ref="UD2" si="309">UC3</f>
        <v>9445</v>
      </c>
      <c r="UE2" s="5">
        <f t="shared" ref="UE2" si="310">UD3</f>
        <v>9445</v>
      </c>
      <c r="UF2" s="5">
        <f t="shared" ref="UF2" si="311">UE3</f>
        <v>9465</v>
      </c>
      <c r="UG2" s="5">
        <f t="shared" ref="UG2" si="312">UF3</f>
        <v>9477</v>
      </c>
      <c r="UH2" s="5">
        <f t="shared" ref="UH2" si="313">UG3</f>
        <v>9486</v>
      </c>
      <c r="UI2" s="5">
        <f t="shared" ref="UI2" si="314">UH3</f>
        <v>9503</v>
      </c>
      <c r="UJ2" s="5">
        <f t="shared" ref="UJ2" si="315">UI3</f>
        <v>9538</v>
      </c>
      <c r="UK2" s="5">
        <f t="shared" ref="UK2" si="316">UJ3</f>
        <v>9539</v>
      </c>
      <c r="UL2" s="5">
        <f t="shared" ref="UL2" si="317">UK3</f>
        <v>9539</v>
      </c>
      <c r="UM2" s="5">
        <f t="shared" ref="UM2" si="318">UL3</f>
        <v>9539</v>
      </c>
      <c r="UN2" s="5">
        <f t="shared" ref="UN2" si="319">UM3</f>
        <v>9573</v>
      </c>
      <c r="UO2" s="5">
        <f t="shared" ref="UO2" si="320">UN3</f>
        <v>9576</v>
      </c>
      <c r="UP2" s="5">
        <f t="shared" ref="UP2" si="321">UO3</f>
        <v>9579</v>
      </c>
      <c r="UQ2" s="5">
        <f t="shared" ref="UQ2:UR2" si="322">UP3</f>
        <v>9597</v>
      </c>
      <c r="UR2" s="5">
        <f t="shared" si="322"/>
        <v>9597</v>
      </c>
      <c r="US2" s="6">
        <f>UR3</f>
        <v>9597</v>
      </c>
      <c r="UT2" s="5">
        <f>US2</f>
        <v>9597</v>
      </c>
      <c r="UU2" s="5">
        <f t="shared" ref="UU2" si="323">UT3</f>
        <v>9595</v>
      </c>
      <c r="UV2" s="5">
        <f t="shared" ref="UV2" si="324">UU3</f>
        <v>9607</v>
      </c>
      <c r="UW2" s="5">
        <f t="shared" ref="UW2" si="325">UV3</f>
        <v>9622</v>
      </c>
      <c r="UX2" s="5">
        <f t="shared" ref="UX2" si="326">UW3</f>
        <v>9640</v>
      </c>
      <c r="UY2" s="5">
        <f t="shared" ref="UY2" si="327">UX3</f>
        <v>9678</v>
      </c>
      <c r="UZ2" s="5">
        <f t="shared" ref="UZ2" si="328">UY3</f>
        <v>9678</v>
      </c>
      <c r="VA2" s="5">
        <f t="shared" ref="VA2" si="329">UZ3</f>
        <v>9678</v>
      </c>
      <c r="VB2" s="5">
        <f t="shared" ref="VB2" si="330">VA3</f>
        <v>9691</v>
      </c>
      <c r="VC2" s="5">
        <f t="shared" ref="VC2" si="331">VB3</f>
        <v>9704</v>
      </c>
      <c r="VD2" s="5">
        <f t="shared" ref="VD2" si="332">VC3</f>
        <v>9722</v>
      </c>
      <c r="VE2" s="5">
        <f t="shared" ref="VE2" si="333">VD3</f>
        <v>9735</v>
      </c>
      <c r="VF2" s="5">
        <f t="shared" ref="VF2" si="334">VE3</f>
        <v>9740</v>
      </c>
      <c r="VG2" s="5">
        <f t="shared" ref="VG2" si="335">VF3</f>
        <v>9741</v>
      </c>
      <c r="VH2" s="5">
        <f t="shared" ref="VH2" si="336">VG3</f>
        <v>9741</v>
      </c>
      <c r="VI2" s="5">
        <f t="shared" ref="VI2" si="337">VH3</f>
        <v>9741</v>
      </c>
      <c r="VJ2" s="5">
        <f t="shared" ref="VJ2" si="338">VI3</f>
        <v>9761</v>
      </c>
      <c r="VK2" s="5">
        <f t="shared" ref="VK2" si="339">VJ3</f>
        <v>9767</v>
      </c>
      <c r="VL2" s="5">
        <f t="shared" ref="VL2" si="340">VK3</f>
        <v>9776</v>
      </c>
      <c r="VM2" s="5">
        <f t="shared" ref="VM2" si="341">VL3</f>
        <v>9799</v>
      </c>
      <c r="VN2" s="5">
        <f t="shared" ref="VN2" si="342">VM3</f>
        <v>9799</v>
      </c>
      <c r="VO2" s="5">
        <f t="shared" ref="VO2" si="343">VN3</f>
        <v>9799</v>
      </c>
      <c r="VP2" s="5">
        <f t="shared" ref="VP2" si="344">VO3</f>
        <v>9813</v>
      </c>
      <c r="VQ2" s="5">
        <f t="shared" ref="VQ2" si="345">VP3</f>
        <v>9822</v>
      </c>
      <c r="VR2" s="5">
        <f t="shared" ref="VR2" si="346">VQ3</f>
        <v>9846</v>
      </c>
      <c r="VS2" s="5">
        <f t="shared" ref="VS2" si="347">VR3</f>
        <v>9857</v>
      </c>
      <c r="VT2" s="5">
        <f t="shared" ref="VT2" si="348">VS3</f>
        <v>9881</v>
      </c>
      <c r="VU2" s="5">
        <f t="shared" ref="VU2" si="349">VT3</f>
        <v>9883</v>
      </c>
      <c r="VV2" s="5">
        <f t="shared" ref="VV2" si="350">VU3</f>
        <v>9883</v>
      </c>
      <c r="VW2" s="5">
        <f t="shared" ref="VW2" si="351">VV3</f>
        <v>9899</v>
      </c>
      <c r="VX2" s="5">
        <f t="shared" ref="VX2" si="352">VW3</f>
        <v>9913</v>
      </c>
      <c r="VY2" s="6">
        <f>VX3</f>
        <v>9923</v>
      </c>
      <c r="VZ2" s="5">
        <f>VY2</f>
        <v>9923</v>
      </c>
      <c r="WA2" s="5">
        <f>VZ3</f>
        <v>9936</v>
      </c>
      <c r="WB2" s="5">
        <f t="shared" ref="WB2" si="353">WA3</f>
        <v>9957</v>
      </c>
      <c r="WC2" s="5">
        <f t="shared" ref="WC2" si="354">WB3</f>
        <v>9960</v>
      </c>
      <c r="WD2" s="5">
        <f t="shared" ref="WD2" si="355">WC3</f>
        <v>9960</v>
      </c>
      <c r="WE2" s="5">
        <f t="shared" ref="WE2" si="356">WD3</f>
        <v>9977</v>
      </c>
      <c r="WF2" s="5">
        <f t="shared" ref="WF2" si="357">WE3</f>
        <v>9986</v>
      </c>
      <c r="WG2" s="5">
        <f t="shared" ref="WG2" si="358">WF3</f>
        <v>10001</v>
      </c>
      <c r="WH2" s="5">
        <f t="shared" ref="WH2" si="359">WG3</f>
        <v>10020</v>
      </c>
      <c r="WI2" s="5">
        <f t="shared" ref="WI2" si="360">WH3</f>
        <v>10038</v>
      </c>
      <c r="WJ2" s="5">
        <f t="shared" ref="WJ2" si="361">WI3</f>
        <v>10039</v>
      </c>
      <c r="WK2" s="5">
        <f t="shared" ref="WK2" si="362">WJ3</f>
        <v>10039</v>
      </c>
      <c r="WL2" s="5">
        <f t="shared" ref="WL2" si="363">WK3</f>
        <v>10056</v>
      </c>
      <c r="WM2" s="5">
        <f t="shared" ref="WM2" si="364">WL3</f>
        <v>10067</v>
      </c>
      <c r="WN2" s="5">
        <f t="shared" ref="WN2" si="365">WM3</f>
        <v>10081</v>
      </c>
      <c r="WO2" s="5">
        <f t="shared" ref="WO2" si="366">WN3</f>
        <v>10098</v>
      </c>
      <c r="WP2" s="5">
        <f t="shared" ref="WP2" si="367">WO3</f>
        <v>10117</v>
      </c>
      <c r="WQ2" s="5">
        <f t="shared" ref="WQ2" si="368">WP3</f>
        <v>10119</v>
      </c>
      <c r="WR2" s="5">
        <f t="shared" ref="WR2" si="369">WQ3</f>
        <v>10119</v>
      </c>
      <c r="WS2" s="5">
        <f t="shared" ref="WS2" si="370">WR3</f>
        <v>10139</v>
      </c>
      <c r="WT2" s="5">
        <f t="shared" ref="WT2" si="371">WS3</f>
        <v>10146</v>
      </c>
      <c r="WU2" s="5">
        <f t="shared" ref="WU2" si="372">WT3</f>
        <v>10157</v>
      </c>
      <c r="WV2" s="5">
        <f t="shared" ref="WV2" si="373">WU3</f>
        <v>10171</v>
      </c>
      <c r="WW2" s="5">
        <f t="shared" ref="WW2" si="374">WV3</f>
        <v>10192</v>
      </c>
      <c r="WX2" s="5">
        <f t="shared" ref="WX2" si="375">WW3</f>
        <v>10195</v>
      </c>
      <c r="WY2" s="5">
        <f t="shared" ref="WY2" si="376">WX3</f>
        <v>10195</v>
      </c>
      <c r="WZ2" s="5">
        <f t="shared" ref="WZ2" si="377">WY3</f>
        <v>10215</v>
      </c>
      <c r="XA2" s="5">
        <f t="shared" ref="XA2" si="378">WZ3</f>
        <v>10230</v>
      </c>
      <c r="XB2" s="5">
        <f t="shared" ref="XB2" si="379">XA3</f>
        <v>10241</v>
      </c>
      <c r="XC2" s="5">
        <f t="shared" ref="XC2" si="380">XB3</f>
        <v>10254</v>
      </c>
      <c r="XD2" s="6">
        <f>XC3</f>
        <v>10263</v>
      </c>
      <c r="XE2" s="5">
        <f>XD2</f>
        <v>10263</v>
      </c>
      <c r="XF2" s="5">
        <f>XE3</f>
        <v>10264</v>
      </c>
      <c r="XG2" s="5">
        <f t="shared" ref="XG2" si="381">XF3</f>
        <v>10264</v>
      </c>
      <c r="XH2" s="5">
        <f t="shared" ref="XH2" si="382">XG3</f>
        <v>10279</v>
      </c>
      <c r="XI2" s="5">
        <f t="shared" ref="XI2" si="383">XH3</f>
        <v>10289</v>
      </c>
      <c r="XJ2" s="5">
        <f t="shared" ref="XJ2" si="384">XI3</f>
        <v>10301</v>
      </c>
      <c r="XK2" s="5">
        <f t="shared" ref="XK2" si="385">XJ3</f>
        <v>10310</v>
      </c>
      <c r="XL2" s="5">
        <f t="shared" ref="XL2" si="386">XK3</f>
        <v>10329</v>
      </c>
      <c r="XM2" s="5">
        <f t="shared" ref="XM2" si="387">XL3</f>
        <v>10330</v>
      </c>
      <c r="XN2" s="5">
        <f t="shared" ref="XN2" si="388">XM3</f>
        <v>10330</v>
      </c>
      <c r="XO2" s="5">
        <f t="shared" ref="XO2" si="389">XN3</f>
        <v>10353</v>
      </c>
      <c r="XP2" s="5">
        <f t="shared" ref="XP2" si="390">XO3</f>
        <v>10374</v>
      </c>
      <c r="XQ2" s="5">
        <f t="shared" ref="XQ2" si="391">XP3</f>
        <v>10374</v>
      </c>
      <c r="XR2" s="5">
        <f t="shared" ref="XR2" si="392">XQ3</f>
        <v>10392</v>
      </c>
      <c r="XS2" s="5">
        <f t="shared" ref="XS2" si="393">XR3</f>
        <v>10406</v>
      </c>
      <c r="XT2" s="5">
        <f t="shared" ref="XT2" si="394">XS3</f>
        <v>10406</v>
      </c>
      <c r="XU2" s="5">
        <f t="shared" ref="XU2" si="395">XT3</f>
        <v>10406</v>
      </c>
      <c r="XV2" s="5">
        <f t="shared" ref="XV2" si="396">XU3</f>
        <v>10433</v>
      </c>
      <c r="XW2" s="5">
        <f t="shared" ref="XW2" si="397">XV3</f>
        <v>10446</v>
      </c>
      <c r="XX2" s="5">
        <f t="shared" ref="XX2" si="398">XW3</f>
        <v>10461</v>
      </c>
      <c r="XY2" s="5">
        <f t="shared" ref="XY2" si="399">XX3</f>
        <v>10471</v>
      </c>
      <c r="XZ2" s="5">
        <f t="shared" ref="XZ2" si="400">XY3</f>
        <v>10489</v>
      </c>
      <c r="YA2" s="5">
        <f t="shared" ref="YA2" si="401">XZ3</f>
        <v>10492</v>
      </c>
      <c r="YB2" s="5">
        <f t="shared" ref="YB2" si="402">YA3</f>
        <v>10492</v>
      </c>
      <c r="YC2" s="5">
        <f t="shared" ref="YC2" si="403">YB3</f>
        <v>10509</v>
      </c>
      <c r="YD2" s="5">
        <f t="shared" ref="YD2" si="404">YC3</f>
        <v>10518</v>
      </c>
      <c r="YE2" s="5">
        <f t="shared" ref="YE2" si="405">YD3</f>
        <v>10532</v>
      </c>
      <c r="YF2" s="5">
        <f t="shared" ref="YF2" si="406">YE3</f>
        <v>10549</v>
      </c>
      <c r="YG2" s="5">
        <f t="shared" ref="YG2" si="407">YF3</f>
        <v>10565</v>
      </c>
      <c r="YH2" s="5">
        <f t="shared" ref="YH2" si="408">YG3</f>
        <v>10569</v>
      </c>
      <c r="YI2" s="5">
        <f>YH3</f>
        <v>10569</v>
      </c>
      <c r="YJ2" s="6">
        <f>YI3</f>
        <v>10585</v>
      </c>
      <c r="YK2" s="5">
        <f>YJ2</f>
        <v>10585</v>
      </c>
      <c r="YL2" s="5">
        <f>YK3</f>
        <v>10585</v>
      </c>
      <c r="YM2" s="5">
        <f t="shared" ref="YM2" si="409">YL3</f>
        <v>10602</v>
      </c>
      <c r="YN2" s="5">
        <f t="shared" ref="YN2" si="410">YM3</f>
        <v>10609</v>
      </c>
      <c r="YO2" s="5">
        <f t="shared" ref="YO2" si="411">YN3</f>
        <v>10626</v>
      </c>
      <c r="YP2" s="5">
        <f t="shared" ref="YP2" si="412">YO3</f>
        <v>10628</v>
      </c>
      <c r="YQ2" s="5">
        <f t="shared" ref="YQ2" si="413">YP3</f>
        <v>10628</v>
      </c>
      <c r="YR2" s="5">
        <f t="shared" ref="YR2" si="414">YQ3</f>
        <v>10645</v>
      </c>
      <c r="YS2" s="5">
        <f t="shared" ref="YS2" si="415">YR3</f>
        <v>10655</v>
      </c>
      <c r="YT2" s="5">
        <f t="shared" ref="YT2" si="416">YS3</f>
        <v>10667</v>
      </c>
      <c r="YU2" s="5">
        <f t="shared" ref="YU2" si="417">YT3</f>
        <v>10690</v>
      </c>
      <c r="YV2" s="5">
        <f t="shared" ref="YV2" si="418">YU3</f>
        <v>10712</v>
      </c>
      <c r="YW2" s="5">
        <f t="shared" ref="YW2" si="419">YV3</f>
        <v>10713</v>
      </c>
      <c r="YX2" s="5">
        <f t="shared" ref="YX2" si="420">YW3</f>
        <v>10713</v>
      </c>
      <c r="YY2" s="5">
        <f t="shared" ref="YY2" si="421">YX3</f>
        <v>10731</v>
      </c>
      <c r="YZ2" s="5">
        <f t="shared" ref="YZ2" si="422">YY3</f>
        <v>10746</v>
      </c>
      <c r="ZA2" s="5">
        <f t="shared" ref="ZA2" si="423">YZ3</f>
        <v>10755</v>
      </c>
      <c r="ZB2" s="5">
        <f t="shared" ref="ZB2" si="424">ZA3</f>
        <v>10766</v>
      </c>
      <c r="ZC2" s="5">
        <f t="shared" ref="ZC2" si="425">ZB3</f>
        <v>10789</v>
      </c>
      <c r="ZD2" s="5">
        <f t="shared" ref="ZD2" si="426">ZC3</f>
        <v>10790</v>
      </c>
      <c r="ZE2" s="5">
        <f t="shared" ref="ZE2" si="427">ZD3</f>
        <v>10790</v>
      </c>
      <c r="ZF2" s="5">
        <f t="shared" ref="ZF2" si="428">ZE3</f>
        <v>10806</v>
      </c>
      <c r="ZG2" s="5">
        <f t="shared" ref="ZG2" si="429">ZF3</f>
        <v>10834</v>
      </c>
      <c r="ZH2" s="5">
        <f t="shared" ref="ZH2" si="430">ZG3</f>
        <v>10851</v>
      </c>
      <c r="ZI2" s="5">
        <f t="shared" ref="ZI2" si="431">ZH3</f>
        <v>10873</v>
      </c>
      <c r="ZJ2" s="5">
        <f t="shared" ref="ZJ2" si="432">ZI3</f>
        <v>10894</v>
      </c>
      <c r="ZK2" s="5">
        <f t="shared" ref="ZK2" si="433">ZJ3</f>
        <v>10895</v>
      </c>
      <c r="ZL2" s="5">
        <f t="shared" ref="ZL2" si="434">ZK3</f>
        <v>10895</v>
      </c>
      <c r="ZM2" s="5">
        <f t="shared" ref="ZM2" si="435">ZL3</f>
        <v>10906</v>
      </c>
      <c r="ZN2" s="5">
        <f t="shared" ref="ZN2" si="436">ZM3</f>
        <v>10923</v>
      </c>
      <c r="ZO2" s="6">
        <f>ZN3</f>
        <v>10930</v>
      </c>
      <c r="ZP2" s="5">
        <f>ZO2</f>
        <v>10930</v>
      </c>
      <c r="ZQ2" s="5">
        <f t="shared" ref="ZQ2" si="437">ZP3</f>
        <v>10946</v>
      </c>
      <c r="ZR2" s="5">
        <f t="shared" ref="ZR2" si="438">ZQ3</f>
        <v>10954</v>
      </c>
      <c r="ZS2" s="5">
        <f t="shared" ref="ZS2" si="439">ZR3</f>
        <v>10954</v>
      </c>
      <c r="ZT2" s="5">
        <f t="shared" ref="ZT2" si="440">ZS3</f>
        <v>10954</v>
      </c>
      <c r="ZU2" s="5">
        <f t="shared" ref="ZU2" si="441">ZT3</f>
        <v>10974</v>
      </c>
      <c r="ZV2" s="5">
        <f t="shared" ref="ZV2" si="442">ZU3</f>
        <v>10980</v>
      </c>
      <c r="ZW2" s="5">
        <f t="shared" ref="ZW2" si="443">ZV3</f>
        <v>10996</v>
      </c>
      <c r="ZX2" s="5">
        <f t="shared" ref="ZX2" si="444">ZW3</f>
        <v>10996</v>
      </c>
      <c r="ZY2" s="5">
        <f t="shared" ref="ZY2" si="445">ZX3</f>
        <v>11003</v>
      </c>
      <c r="ZZ2" s="5">
        <f t="shared" ref="ZZ2" si="446">ZY3</f>
        <v>11008</v>
      </c>
      <c r="AAA2" s="5">
        <f t="shared" ref="AAA2" si="447">ZZ3</f>
        <v>11008</v>
      </c>
      <c r="AAB2" s="5">
        <f t="shared" ref="AAB2" si="448">AAA3</f>
        <v>11028</v>
      </c>
      <c r="AAC2" s="5">
        <f t="shared" ref="AAC2" si="449">AAB3</f>
        <v>11030</v>
      </c>
      <c r="AAD2" s="5">
        <f t="shared" ref="AAD2" si="450">AAC3</f>
        <v>11040</v>
      </c>
      <c r="AAE2" s="5">
        <f t="shared" ref="AAE2" si="451">AAD3</f>
        <v>11056</v>
      </c>
      <c r="AAF2" s="5">
        <f t="shared" ref="AAF2" si="452">AAE3</f>
        <v>11072</v>
      </c>
      <c r="AAG2" s="5">
        <f t="shared" ref="AAG2" si="453">AAF3</f>
        <v>11075</v>
      </c>
      <c r="AAH2" s="5">
        <f t="shared" ref="AAH2" si="454">AAG3</f>
        <v>11075</v>
      </c>
      <c r="AAI2" s="5">
        <f t="shared" ref="AAI2" si="455">AAH3</f>
        <v>11094</v>
      </c>
      <c r="AAJ2" s="5">
        <f t="shared" ref="AAJ2" si="456">AAI3</f>
        <v>11115</v>
      </c>
      <c r="AAK2" s="5">
        <f t="shared" ref="AAK2" si="457">AAJ3</f>
        <v>11135</v>
      </c>
      <c r="AAL2" s="5">
        <f t="shared" ref="AAL2" si="458">AAK3</f>
        <v>11148</v>
      </c>
      <c r="AAM2" s="5">
        <f t="shared" ref="AAM2" si="459">AAL3</f>
        <v>11165</v>
      </c>
      <c r="AAN2" s="5">
        <f t="shared" ref="AAN2" si="460">AAM3</f>
        <v>11166</v>
      </c>
      <c r="AAO2" s="5">
        <f t="shared" ref="AAO2:AAP2" si="461">AAN3</f>
        <v>11166</v>
      </c>
      <c r="AAP2" s="5">
        <f t="shared" si="461"/>
        <v>11166</v>
      </c>
      <c r="AAQ2" s="5">
        <f t="shared" ref="AAQ2" si="462">AAP3</f>
        <v>11177</v>
      </c>
      <c r="AAR2" s="5">
        <f t="shared" ref="AAR2" si="463">AAQ3</f>
        <v>11187</v>
      </c>
      <c r="AAS2" s="5">
        <f t="shared" ref="AAS2" si="464">AAR3</f>
        <v>11203</v>
      </c>
      <c r="AAT2" s="5">
        <f t="shared" ref="AAT2" si="465">AAS3</f>
        <v>11222</v>
      </c>
      <c r="AAU2" s="6">
        <f>AAT3</f>
        <v>11223</v>
      </c>
      <c r="AAV2" s="5">
        <f>AAU2</f>
        <v>11223</v>
      </c>
      <c r="AAW2" s="5">
        <f t="shared" ref="AAW2" si="466">AAV3</f>
        <v>11223</v>
      </c>
      <c r="AAX2" s="5">
        <f t="shared" ref="AAX2" si="467">AAW3</f>
        <v>11239</v>
      </c>
      <c r="AAY2" s="5">
        <f t="shared" ref="AAY2" si="468">AAX3</f>
        <v>11238</v>
      </c>
      <c r="AAZ2" s="5">
        <f t="shared" ref="AAZ2" si="469">AAY3</f>
        <v>11254</v>
      </c>
      <c r="ABA2" s="5">
        <f t="shared" ref="ABA2" si="470">AAZ3</f>
        <v>11276</v>
      </c>
      <c r="ABB2" s="5">
        <f t="shared" ref="ABB2" si="471">ABA3</f>
        <v>11276</v>
      </c>
      <c r="ABC2" s="5">
        <f t="shared" ref="ABC2" si="472">ABB3</f>
        <v>11276</v>
      </c>
      <c r="ABD2" s="5">
        <f t="shared" ref="ABD2" si="473">ABC3</f>
        <v>11276</v>
      </c>
      <c r="ABE2" s="5">
        <f t="shared" ref="ABE2" si="474">ABD3</f>
        <v>11291</v>
      </c>
      <c r="ABF2" s="5">
        <f t="shared" ref="ABF2" si="475">ABE3</f>
        <v>11312</v>
      </c>
      <c r="ABG2" s="5">
        <f t="shared" ref="ABG2" si="476">ABF3</f>
        <v>11337</v>
      </c>
      <c r="ABH2" s="5">
        <f t="shared" ref="ABH2" si="477">ABG3</f>
        <v>11354</v>
      </c>
      <c r="ABI2" s="5">
        <f t="shared" ref="ABI2" si="478">ABH3</f>
        <v>11370</v>
      </c>
      <c r="ABJ2" s="5">
        <f t="shared" ref="ABJ2" si="479">ABI3</f>
        <v>11372</v>
      </c>
      <c r="ABK2" s="5">
        <f t="shared" ref="ABK2" si="480">ABJ3</f>
        <v>11372</v>
      </c>
      <c r="ABL2" s="5">
        <f t="shared" ref="ABL2" si="481">ABK3</f>
        <v>11390</v>
      </c>
      <c r="ABM2" s="5">
        <f t="shared" ref="ABM2" si="482">ABL3</f>
        <v>11407</v>
      </c>
      <c r="ABN2" s="5">
        <f t="shared" ref="ABN2" si="483">ABM3</f>
        <v>11439</v>
      </c>
      <c r="ABO2" s="5">
        <f t="shared" ref="ABO2" si="484">ABN3</f>
        <v>11456</v>
      </c>
      <c r="ABP2" s="5">
        <f t="shared" ref="ABP2" si="485">ABO3</f>
        <v>11473</v>
      </c>
      <c r="ABQ2" s="5">
        <f t="shared" ref="ABQ2" si="486">ABP3</f>
        <v>11474</v>
      </c>
      <c r="ABR2" s="5">
        <f t="shared" ref="ABR2" si="487">ABQ3</f>
        <v>11474</v>
      </c>
      <c r="ABS2" s="5">
        <f t="shared" ref="ABS2" si="488">ABR3</f>
        <v>11504</v>
      </c>
      <c r="ABT2" s="5">
        <f t="shared" ref="ABT2" si="489">ABS3</f>
        <v>11514</v>
      </c>
      <c r="ABU2" s="5">
        <f t="shared" ref="ABU2" si="490">ABT3</f>
        <v>11535</v>
      </c>
      <c r="ABV2" s="5">
        <f t="shared" ref="ABV2" si="491">ABU3</f>
        <v>11556</v>
      </c>
      <c r="ABW2" s="5">
        <f t="shared" ref="ABW2" si="492">ABV3</f>
        <v>11586</v>
      </c>
      <c r="ABX2" s="5">
        <f t="shared" ref="ABX2" si="493">ABW3</f>
        <v>11588</v>
      </c>
      <c r="ABY2" s="5">
        <f t="shared" ref="ABY2" si="494">ABX3</f>
        <v>11588</v>
      </c>
      <c r="ABZ2" s="5">
        <f t="shared" ref="ABZ2" si="495">ABY3</f>
        <v>11603</v>
      </c>
      <c r="ACA2" s="6">
        <f>ABZ3</f>
        <v>11604</v>
      </c>
      <c r="ACB2" s="5">
        <f>ACA2</f>
        <v>11604</v>
      </c>
      <c r="ACC2" s="5">
        <f>ACB3</f>
        <v>11619</v>
      </c>
      <c r="ACD2" s="5">
        <f t="shared" ref="ACD2" si="496">ACC3</f>
        <v>11626</v>
      </c>
      <c r="ACE2" s="5">
        <f t="shared" ref="ACE2" si="497">ACD3</f>
        <v>11634</v>
      </c>
      <c r="ACF2" s="5">
        <f t="shared" ref="ACF2" si="498">ACE3</f>
        <v>11636</v>
      </c>
      <c r="ACG2" s="5">
        <f t="shared" ref="ACG2" si="499">ACF3</f>
        <v>11636</v>
      </c>
      <c r="ACH2" s="5">
        <f t="shared" ref="ACH2" si="500">ACG3</f>
        <v>11665</v>
      </c>
      <c r="ACI2" s="5">
        <f t="shared" ref="ACI2" si="501">ACH3</f>
        <v>11679</v>
      </c>
      <c r="ACJ2" s="5">
        <f t="shared" ref="ACJ2" si="502">ACI3</f>
        <v>11694</v>
      </c>
      <c r="ACK2" s="5">
        <f t="shared" ref="ACK2" si="503">ACJ3</f>
        <v>11695</v>
      </c>
      <c r="ACL2" s="5">
        <f t="shared" ref="ACL2" si="504">ACK3</f>
        <v>11716</v>
      </c>
      <c r="ACM2" s="5">
        <f t="shared" ref="ACM2" si="505">ACL3</f>
        <v>11716</v>
      </c>
      <c r="ACN2" s="5">
        <f t="shared" ref="ACN2" si="506">ACM3</f>
        <v>11716</v>
      </c>
      <c r="ACO2" s="5">
        <f t="shared" ref="ACO2" si="507">ACN3</f>
        <v>11728</v>
      </c>
      <c r="ACP2" s="5">
        <f t="shared" ref="ACP2" si="508">ACO3</f>
        <v>11748</v>
      </c>
      <c r="ACQ2" s="5">
        <f t="shared" ref="ACQ2" si="509">ACP3</f>
        <v>11767</v>
      </c>
      <c r="ACR2" s="5">
        <f t="shared" ref="ACR2" si="510">ACQ3</f>
        <v>11785</v>
      </c>
      <c r="ACS2" s="5">
        <f t="shared" ref="ACS2" si="511">ACR3</f>
        <v>11801</v>
      </c>
      <c r="ACT2" s="5">
        <f t="shared" ref="ACT2" si="512">ACS3</f>
        <v>11802</v>
      </c>
      <c r="ACU2" s="5">
        <f t="shared" ref="ACU2" si="513">ACT3</f>
        <v>11802</v>
      </c>
      <c r="ACV2" s="5">
        <f t="shared" ref="ACV2" si="514">ACU3</f>
        <v>11809</v>
      </c>
      <c r="ACW2" s="5">
        <f t="shared" ref="ACW2" si="515">ACV3</f>
        <v>11819</v>
      </c>
      <c r="ACX2" s="5">
        <f t="shared" ref="ACX2" si="516">ACW3</f>
        <v>11834</v>
      </c>
      <c r="ACY2" s="5">
        <f t="shared" ref="ACY2" si="517">ACX3</f>
        <v>11848</v>
      </c>
      <c r="ACZ2" s="5">
        <f t="shared" ref="ACZ2" si="518">ACY3</f>
        <v>11871</v>
      </c>
      <c r="ADA2" s="5">
        <f t="shared" ref="ADA2" si="519">ACZ3</f>
        <v>11872</v>
      </c>
      <c r="ADB2" s="5">
        <f t="shared" ref="ADB2" si="520">ADA3</f>
        <v>11872</v>
      </c>
      <c r="ADC2" s="5">
        <f t="shared" ref="ADC2" si="521">ADB3</f>
        <v>11888</v>
      </c>
      <c r="ADD2" s="6">
        <f>+ADC3</f>
        <v>11901</v>
      </c>
      <c r="ADE2" s="5">
        <f>ADD2</f>
        <v>11901</v>
      </c>
      <c r="ADF2" s="5">
        <f>ADE3</f>
        <v>11888</v>
      </c>
      <c r="ADG2" s="5">
        <f t="shared" ref="ADG2" si="522">ADF3</f>
        <v>11897</v>
      </c>
      <c r="ADH2" s="5">
        <f t="shared" ref="ADH2" si="523">ADG3</f>
        <v>11925</v>
      </c>
      <c r="ADI2" s="5">
        <f t="shared" ref="ADI2" si="524">ADH3</f>
        <v>11926</v>
      </c>
      <c r="ADJ2" s="5">
        <f t="shared" ref="ADJ2" si="525">ADI3</f>
        <v>11926</v>
      </c>
      <c r="ADK2" s="5">
        <f t="shared" ref="ADK2" si="526">ADJ3</f>
        <v>11956</v>
      </c>
      <c r="ADL2" s="5">
        <f t="shared" ref="ADL2" si="527">ADK3</f>
        <v>11977</v>
      </c>
      <c r="ADM2" s="5">
        <f t="shared" ref="ADM2" si="528">ADL3</f>
        <v>11998</v>
      </c>
      <c r="ADN2" s="5">
        <f t="shared" ref="ADN2" si="529">ADM3</f>
        <v>12009</v>
      </c>
      <c r="ADO2" s="5">
        <f t="shared" ref="ADO2" si="530">ADN3</f>
        <v>12021</v>
      </c>
      <c r="ADP2" s="5">
        <f t="shared" ref="ADP2" si="531">ADO3</f>
        <v>12022</v>
      </c>
      <c r="ADQ2" s="5">
        <f t="shared" ref="ADQ2" si="532">ADP3</f>
        <v>12022</v>
      </c>
      <c r="ADR2" s="5">
        <f t="shared" ref="ADR2" si="533">ADQ3</f>
        <v>12042</v>
      </c>
      <c r="ADS2" s="5">
        <f t="shared" ref="ADS2" si="534">ADR3</f>
        <v>12041</v>
      </c>
      <c r="ADT2" s="5">
        <f t="shared" ref="ADT2" si="535">ADS3</f>
        <v>12055</v>
      </c>
      <c r="ADU2" s="5">
        <f t="shared" ref="ADU2" si="536">ADT3</f>
        <v>12038</v>
      </c>
      <c r="ADV2" s="5">
        <f t="shared" ref="ADV2" si="537">ADU3</f>
        <v>11980</v>
      </c>
      <c r="ADW2" s="5">
        <f t="shared" ref="ADW2" si="538">ADV3</f>
        <v>11981</v>
      </c>
      <c r="ADX2" s="5">
        <f t="shared" ref="ADX2" si="539">ADW3</f>
        <v>11981</v>
      </c>
      <c r="ADY2" s="5">
        <f t="shared" ref="ADY2" si="540">ADX3</f>
        <v>11994</v>
      </c>
      <c r="ADZ2" s="5">
        <f t="shared" ref="ADZ2" si="541">ADY3</f>
        <v>11638</v>
      </c>
      <c r="AEA2" s="5">
        <f t="shared" ref="AEA2" si="542">ADZ3</f>
        <v>0</v>
      </c>
      <c r="AEB2" s="5">
        <f t="shared" ref="AEB2" si="543">AEA3</f>
        <v>0</v>
      </c>
      <c r="AEC2" s="5">
        <f t="shared" ref="AEC2" si="544">AEB3</f>
        <v>0</v>
      </c>
      <c r="AED2" s="5">
        <f t="shared" ref="AED2" si="545">AEC3</f>
        <v>0</v>
      </c>
      <c r="AEE2" s="5">
        <f t="shared" ref="AEE2" si="546">AED3</f>
        <v>0</v>
      </c>
      <c r="AEF2" s="5">
        <f t="shared" ref="AEF2" si="547">AEE3</f>
        <v>0</v>
      </c>
      <c r="AEG2" s="5">
        <f t="shared" ref="AEG2" si="548">AEF3</f>
        <v>0</v>
      </c>
      <c r="AEH2" s="5">
        <f t="shared" ref="AEH2" si="549">AEG3</f>
        <v>0</v>
      </c>
      <c r="AEI2" s="5">
        <f t="shared" ref="AEI2" si="550">AEH3</f>
        <v>0</v>
      </c>
      <c r="AEJ2" s="6">
        <f>+AEI3</f>
        <v>0</v>
      </c>
    </row>
    <row r="3" spans="1:816" x14ac:dyDescent="0.25">
      <c r="A3" s="5" t="s">
        <v>68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2</v>
      </c>
      <c r="K3" s="5">
        <v>3</v>
      </c>
      <c r="L3" s="5">
        <v>3</v>
      </c>
      <c r="M3" s="5">
        <v>4</v>
      </c>
      <c r="N3" s="5">
        <v>4</v>
      </c>
      <c r="O3" s="5">
        <v>4</v>
      </c>
      <c r="P3" s="5">
        <v>5</v>
      </c>
      <c r="Q3" s="5">
        <v>5</v>
      </c>
      <c r="R3" s="5">
        <v>11</v>
      </c>
      <c r="S3" s="5">
        <v>15</v>
      </c>
      <c r="T3" s="5">
        <v>23</v>
      </c>
      <c r="U3" s="5">
        <v>23</v>
      </c>
      <c r="V3" s="5">
        <v>23</v>
      </c>
      <c r="W3" s="5">
        <v>35</v>
      </c>
      <c r="X3" s="5">
        <v>43</v>
      </c>
      <c r="Y3" s="5">
        <v>53</v>
      </c>
      <c r="Z3" s="5">
        <v>61</v>
      </c>
      <c r="AA3" s="5">
        <v>69</v>
      </c>
      <c r="AB3" s="5">
        <v>69</v>
      </c>
      <c r="AC3" s="5">
        <v>69</v>
      </c>
      <c r="AD3" s="5"/>
      <c r="AE3" s="5">
        <v>82</v>
      </c>
      <c r="AF3" s="5">
        <v>86</v>
      </c>
      <c r="AG3" s="5">
        <v>93</v>
      </c>
      <c r="AH3" s="5">
        <v>99</v>
      </c>
      <c r="AI3" s="5">
        <v>104</v>
      </c>
      <c r="AJ3" s="5">
        <v>104</v>
      </c>
      <c r="AK3" s="5">
        <v>104</v>
      </c>
      <c r="AL3" s="52">
        <v>117</v>
      </c>
      <c r="AM3" s="5">
        <v>122</v>
      </c>
      <c r="AN3" s="5">
        <v>131</v>
      </c>
      <c r="AO3" s="5">
        <v>143</v>
      </c>
      <c r="AP3" s="5">
        <v>155</v>
      </c>
      <c r="AQ3" s="5">
        <v>155</v>
      </c>
      <c r="AR3" s="5">
        <v>155</v>
      </c>
      <c r="AS3" s="5">
        <v>167</v>
      </c>
      <c r="AT3" s="5">
        <v>174</v>
      </c>
      <c r="AU3" s="5">
        <v>182</v>
      </c>
      <c r="AV3" s="5">
        <v>190</v>
      </c>
      <c r="AW3" s="5">
        <v>190</v>
      </c>
      <c r="AX3" s="5">
        <v>190</v>
      </c>
      <c r="AY3" s="5">
        <v>190</v>
      </c>
      <c r="AZ3" s="5">
        <v>214</v>
      </c>
      <c r="BA3" s="5">
        <v>224</v>
      </c>
      <c r="BB3" s="5">
        <v>239</v>
      </c>
      <c r="BC3" s="5">
        <v>253</v>
      </c>
      <c r="BD3" s="5">
        <v>264</v>
      </c>
      <c r="BE3" s="5">
        <v>264</v>
      </c>
      <c r="BF3" s="5">
        <v>264</v>
      </c>
      <c r="BG3" s="5">
        <v>273</v>
      </c>
      <c r="BH3" s="5">
        <v>288</v>
      </c>
      <c r="BI3" s="5">
        <v>305</v>
      </c>
      <c r="BJ3" s="5"/>
      <c r="BK3" s="5">
        <v>305</v>
      </c>
      <c r="BL3" s="5">
        <v>308</v>
      </c>
      <c r="BM3" s="5">
        <v>309</v>
      </c>
      <c r="BN3" s="5">
        <v>310</v>
      </c>
      <c r="BO3" s="5">
        <v>322</v>
      </c>
      <c r="BP3" s="5">
        <v>332</v>
      </c>
      <c r="BQ3" s="5">
        <v>349</v>
      </c>
      <c r="BR3" s="5">
        <v>360</v>
      </c>
      <c r="BS3" s="5">
        <v>379</v>
      </c>
      <c r="BT3" s="5">
        <v>379</v>
      </c>
      <c r="BU3" s="5">
        <v>379</v>
      </c>
      <c r="BV3" s="5">
        <v>401</v>
      </c>
      <c r="BW3" s="5">
        <v>413</v>
      </c>
      <c r="BX3" s="5">
        <v>426</v>
      </c>
      <c r="BY3" s="5">
        <v>438</v>
      </c>
      <c r="BZ3" s="5">
        <v>470</v>
      </c>
      <c r="CA3" s="5">
        <v>470</v>
      </c>
      <c r="CB3" s="5">
        <v>470</v>
      </c>
      <c r="CC3" s="5">
        <v>510</v>
      </c>
      <c r="CD3" s="5">
        <v>539</v>
      </c>
      <c r="CE3" s="5">
        <v>556</v>
      </c>
      <c r="CF3" s="5">
        <v>574</v>
      </c>
      <c r="CG3" s="5">
        <v>588</v>
      </c>
      <c r="CH3" s="5">
        <v>588</v>
      </c>
      <c r="CI3" s="5">
        <v>588</v>
      </c>
      <c r="CJ3" s="5">
        <v>626</v>
      </c>
      <c r="CK3" s="5">
        <v>653</v>
      </c>
      <c r="CL3" s="5">
        <v>672</v>
      </c>
      <c r="CM3" s="5">
        <v>713</v>
      </c>
      <c r="CN3" s="5">
        <v>730</v>
      </c>
      <c r="CO3" s="5"/>
      <c r="CP3" s="5">
        <v>730</v>
      </c>
      <c r="CQ3" s="5">
        <v>730</v>
      </c>
      <c r="CR3" s="5">
        <v>736</v>
      </c>
      <c r="CS3" s="5">
        <v>760</v>
      </c>
      <c r="CT3" s="5">
        <v>783</v>
      </c>
      <c r="CU3" s="5">
        <v>796</v>
      </c>
      <c r="CV3" s="5">
        <v>826</v>
      </c>
      <c r="CW3" s="5">
        <v>826</v>
      </c>
      <c r="CX3" s="5">
        <v>826</v>
      </c>
      <c r="CY3" s="5">
        <v>877</v>
      </c>
      <c r="CZ3" s="5">
        <v>932</v>
      </c>
      <c r="DA3" s="5">
        <v>961</v>
      </c>
      <c r="DB3" s="5">
        <v>980</v>
      </c>
      <c r="DC3" s="5">
        <v>1021</v>
      </c>
      <c r="DD3" s="5">
        <v>1021</v>
      </c>
      <c r="DE3" s="5">
        <v>1021</v>
      </c>
      <c r="DF3" s="5">
        <v>1050</v>
      </c>
      <c r="DG3" s="5">
        <v>1072</v>
      </c>
      <c r="DH3" s="5">
        <v>1100</v>
      </c>
      <c r="DI3" s="5">
        <v>1125</v>
      </c>
      <c r="DJ3" s="5">
        <v>1148</v>
      </c>
      <c r="DK3" s="5">
        <v>1148</v>
      </c>
      <c r="DL3" s="5">
        <v>1148</v>
      </c>
      <c r="DM3" s="5">
        <v>1213</v>
      </c>
      <c r="DN3" s="5">
        <v>1219</v>
      </c>
      <c r="DO3" s="5">
        <v>1249</v>
      </c>
      <c r="DP3" s="5">
        <v>1274</v>
      </c>
      <c r="DQ3" s="5">
        <v>1294</v>
      </c>
      <c r="DR3" s="5">
        <v>1294</v>
      </c>
      <c r="DS3" s="5">
        <v>1294</v>
      </c>
      <c r="DT3" s="5">
        <v>1320</v>
      </c>
      <c r="DU3" s="5"/>
      <c r="DV3" s="5">
        <v>1341</v>
      </c>
      <c r="DW3" s="5">
        <v>1361</v>
      </c>
      <c r="DX3" s="5">
        <v>1404</v>
      </c>
      <c r="DY3" s="5">
        <v>1430</v>
      </c>
      <c r="DZ3" s="5">
        <v>1430</v>
      </c>
      <c r="EA3" s="5">
        <v>1430</v>
      </c>
      <c r="EB3" s="5">
        <v>1456</v>
      </c>
      <c r="EC3" s="5">
        <v>1478</v>
      </c>
      <c r="ED3" s="5">
        <v>1491</v>
      </c>
      <c r="EE3" s="5">
        <v>1531</v>
      </c>
      <c r="EF3" s="5">
        <v>1549</v>
      </c>
      <c r="EG3" s="5">
        <v>1549</v>
      </c>
      <c r="EH3" s="5">
        <v>1549</v>
      </c>
      <c r="EI3" s="5">
        <v>1591</v>
      </c>
      <c r="EJ3" s="5">
        <v>1612</v>
      </c>
      <c r="EK3" s="5">
        <v>1632</v>
      </c>
      <c r="EL3" s="5">
        <v>1672</v>
      </c>
      <c r="EM3" s="5">
        <v>1697</v>
      </c>
      <c r="EN3" s="5">
        <v>1697</v>
      </c>
      <c r="EO3" s="5">
        <v>1697</v>
      </c>
      <c r="EP3" s="5">
        <v>1734</v>
      </c>
      <c r="EQ3" s="5">
        <v>1751</v>
      </c>
      <c r="ER3" s="5">
        <v>1760</v>
      </c>
      <c r="ES3" s="5">
        <v>1778</v>
      </c>
      <c r="ET3" s="5">
        <v>1796</v>
      </c>
      <c r="EU3" s="5">
        <v>1796</v>
      </c>
      <c r="EV3" s="5">
        <v>1796</v>
      </c>
      <c r="EW3" s="5">
        <v>1818</v>
      </c>
      <c r="EX3" s="5">
        <v>1837</v>
      </c>
      <c r="EY3" s="5">
        <v>1861</v>
      </c>
      <c r="EZ3" s="5">
        <v>1861</v>
      </c>
      <c r="FA3" s="5">
        <v>1877</v>
      </c>
      <c r="FB3" s="5">
        <v>1904</v>
      </c>
      <c r="FC3" s="5">
        <v>1904</v>
      </c>
      <c r="FD3" s="5">
        <v>1904</v>
      </c>
      <c r="FE3" s="5">
        <v>1927</v>
      </c>
      <c r="FF3" s="5">
        <v>1960</v>
      </c>
      <c r="FG3" s="5">
        <v>1977</v>
      </c>
      <c r="FH3" s="5">
        <v>1993</v>
      </c>
      <c r="FI3" s="5">
        <v>2021</v>
      </c>
      <c r="FJ3" s="5">
        <v>2021</v>
      </c>
      <c r="FK3" s="5">
        <v>2021</v>
      </c>
      <c r="FL3" s="5">
        <v>2043</v>
      </c>
      <c r="FM3" s="5">
        <v>2076</v>
      </c>
      <c r="FN3" s="5">
        <v>2094</v>
      </c>
      <c r="FO3" s="5">
        <v>2118</v>
      </c>
      <c r="FP3" s="5">
        <v>2140</v>
      </c>
      <c r="FQ3" s="5">
        <v>2140</v>
      </c>
      <c r="FR3" s="5">
        <v>2140</v>
      </c>
      <c r="FS3" s="5">
        <v>2171</v>
      </c>
      <c r="FT3" s="5">
        <v>2184</v>
      </c>
      <c r="FU3" s="5">
        <v>2211</v>
      </c>
      <c r="FV3" s="5">
        <v>2233</v>
      </c>
      <c r="FW3" s="5">
        <v>2276</v>
      </c>
      <c r="FX3" s="5">
        <v>2276</v>
      </c>
      <c r="FY3" s="5">
        <v>2276</v>
      </c>
      <c r="FZ3" s="5">
        <v>2319</v>
      </c>
      <c r="GA3" s="5">
        <v>2333</v>
      </c>
      <c r="GB3" s="5">
        <v>2372</v>
      </c>
      <c r="GC3" s="5">
        <v>2404</v>
      </c>
      <c r="GD3" s="5">
        <v>2434</v>
      </c>
      <c r="GE3" s="5">
        <v>2437</v>
      </c>
      <c r="GF3" s="5"/>
      <c r="GG3" s="5">
        <v>2437</v>
      </c>
      <c r="GH3" s="5">
        <v>2488</v>
      </c>
      <c r="GI3" s="5">
        <v>2504</v>
      </c>
      <c r="GJ3" s="5">
        <v>2531</v>
      </c>
      <c r="GK3" s="5">
        <v>2555</v>
      </c>
      <c r="GL3" s="5">
        <v>2593</v>
      </c>
      <c r="GM3" s="5">
        <v>2593</v>
      </c>
      <c r="GN3" s="5">
        <v>2593</v>
      </c>
      <c r="GO3" s="5">
        <v>2643</v>
      </c>
      <c r="GP3" s="5">
        <v>2686</v>
      </c>
      <c r="GQ3" s="5">
        <v>2730</v>
      </c>
      <c r="GR3" s="5">
        <v>2756</v>
      </c>
      <c r="GS3" s="5">
        <v>2791</v>
      </c>
      <c r="GT3" s="5">
        <v>2792</v>
      </c>
      <c r="GU3" s="5">
        <v>2792</v>
      </c>
      <c r="GV3" s="5">
        <v>2831</v>
      </c>
      <c r="GW3" s="5">
        <v>2866</v>
      </c>
      <c r="GX3" s="5">
        <v>2892</v>
      </c>
      <c r="GY3" s="5">
        <v>2920</v>
      </c>
      <c r="GZ3" s="5">
        <v>2973</v>
      </c>
      <c r="HA3" s="5">
        <v>2973</v>
      </c>
      <c r="HB3" s="5">
        <v>2973</v>
      </c>
      <c r="HC3" s="5">
        <v>2996</v>
      </c>
      <c r="HD3" s="5">
        <v>3026</v>
      </c>
      <c r="HE3" s="5">
        <v>3067</v>
      </c>
      <c r="HF3" s="5">
        <v>3097</v>
      </c>
      <c r="HG3" s="5">
        <v>3132</v>
      </c>
      <c r="HH3" s="5">
        <v>3132</v>
      </c>
      <c r="HI3" s="5">
        <v>3132</v>
      </c>
      <c r="HJ3" s="5">
        <v>3171</v>
      </c>
      <c r="HK3" s="5">
        <v>3183</v>
      </c>
      <c r="HL3" s="5"/>
      <c r="HM3" s="5">
        <v>3215</v>
      </c>
      <c r="HN3" s="5">
        <v>3238</v>
      </c>
      <c r="HO3" s="5">
        <v>3251</v>
      </c>
      <c r="HP3" s="5">
        <v>3251</v>
      </c>
      <c r="HQ3" s="5">
        <v>3251</v>
      </c>
      <c r="HR3" s="5">
        <v>3280</v>
      </c>
      <c r="HS3" s="5">
        <v>3291</v>
      </c>
      <c r="HT3" s="5">
        <v>3306</v>
      </c>
      <c r="HU3" s="5">
        <v>3323</v>
      </c>
      <c r="HV3" s="5">
        <v>3344</v>
      </c>
      <c r="HW3" s="5">
        <v>3344</v>
      </c>
      <c r="HX3" s="5">
        <v>3344</v>
      </c>
      <c r="HY3" s="5">
        <v>3369</v>
      </c>
      <c r="HZ3" s="5">
        <v>3392</v>
      </c>
      <c r="IA3" s="5">
        <v>3407</v>
      </c>
      <c r="IB3" s="5">
        <v>3427</v>
      </c>
      <c r="IC3" s="5">
        <v>3462</v>
      </c>
      <c r="ID3" s="5">
        <v>3462</v>
      </c>
      <c r="IE3" s="5">
        <v>3462</v>
      </c>
      <c r="IF3" s="5">
        <v>3514</v>
      </c>
      <c r="IG3" s="5">
        <v>3524</v>
      </c>
      <c r="IH3" s="5">
        <v>3540</v>
      </c>
      <c r="II3" s="5">
        <v>3570</v>
      </c>
      <c r="IJ3" s="5">
        <v>3594</v>
      </c>
      <c r="IK3" s="5">
        <v>3594</v>
      </c>
      <c r="IL3" s="5">
        <v>3594</v>
      </c>
      <c r="IM3" s="5">
        <v>3627</v>
      </c>
      <c r="IN3" s="5">
        <v>3649</v>
      </c>
      <c r="IO3" s="5">
        <v>3658</v>
      </c>
      <c r="IP3" s="5">
        <v>3601</v>
      </c>
      <c r="IQ3" s="5"/>
      <c r="IR3" s="5">
        <v>3614</v>
      </c>
      <c r="IS3" s="5">
        <v>3614</v>
      </c>
      <c r="IT3" s="5">
        <v>3615</v>
      </c>
      <c r="IU3" s="5">
        <v>3637</v>
      </c>
      <c r="IV3" s="5">
        <v>3644</v>
      </c>
      <c r="IW3" s="5">
        <v>3690</v>
      </c>
      <c r="IX3" s="5">
        <v>3699</v>
      </c>
      <c r="IY3" s="5">
        <v>3716</v>
      </c>
      <c r="IZ3" s="5">
        <v>3721</v>
      </c>
      <c r="JA3" s="5">
        <v>3721</v>
      </c>
      <c r="JB3" s="5">
        <v>3747</v>
      </c>
      <c r="JC3" s="5">
        <v>3747</v>
      </c>
      <c r="JD3" s="5">
        <v>3765</v>
      </c>
      <c r="JE3" s="5">
        <v>3790</v>
      </c>
      <c r="JF3" s="5">
        <v>3823</v>
      </c>
      <c r="JG3" s="5">
        <v>3823</v>
      </c>
      <c r="JH3" s="5">
        <v>3823</v>
      </c>
      <c r="JI3" s="5">
        <v>3849</v>
      </c>
      <c r="JJ3" s="5">
        <v>3875</v>
      </c>
      <c r="JK3" s="5">
        <v>3887</v>
      </c>
      <c r="JL3" s="5">
        <v>3922</v>
      </c>
      <c r="JM3" s="5">
        <v>3954</v>
      </c>
      <c r="JN3" s="5">
        <v>3954</v>
      </c>
      <c r="JO3" s="5">
        <v>3954</v>
      </c>
      <c r="JP3" s="5">
        <v>3987</v>
      </c>
      <c r="JQ3" s="5">
        <v>4016</v>
      </c>
      <c r="JR3" s="5">
        <v>4029</v>
      </c>
      <c r="JS3" s="5">
        <v>4051</v>
      </c>
      <c r="JT3" s="5">
        <v>4087</v>
      </c>
      <c r="JU3" s="5">
        <v>4093</v>
      </c>
      <c r="JV3" s="5">
        <v>4093</v>
      </c>
      <c r="JW3" s="5"/>
      <c r="JX3" s="5">
        <v>4093</v>
      </c>
      <c r="JY3" s="5">
        <v>4138</v>
      </c>
      <c r="JZ3" s="5">
        <v>4171</v>
      </c>
      <c r="KA3" s="5">
        <v>4187</v>
      </c>
      <c r="KB3" s="5">
        <v>4201</v>
      </c>
      <c r="KC3" s="5">
        <v>4201</v>
      </c>
      <c r="KD3" s="5">
        <v>4201</v>
      </c>
      <c r="KE3" s="5">
        <v>4232</v>
      </c>
      <c r="KF3" s="5">
        <v>4232</v>
      </c>
      <c r="KG3" s="5">
        <v>4255</v>
      </c>
      <c r="KH3" s="5">
        <v>4272</v>
      </c>
      <c r="KI3" s="5">
        <v>4317</v>
      </c>
      <c r="KJ3" s="5">
        <v>4317</v>
      </c>
      <c r="KK3" s="5">
        <v>4317</v>
      </c>
      <c r="KL3" s="5">
        <v>4350</v>
      </c>
      <c r="KM3" s="5">
        <v>4371</v>
      </c>
      <c r="KN3" s="5">
        <v>4387</v>
      </c>
      <c r="KO3" s="5">
        <v>4423</v>
      </c>
      <c r="KP3" s="5">
        <v>4457</v>
      </c>
      <c r="KQ3" s="5">
        <v>4457</v>
      </c>
      <c r="KR3" s="5">
        <v>4457</v>
      </c>
      <c r="KS3" s="5">
        <v>4512</v>
      </c>
      <c r="KT3" s="5">
        <v>4521</v>
      </c>
      <c r="KU3" s="5">
        <v>4549</v>
      </c>
      <c r="KV3" s="5">
        <v>4561</v>
      </c>
      <c r="KW3" s="5">
        <v>4592</v>
      </c>
      <c r="KX3" s="5">
        <v>4592</v>
      </c>
      <c r="KY3" s="5">
        <v>4592</v>
      </c>
      <c r="KZ3" s="5">
        <v>4606</v>
      </c>
      <c r="LA3" s="5">
        <v>4615</v>
      </c>
      <c r="LB3" s="5"/>
      <c r="LC3" s="5">
        <v>4641</v>
      </c>
      <c r="LD3" s="5">
        <v>4658</v>
      </c>
      <c r="LE3" s="5">
        <v>4698</v>
      </c>
      <c r="LF3" s="5">
        <v>4698</v>
      </c>
      <c r="LG3" s="5">
        <v>4698</v>
      </c>
      <c r="LH3" s="5">
        <v>4698</v>
      </c>
      <c r="LI3" s="5">
        <v>4719</v>
      </c>
      <c r="LJ3" s="5">
        <v>4719</v>
      </c>
      <c r="LK3" s="5">
        <v>4742</v>
      </c>
      <c r="LL3" s="5">
        <v>4796</v>
      </c>
      <c r="LM3" s="5">
        <v>4796</v>
      </c>
      <c r="LN3" s="5">
        <v>4796</v>
      </c>
      <c r="LO3" s="5">
        <v>4827</v>
      </c>
      <c r="LP3" s="5">
        <v>4844</v>
      </c>
      <c r="LQ3" s="5">
        <v>4869</v>
      </c>
      <c r="LR3" s="5">
        <v>4904</v>
      </c>
      <c r="LS3" s="5">
        <v>4929</v>
      </c>
      <c r="LT3" s="5">
        <v>4929</v>
      </c>
      <c r="LU3" s="5">
        <v>4929</v>
      </c>
      <c r="LV3" s="5">
        <v>4968</v>
      </c>
      <c r="LW3" s="5">
        <v>4978</v>
      </c>
      <c r="LX3" s="5">
        <v>5004</v>
      </c>
      <c r="LY3" s="5">
        <v>5032</v>
      </c>
      <c r="LZ3" s="5">
        <v>5032</v>
      </c>
      <c r="MA3" s="5">
        <v>5032</v>
      </c>
      <c r="MB3" s="5">
        <v>5057</v>
      </c>
      <c r="MC3" s="5">
        <v>5102</v>
      </c>
      <c r="MD3" s="5">
        <v>5119</v>
      </c>
      <c r="ME3" s="5">
        <v>5138</v>
      </c>
      <c r="MF3" s="5">
        <v>5184</v>
      </c>
      <c r="MG3" s="5">
        <v>5198</v>
      </c>
      <c r="MH3" s="5"/>
      <c r="MI3" s="5">
        <v>5198</v>
      </c>
      <c r="MJ3" s="5">
        <v>5198</v>
      </c>
      <c r="MK3" s="5">
        <v>5210</v>
      </c>
      <c r="ML3" s="5">
        <v>5234</v>
      </c>
      <c r="MM3" s="5">
        <v>5256</v>
      </c>
      <c r="MN3" s="5">
        <v>5256</v>
      </c>
      <c r="MO3" s="5">
        <v>5301</v>
      </c>
      <c r="MP3" s="5">
        <v>5301</v>
      </c>
      <c r="MQ3" s="5">
        <v>5301</v>
      </c>
      <c r="MR3" s="5">
        <v>5323</v>
      </c>
      <c r="MS3" s="5">
        <v>5337</v>
      </c>
      <c r="MT3" s="5">
        <v>5374</v>
      </c>
      <c r="MU3" s="5">
        <v>5391</v>
      </c>
      <c r="MV3" s="5">
        <v>5456</v>
      </c>
      <c r="MW3" s="5">
        <v>5456</v>
      </c>
      <c r="MX3" s="5">
        <v>5456</v>
      </c>
      <c r="MY3" s="5">
        <v>5507</v>
      </c>
      <c r="MZ3" s="5">
        <v>5543</v>
      </c>
      <c r="NA3" s="5">
        <v>5556</v>
      </c>
      <c r="NB3" s="5">
        <v>5582</v>
      </c>
      <c r="NC3" s="5">
        <v>5615</v>
      </c>
      <c r="ND3" s="5">
        <v>5615</v>
      </c>
      <c r="NE3" s="5">
        <v>5615</v>
      </c>
      <c r="NF3" s="5">
        <v>5643</v>
      </c>
      <c r="NG3" s="5">
        <v>5659</v>
      </c>
      <c r="NH3" s="5">
        <v>5703</v>
      </c>
      <c r="NI3" s="5">
        <v>5728</v>
      </c>
      <c r="NJ3" s="5">
        <v>5802</v>
      </c>
      <c r="NK3" s="5">
        <v>5802</v>
      </c>
      <c r="NL3" s="5">
        <v>5802</v>
      </c>
      <c r="NM3" s="5">
        <v>5844</v>
      </c>
      <c r="NN3" s="5"/>
      <c r="NO3" s="5">
        <v>5867</v>
      </c>
      <c r="NP3" s="5">
        <v>5895</v>
      </c>
      <c r="NQ3" s="5">
        <v>5920</v>
      </c>
      <c r="NR3" s="5">
        <v>5944</v>
      </c>
      <c r="NS3" s="5">
        <v>5944</v>
      </c>
      <c r="NT3" s="5">
        <v>5962</v>
      </c>
      <c r="NU3" s="5">
        <v>5987</v>
      </c>
      <c r="NV3" s="5">
        <v>6002</v>
      </c>
      <c r="NW3" s="5">
        <v>6029</v>
      </c>
      <c r="NX3" s="5">
        <v>6056</v>
      </c>
      <c r="NY3" s="5">
        <v>6083</v>
      </c>
      <c r="NZ3" s="5">
        <v>6083</v>
      </c>
      <c r="OA3" s="5">
        <v>6083</v>
      </c>
      <c r="OB3" s="5">
        <v>6136</v>
      </c>
      <c r="OC3" s="5">
        <v>6171</v>
      </c>
      <c r="OD3" s="5">
        <v>6184</v>
      </c>
      <c r="OE3" s="5">
        <v>6236</v>
      </c>
      <c r="OF3" s="5">
        <v>6281</v>
      </c>
      <c r="OG3" s="5">
        <v>6283</v>
      </c>
      <c r="OH3" s="5">
        <v>6283</v>
      </c>
      <c r="OI3" s="5">
        <v>6322</v>
      </c>
      <c r="OJ3" s="5">
        <v>6352</v>
      </c>
      <c r="OK3" s="5">
        <v>6389</v>
      </c>
      <c r="OL3" s="5">
        <v>6415</v>
      </c>
      <c r="OM3" s="5">
        <v>6438</v>
      </c>
      <c r="ON3" s="5">
        <v>6438</v>
      </c>
      <c r="OO3" s="5">
        <v>6451</v>
      </c>
      <c r="OP3" s="5">
        <v>6473</v>
      </c>
      <c r="OQ3" s="5"/>
      <c r="OR3" s="5">
        <v>6532</v>
      </c>
      <c r="OS3" s="5">
        <v>6558</v>
      </c>
      <c r="OT3" s="5">
        <v>6574</v>
      </c>
      <c r="OU3" s="5">
        <v>6617</v>
      </c>
      <c r="OV3" s="5">
        <v>6619</v>
      </c>
      <c r="OW3" s="5">
        <v>6619</v>
      </c>
      <c r="OX3" s="5">
        <v>6651</v>
      </c>
      <c r="OY3" s="5">
        <v>6655</v>
      </c>
      <c r="OZ3" s="5">
        <v>6709</v>
      </c>
      <c r="PA3" s="5">
        <v>6766</v>
      </c>
      <c r="PB3" s="5">
        <v>6790</v>
      </c>
      <c r="PC3" s="5">
        <v>6790</v>
      </c>
      <c r="PD3" s="5">
        <v>6790</v>
      </c>
      <c r="PE3" s="5">
        <v>6857</v>
      </c>
      <c r="PF3" s="5">
        <v>6878</v>
      </c>
      <c r="PG3" s="5">
        <v>6901</v>
      </c>
      <c r="PH3" s="5">
        <v>6919</v>
      </c>
      <c r="PI3" s="5">
        <v>6958</v>
      </c>
      <c r="PJ3" s="5">
        <v>6958</v>
      </c>
      <c r="PK3" s="5">
        <v>6958</v>
      </c>
      <c r="PL3" s="5">
        <v>6991</v>
      </c>
      <c r="PM3" s="5">
        <v>7017</v>
      </c>
      <c r="PN3" s="5">
        <v>7062</v>
      </c>
      <c r="PO3" s="5">
        <v>7098</v>
      </c>
      <c r="PP3" s="5">
        <v>7125</v>
      </c>
      <c r="PQ3" s="5">
        <v>7127</v>
      </c>
      <c r="PR3" s="5">
        <v>7127</v>
      </c>
      <c r="PS3" s="5">
        <v>7188</v>
      </c>
      <c r="PT3" s="5">
        <v>7206</v>
      </c>
      <c r="PU3" s="5">
        <v>7234</v>
      </c>
      <c r="PV3" s="5">
        <v>7254</v>
      </c>
      <c r="PW3" s="5"/>
      <c r="PX3" s="5">
        <v>7275</v>
      </c>
      <c r="PY3" s="5">
        <v>7279</v>
      </c>
      <c r="PZ3" s="5">
        <v>7279</v>
      </c>
      <c r="QA3" s="5">
        <v>7338</v>
      </c>
      <c r="QB3" s="5">
        <v>7354</v>
      </c>
      <c r="QC3" s="5">
        <v>7380</v>
      </c>
      <c r="QD3" s="5">
        <v>7364</v>
      </c>
      <c r="QE3" s="5">
        <v>7415</v>
      </c>
      <c r="QF3" s="5">
        <v>7414</v>
      </c>
      <c r="QG3" s="5">
        <v>7414</v>
      </c>
      <c r="QH3" s="5">
        <v>7466</v>
      </c>
      <c r="QI3" s="5">
        <v>7494</v>
      </c>
      <c r="QJ3" s="5">
        <v>7504</v>
      </c>
      <c r="QK3" s="5">
        <v>7507</v>
      </c>
      <c r="QL3" s="5">
        <v>7507</v>
      </c>
      <c r="QM3" s="5">
        <v>7507</v>
      </c>
      <c r="QN3" s="5">
        <v>7507</v>
      </c>
      <c r="QO3" s="5">
        <v>7508</v>
      </c>
      <c r="QP3" s="5">
        <v>7537</v>
      </c>
      <c r="QQ3" s="5">
        <v>7539</v>
      </c>
      <c r="QR3" s="5">
        <v>7542</v>
      </c>
      <c r="QS3" s="5">
        <v>7542</v>
      </c>
      <c r="QT3" s="5">
        <v>7542</v>
      </c>
      <c r="QU3" s="5">
        <v>7542</v>
      </c>
      <c r="QV3" s="5">
        <v>7543</v>
      </c>
      <c r="QW3" s="5">
        <v>7694</v>
      </c>
      <c r="QX3" s="5">
        <v>7699</v>
      </c>
      <c r="QY3" s="5">
        <v>7792</v>
      </c>
      <c r="QZ3" s="5">
        <v>7839</v>
      </c>
      <c r="RA3" s="5">
        <v>7840</v>
      </c>
      <c r="RB3" s="5"/>
      <c r="RC3" s="5">
        <v>7840</v>
      </c>
      <c r="RD3" s="5">
        <v>7849</v>
      </c>
      <c r="RE3" s="5">
        <v>7909</v>
      </c>
      <c r="RF3" s="5">
        <v>7969</v>
      </c>
      <c r="RG3" s="5">
        <v>8009</v>
      </c>
      <c r="RH3" s="5">
        <v>8027</v>
      </c>
      <c r="RI3" s="5">
        <v>8027</v>
      </c>
      <c r="RJ3" s="5">
        <v>8027</v>
      </c>
      <c r="RK3" s="5">
        <v>8057</v>
      </c>
      <c r="RL3" s="5">
        <v>8094</v>
      </c>
      <c r="RM3" s="5">
        <v>8123</v>
      </c>
      <c r="RN3" s="5">
        <v>8159</v>
      </c>
      <c r="RO3" s="5">
        <v>8203</v>
      </c>
      <c r="RP3" s="5">
        <v>8209</v>
      </c>
      <c r="RQ3" s="5">
        <v>8209</v>
      </c>
      <c r="RR3" s="5">
        <v>8248</v>
      </c>
      <c r="RS3" s="5">
        <v>8284</v>
      </c>
      <c r="RT3" s="5">
        <v>8328</v>
      </c>
      <c r="RU3" s="5">
        <v>8388</v>
      </c>
      <c r="RV3" s="5">
        <v>8430</v>
      </c>
      <c r="RW3" s="5">
        <v>8430</v>
      </c>
      <c r="RX3" s="5">
        <v>8430</v>
      </c>
      <c r="RY3" s="5">
        <v>8481</v>
      </c>
      <c r="RZ3" s="5">
        <v>8496</v>
      </c>
      <c r="SA3" s="5">
        <v>8531</v>
      </c>
      <c r="SB3" s="5">
        <v>8543</v>
      </c>
      <c r="SC3" s="5">
        <v>8576</v>
      </c>
      <c r="SD3" s="5">
        <v>8576</v>
      </c>
      <c r="SE3" s="5">
        <v>8576</v>
      </c>
      <c r="SF3" s="5">
        <v>8627</v>
      </c>
      <c r="SG3" s="5">
        <v>8666</v>
      </c>
      <c r="SH3" s="5"/>
      <c r="SI3" s="5">
        <v>8683</v>
      </c>
      <c r="SJ3" s="5">
        <v>8703</v>
      </c>
      <c r="SK3" s="5">
        <v>8746</v>
      </c>
      <c r="SL3" s="5">
        <v>8748</v>
      </c>
      <c r="SM3" s="5">
        <v>8748</v>
      </c>
      <c r="SN3" s="5">
        <v>8779</v>
      </c>
      <c r="SO3" s="5">
        <v>8806</v>
      </c>
      <c r="SP3" s="5">
        <v>8829</v>
      </c>
      <c r="SQ3" s="5">
        <v>8871</v>
      </c>
      <c r="SR3" s="5">
        <v>8889</v>
      </c>
      <c r="SS3" s="5">
        <v>8891</v>
      </c>
      <c r="ST3" s="5">
        <v>8891</v>
      </c>
      <c r="SU3" s="5">
        <v>8925</v>
      </c>
      <c r="SV3" s="5">
        <v>8950</v>
      </c>
      <c r="SW3" s="5">
        <v>8960</v>
      </c>
      <c r="SX3" s="5">
        <v>8974</v>
      </c>
      <c r="SY3" s="5">
        <v>9003</v>
      </c>
      <c r="SZ3" s="5">
        <v>9003</v>
      </c>
      <c r="TA3" s="5">
        <v>9003</v>
      </c>
      <c r="TB3" s="5">
        <v>9044</v>
      </c>
      <c r="TC3" s="5">
        <v>9057</v>
      </c>
      <c r="TD3" s="5">
        <v>9075</v>
      </c>
      <c r="TE3" s="5">
        <v>9102</v>
      </c>
      <c r="TF3" s="5">
        <v>9116</v>
      </c>
      <c r="TG3" s="5">
        <v>9118</v>
      </c>
      <c r="TH3" s="5">
        <v>9118</v>
      </c>
      <c r="TI3" s="5">
        <v>9167</v>
      </c>
      <c r="TJ3" s="5">
        <v>9187</v>
      </c>
      <c r="TK3" s="5">
        <v>9211</v>
      </c>
      <c r="TL3" s="5">
        <v>9225</v>
      </c>
      <c r="TM3" s="5"/>
      <c r="TN3" s="5">
        <v>9273</v>
      </c>
      <c r="TO3" s="5">
        <v>9273</v>
      </c>
      <c r="TP3" s="5">
        <v>9273</v>
      </c>
      <c r="TQ3" s="5">
        <v>9285</v>
      </c>
      <c r="TR3" s="5">
        <v>9293</v>
      </c>
      <c r="TS3" s="5">
        <v>9297</v>
      </c>
      <c r="TT3" s="5">
        <v>9300</v>
      </c>
      <c r="TU3" s="5">
        <v>9336</v>
      </c>
      <c r="TV3" s="5">
        <v>9337</v>
      </c>
      <c r="TW3" s="5">
        <v>9337</v>
      </c>
      <c r="TX3" s="5">
        <v>9362</v>
      </c>
      <c r="TY3" s="5">
        <v>9387</v>
      </c>
      <c r="TZ3" s="5">
        <v>9404</v>
      </c>
      <c r="UA3" s="5">
        <v>9434</v>
      </c>
      <c r="UB3" s="5">
        <v>9445</v>
      </c>
      <c r="UC3" s="5">
        <v>9445</v>
      </c>
      <c r="UD3" s="5">
        <v>9445</v>
      </c>
      <c r="UE3" s="5">
        <v>9465</v>
      </c>
      <c r="UF3" s="5">
        <v>9477</v>
      </c>
      <c r="UG3" s="5">
        <v>9486</v>
      </c>
      <c r="UH3" s="5">
        <v>9503</v>
      </c>
      <c r="UI3" s="5">
        <v>9538</v>
      </c>
      <c r="UJ3" s="5">
        <v>9539</v>
      </c>
      <c r="UK3" s="5">
        <v>9539</v>
      </c>
      <c r="UL3" s="5">
        <v>9539</v>
      </c>
      <c r="UM3" s="5">
        <v>9573</v>
      </c>
      <c r="UN3" s="5">
        <v>9576</v>
      </c>
      <c r="UO3" s="5">
        <v>9579</v>
      </c>
      <c r="UP3" s="5">
        <v>9597</v>
      </c>
      <c r="UQ3" s="5">
        <v>9597</v>
      </c>
      <c r="UR3" s="5">
        <v>9597</v>
      </c>
      <c r="US3" s="5"/>
      <c r="UT3" s="5">
        <v>9595</v>
      </c>
      <c r="UU3" s="5">
        <v>9607</v>
      </c>
      <c r="UV3" s="5">
        <v>9622</v>
      </c>
      <c r="UW3" s="5">
        <v>9640</v>
      </c>
      <c r="UX3" s="5">
        <v>9678</v>
      </c>
      <c r="UY3" s="5">
        <v>9678</v>
      </c>
      <c r="UZ3" s="5">
        <v>9678</v>
      </c>
      <c r="VA3" s="5">
        <v>9691</v>
      </c>
      <c r="VB3" s="5">
        <v>9704</v>
      </c>
      <c r="VC3" s="5">
        <v>9722</v>
      </c>
      <c r="VD3" s="5">
        <v>9735</v>
      </c>
      <c r="VE3" s="5">
        <v>9740</v>
      </c>
      <c r="VF3" s="5">
        <v>9741</v>
      </c>
      <c r="VG3" s="5">
        <v>9741</v>
      </c>
      <c r="VH3" s="5">
        <v>9741</v>
      </c>
      <c r="VI3" s="5">
        <v>9761</v>
      </c>
      <c r="VJ3" s="5">
        <v>9767</v>
      </c>
      <c r="VK3" s="5">
        <v>9776</v>
      </c>
      <c r="VL3" s="5">
        <v>9799</v>
      </c>
      <c r="VM3" s="5">
        <v>9799</v>
      </c>
      <c r="VN3" s="5">
        <v>9799</v>
      </c>
      <c r="VO3" s="5">
        <v>9813</v>
      </c>
      <c r="VP3" s="5">
        <v>9822</v>
      </c>
      <c r="VQ3" s="5">
        <v>9846</v>
      </c>
      <c r="VR3" s="5">
        <v>9857</v>
      </c>
      <c r="VS3" s="5">
        <v>9881</v>
      </c>
      <c r="VT3" s="5">
        <v>9883</v>
      </c>
      <c r="VU3" s="5">
        <v>9883</v>
      </c>
      <c r="VV3" s="5">
        <v>9899</v>
      </c>
      <c r="VW3" s="5">
        <v>9913</v>
      </c>
      <c r="VX3" s="5">
        <v>9923</v>
      </c>
      <c r="VY3" s="5"/>
      <c r="VZ3" s="5">
        <v>9936</v>
      </c>
      <c r="WA3" s="5">
        <v>9957</v>
      </c>
      <c r="WB3" s="5">
        <v>9960</v>
      </c>
      <c r="WC3" s="5">
        <v>9960</v>
      </c>
      <c r="WD3" s="5">
        <v>9977</v>
      </c>
      <c r="WE3" s="5">
        <v>9986</v>
      </c>
      <c r="WF3" s="5">
        <v>10001</v>
      </c>
      <c r="WG3" s="5">
        <v>10020</v>
      </c>
      <c r="WH3" s="5">
        <v>10038</v>
      </c>
      <c r="WI3" s="5">
        <v>10039</v>
      </c>
      <c r="WJ3" s="5">
        <v>10039</v>
      </c>
      <c r="WK3" s="5">
        <v>10056</v>
      </c>
      <c r="WL3" s="5">
        <v>10067</v>
      </c>
      <c r="WM3" s="5">
        <v>10081</v>
      </c>
      <c r="WN3" s="5">
        <v>10098</v>
      </c>
      <c r="WO3" s="5">
        <v>10117</v>
      </c>
      <c r="WP3" s="5">
        <v>10119</v>
      </c>
      <c r="WQ3" s="5">
        <v>10119</v>
      </c>
      <c r="WR3" s="5">
        <v>10139</v>
      </c>
      <c r="WS3" s="5">
        <v>10146</v>
      </c>
      <c r="WT3" s="5">
        <v>10157</v>
      </c>
      <c r="WU3" s="5">
        <v>10171</v>
      </c>
      <c r="WV3" s="5">
        <v>10192</v>
      </c>
      <c r="WW3" s="5">
        <v>10195</v>
      </c>
      <c r="WX3" s="5">
        <v>10195</v>
      </c>
      <c r="WY3" s="5">
        <v>10215</v>
      </c>
      <c r="WZ3" s="5">
        <v>10230</v>
      </c>
      <c r="XA3" s="5">
        <v>10241</v>
      </c>
      <c r="XB3" s="5">
        <v>10254</v>
      </c>
      <c r="XC3" s="5">
        <v>10263</v>
      </c>
      <c r="XD3" s="5"/>
      <c r="XE3" s="5">
        <v>10264</v>
      </c>
      <c r="XF3" s="5">
        <v>10264</v>
      </c>
      <c r="XG3" s="5">
        <v>10279</v>
      </c>
      <c r="XH3" s="5">
        <v>10289</v>
      </c>
      <c r="XI3" s="5">
        <v>10301</v>
      </c>
      <c r="XJ3" s="5">
        <v>10310</v>
      </c>
      <c r="XK3" s="5">
        <v>10329</v>
      </c>
      <c r="XL3" s="5">
        <v>10330</v>
      </c>
      <c r="XM3" s="5">
        <v>10330</v>
      </c>
      <c r="XN3" s="5">
        <v>10353</v>
      </c>
      <c r="XO3" s="5">
        <v>10374</v>
      </c>
      <c r="XP3" s="5">
        <v>10374</v>
      </c>
      <c r="XQ3" s="5">
        <v>10392</v>
      </c>
      <c r="XR3" s="5">
        <v>10406</v>
      </c>
      <c r="XS3" s="5">
        <v>10406</v>
      </c>
      <c r="XT3" s="5">
        <v>10406</v>
      </c>
      <c r="XU3" s="5">
        <v>10433</v>
      </c>
      <c r="XV3" s="5">
        <v>10446</v>
      </c>
      <c r="XW3" s="5">
        <v>10461</v>
      </c>
      <c r="XX3" s="5">
        <v>10471</v>
      </c>
      <c r="XY3" s="5">
        <v>10489</v>
      </c>
      <c r="XZ3" s="5">
        <v>10492</v>
      </c>
      <c r="YA3" s="5">
        <v>10492</v>
      </c>
      <c r="YB3" s="5">
        <v>10509</v>
      </c>
      <c r="YC3" s="5">
        <v>10518</v>
      </c>
      <c r="YD3" s="5">
        <v>10532</v>
      </c>
      <c r="YE3" s="5">
        <v>10549</v>
      </c>
      <c r="YF3" s="5">
        <v>10565</v>
      </c>
      <c r="YG3" s="5">
        <v>10569</v>
      </c>
      <c r="YH3" s="5">
        <v>10569</v>
      </c>
      <c r="YI3" s="5">
        <v>10585</v>
      </c>
      <c r="YJ3" s="5"/>
      <c r="YK3" s="5">
        <v>10585</v>
      </c>
      <c r="YL3" s="5">
        <v>10602</v>
      </c>
      <c r="YM3" s="5">
        <v>10609</v>
      </c>
      <c r="YN3" s="5">
        <v>10626</v>
      </c>
      <c r="YO3" s="5">
        <v>10628</v>
      </c>
      <c r="YP3" s="5">
        <v>10628</v>
      </c>
      <c r="YQ3" s="5">
        <v>10645</v>
      </c>
      <c r="YR3" s="5">
        <v>10655</v>
      </c>
      <c r="YS3" s="5">
        <v>10667</v>
      </c>
      <c r="YT3" s="5">
        <v>10690</v>
      </c>
      <c r="YU3" s="5">
        <v>10712</v>
      </c>
      <c r="YV3" s="5">
        <v>10713</v>
      </c>
      <c r="YW3" s="5">
        <v>10713</v>
      </c>
      <c r="YX3" s="5">
        <v>10731</v>
      </c>
      <c r="YY3" s="5">
        <v>10746</v>
      </c>
      <c r="YZ3" s="5">
        <v>10755</v>
      </c>
      <c r="ZA3" s="5">
        <v>10766</v>
      </c>
      <c r="ZB3" s="5">
        <v>10789</v>
      </c>
      <c r="ZC3" s="5">
        <v>10790</v>
      </c>
      <c r="ZD3" s="5">
        <v>10790</v>
      </c>
      <c r="ZE3" s="5">
        <f>IFERROR(VLOOKUP($A$1&amp;"-"&amp;$A3,[1]CardReportInfo!$2:$21,MATCH(ZE$7,[1]CardReportInfo!$1:$1,0),FALSE),0)</f>
        <v>10806</v>
      </c>
      <c r="ZF3" s="5">
        <f>IFERROR(VLOOKUP($A$1&amp;"-"&amp;$A3,[1]CardReportInfo!$2:$21,MATCH(ZF$7,[1]CardReportInfo!$1:$1,0),FALSE),0)</f>
        <v>10834</v>
      </c>
      <c r="ZG3" s="5">
        <v>10851</v>
      </c>
      <c r="ZH3" s="5">
        <v>10873</v>
      </c>
      <c r="ZI3" s="5">
        <f>IFERROR(VLOOKUP($A$1&amp;"-"&amp;$A3,[1]CardReportInfo!$2:$21,MATCH(ZI$7,[1]CardReportInfo!$1:$1,0),FALSE),0)</f>
        <v>10894</v>
      </c>
      <c r="ZJ3" s="5">
        <f>IFERROR(VLOOKUP($A$1&amp;"-"&amp;$A3,[1]CardReportInfo!$2:$21,MATCH(ZJ$7,[1]CardReportInfo!$1:$1,0),FALSE),0)</f>
        <v>10895</v>
      </c>
      <c r="ZK3" s="5">
        <f>IFERROR(VLOOKUP($A$1&amp;"-"&amp;$A3,[1]CardReportInfo!$2:$21,MATCH(ZK$7,[1]CardReportInfo!$1:$1,0),FALSE),0)</f>
        <v>10895</v>
      </c>
      <c r="ZL3" s="5">
        <f>IFERROR(VLOOKUP($A$1&amp;"-"&amp;$A3,[1]CardReportInfo!$2:$21,MATCH(ZL$7,[1]CardReportInfo!$1:$1,0),FALSE),0)</f>
        <v>10906</v>
      </c>
      <c r="ZM3" s="5">
        <f>IFERROR(VLOOKUP($A$1&amp;"-"&amp;$A3,[1]CardReportInfo!$2:$21,MATCH(ZM$7,[1]CardReportInfo!$1:$1,0),FALSE),0)</f>
        <v>10923</v>
      </c>
      <c r="ZN3" s="5">
        <f>IFERROR(VLOOKUP($A$1&amp;"-"&amp;$A3,[1]CardReportInfo!$2:$21,MATCH(ZN$7,[1]CardReportInfo!$1:$1,0),FALSE),0)</f>
        <v>10930</v>
      </c>
      <c r="ZO3" s="5"/>
      <c r="ZP3" s="5">
        <f>IFERROR(VLOOKUP($A$1&amp;"-"&amp;$A3,[2]CardReportInfo!$2:$21,MATCH(ZP$7,[2]CardReportInfo!$1:$1,0),FALSE),0)</f>
        <v>10946</v>
      </c>
      <c r="ZQ3" s="5">
        <f>IFERROR(VLOOKUP($A$1&amp;"-"&amp;$A3,[2]CardReportInfo!$2:$21,MATCH(ZQ$7,[2]CardReportInfo!$1:$1,0),FALSE),0)</f>
        <v>10954</v>
      </c>
      <c r="ZR3" s="5">
        <f>IFERROR(VLOOKUP($A$1&amp;"-"&amp;$A3,[2]CardReportInfo!$2:$21,MATCH(ZR$7,[2]CardReportInfo!$1:$1,0),FALSE),0)</f>
        <v>10954</v>
      </c>
      <c r="ZS3" s="5">
        <v>10954</v>
      </c>
      <c r="ZT3" s="5">
        <v>10974</v>
      </c>
      <c r="ZU3" s="5">
        <v>10980</v>
      </c>
      <c r="ZV3" s="5">
        <v>10996</v>
      </c>
      <c r="ZW3" s="5">
        <v>10996</v>
      </c>
      <c r="ZX3" s="5">
        <v>11003</v>
      </c>
      <c r="ZY3" s="5">
        <v>11008</v>
      </c>
      <c r="ZZ3" s="5">
        <f>IFERROR(VLOOKUP($A$1&amp;"-"&amp;$A3,[2]CardReportInfo!$2:$21,MATCH(ZZ$7,[2]CardReportInfo!$1:$1,0),FALSE),0)</f>
        <v>11008</v>
      </c>
      <c r="AAA3" s="5">
        <f>IFERROR(VLOOKUP($A$1&amp;"-"&amp;$A3,[2]CardReportInfo!$2:$21,MATCH(AAA$7,[2]CardReportInfo!$1:$1,0),FALSE),0)</f>
        <v>11028</v>
      </c>
      <c r="AAB3" s="5">
        <f>IFERROR(VLOOKUP($A$1&amp;"-"&amp;$A3,[2]CardReportInfo!$2:$21,MATCH(AAB$7,[2]CardReportInfo!$1:$1,0),FALSE),0)</f>
        <v>11030</v>
      </c>
      <c r="AAC3" s="5">
        <f>IFERROR(VLOOKUP($A$1&amp;"-"&amp;$A3,[2]CardReportInfo!$2:$21,MATCH(AAC$7,[2]CardReportInfo!$1:$1,0),FALSE),0)</f>
        <v>11040</v>
      </c>
      <c r="AAD3" s="5">
        <f>IFERROR(VLOOKUP($A$1&amp;"-"&amp;$A3,[2]CardReportInfo!$2:$21,MATCH(AAD$7,[2]CardReportInfo!$1:$1,0),FALSE),0)</f>
        <v>11056</v>
      </c>
      <c r="AAE3" s="5">
        <f>IFERROR(VLOOKUP($A$1&amp;"-"&amp;$A3,[2]CardReportInfo!$2:$21,MATCH(AAE$7,[2]CardReportInfo!$1:$1,0),FALSE),0)</f>
        <v>11072</v>
      </c>
      <c r="AAF3" s="5">
        <f>IFERROR(VLOOKUP($A$1&amp;"-"&amp;$A3,[2]CardReportInfo!$2:$21,MATCH(AAF$7,[2]CardReportInfo!$1:$1,0),FALSE),0)</f>
        <v>11075</v>
      </c>
      <c r="AAG3" s="5">
        <f>IFERROR(VLOOKUP($A$1&amp;"-"&amp;$A3,[2]CardReportInfo!$2:$21,MATCH(AAG$7,[2]CardReportInfo!$1:$1,0),FALSE),0)</f>
        <v>11075</v>
      </c>
      <c r="AAH3" s="5">
        <f>IFERROR(VLOOKUP($A$1&amp;"-"&amp;$A3,[2]CardReportInfo!$2:$21,MATCH(AAH$7,[2]CardReportInfo!$1:$1,0),FALSE),0)</f>
        <v>11094</v>
      </c>
      <c r="AAI3" s="5">
        <f>IFERROR(VLOOKUP($A$1&amp;"-"&amp;$A3,[2]CardReportInfo!$2:$21,MATCH(AAI$7,[2]CardReportInfo!$1:$1,0),FALSE),0)</f>
        <v>11115</v>
      </c>
      <c r="AAJ3" s="5">
        <f>IFERROR(VLOOKUP($A$1&amp;"-"&amp;$A3,[2]CardReportInfo!$2:$21,MATCH(AAJ$7,[2]CardReportInfo!$1:$1,0),FALSE),0)</f>
        <v>11135</v>
      </c>
      <c r="AAK3" s="5">
        <f>IFERROR(VLOOKUP($A$1&amp;"-"&amp;$A3,[2]CardReportInfo!$2:$21,MATCH(AAK$7,[2]CardReportInfo!$1:$1,0),FALSE),0)</f>
        <v>11148</v>
      </c>
      <c r="AAL3" s="5">
        <f>IFERROR(VLOOKUP($A$1&amp;"-"&amp;$A3,[2]CardReportInfo!$2:$21,MATCH(AAL$7,[2]CardReportInfo!$1:$1,0),FALSE),0)</f>
        <v>11165</v>
      </c>
      <c r="AAM3" s="5">
        <f>IFERROR(VLOOKUP($A$1&amp;"-"&amp;$A3,[2]CardReportInfo!$2:$21,MATCH(AAM$7,[2]CardReportInfo!$1:$1,0),FALSE),0)</f>
        <v>11166</v>
      </c>
      <c r="AAN3" s="5">
        <f>IFERROR(VLOOKUP($A$1&amp;"-"&amp;$A3,[2]CardReportInfo!$2:$21,MATCH(AAN$7,[2]CardReportInfo!$1:$1,0),FALSE),0)</f>
        <v>11166</v>
      </c>
      <c r="AAO3" s="5">
        <v>11166</v>
      </c>
      <c r="AAP3" s="5">
        <f>IFERROR(VLOOKUP($A$1&amp;"-"&amp;$A3,[2]CardReportInfo!$2:$21,MATCH(AAP$7,[2]CardReportInfo!$1:$1,0),FALSE),0)</f>
        <v>11177</v>
      </c>
      <c r="AAQ3" s="5">
        <f>IFERROR(VLOOKUP($A$1&amp;"-"&amp;$A3,[2]CardReportInfo!$2:$21,MATCH(AAQ$7,[2]CardReportInfo!$1:$1,0),FALSE),0)</f>
        <v>11187</v>
      </c>
      <c r="AAR3" s="5">
        <f>IFERROR(VLOOKUP($A$1&amp;"-"&amp;$A3,[2]CardReportInfo!$2:$21,MATCH(AAR$7,[2]CardReportInfo!$1:$1,0),FALSE),0)</f>
        <v>11203</v>
      </c>
      <c r="AAS3" s="5">
        <f>IFERROR(VLOOKUP($A$1&amp;"-"&amp;$A3,[2]CardReportInfo!$2:$21,MATCH(AAS$7,[2]CardReportInfo!$1:$1,0),FALSE),0)</f>
        <v>11222</v>
      </c>
      <c r="AAT3" s="5">
        <v>11223</v>
      </c>
      <c r="AAU3" s="5"/>
      <c r="AAV3" s="5">
        <v>11223</v>
      </c>
      <c r="AAW3" s="5">
        <f>IFERROR(VLOOKUP($A$1&amp;"-"&amp;$A3,[3]CardReportInfo!$2:$21,MATCH(AAW$7,[3]CardReportInfo!$1:$1,0),FALSE),0)</f>
        <v>11239</v>
      </c>
      <c r="AAX3" s="5">
        <f>IFERROR(VLOOKUP($A$1&amp;"-"&amp;$A3,[3]CardReportInfo!$2:$21,MATCH(AAX$7,[3]CardReportInfo!$1:$1,0),FALSE),0)</f>
        <v>11238</v>
      </c>
      <c r="AAY3" s="5">
        <f>IFERROR(VLOOKUP($A$1&amp;"-"&amp;$A3,[3]CardReportInfo!$2:$21,MATCH(AAY$7,[3]CardReportInfo!$1:$1,0),FALSE),0)</f>
        <v>11254</v>
      </c>
      <c r="AAZ3" s="5">
        <f>IFERROR(VLOOKUP($A$1&amp;"-"&amp;$A3,[3]CardReportInfo!$2:$21,MATCH(AAZ$7,[3]CardReportInfo!$1:$1,0),FALSE),0)</f>
        <v>11276</v>
      </c>
      <c r="ABA3" s="5">
        <f>IFERROR(VLOOKUP($A$1&amp;"-"&amp;$A3,[3]CardReportInfo!$2:$21,MATCH(ABA$7,[3]CardReportInfo!$1:$1,0),FALSE),0)</f>
        <v>11276</v>
      </c>
      <c r="ABB3" s="5">
        <f>IFERROR(VLOOKUP($A$1&amp;"-"&amp;$A3,[3]CardReportInfo!$2:$21,MATCH(ABB$7,[3]CardReportInfo!$1:$1,0),FALSE),0)</f>
        <v>11276</v>
      </c>
      <c r="ABC3" s="5">
        <f>IFERROR(VLOOKUP($A$1&amp;"-"&amp;$A3,[3]CardReportInfo!$2:$21,MATCH(ABC$7,[3]CardReportInfo!$1:$1,0),FALSE),0)</f>
        <v>11276</v>
      </c>
      <c r="ABD3" s="5">
        <f>IFERROR(VLOOKUP($A$1&amp;"-"&amp;$A3,[3]CardReportInfo!$2:$21,MATCH(ABD$7,[3]CardReportInfo!$1:$1,0),FALSE),0)</f>
        <v>11291</v>
      </c>
      <c r="ABE3" s="5">
        <f>IFERROR(VLOOKUP($A$1&amp;"-"&amp;$A3,[3]CardReportInfo!$2:$21,MATCH(ABE$7,[3]CardReportInfo!$1:$1,0),FALSE),0)</f>
        <v>11312</v>
      </c>
      <c r="ABF3" s="5">
        <f>IFERROR(VLOOKUP($A$1&amp;"-"&amp;$A3,[3]CardReportInfo!$2:$21,MATCH(ABF$7,[3]CardReportInfo!$1:$1,0),FALSE),0)</f>
        <v>11337</v>
      </c>
      <c r="ABG3" s="5">
        <f>IFERROR(VLOOKUP($A$1&amp;"-"&amp;$A3,[3]CardReportInfo!$2:$21,MATCH(ABG$7,[3]CardReportInfo!$1:$1,0),FALSE),0)</f>
        <v>11354</v>
      </c>
      <c r="ABH3" s="5">
        <f>IFERROR(VLOOKUP($A$1&amp;"-"&amp;$A3,[3]CardReportInfo!$2:$21,MATCH(ABH$7,[3]CardReportInfo!$1:$1,0),FALSE),0)</f>
        <v>11370</v>
      </c>
      <c r="ABI3" s="5">
        <f>IFERROR(VLOOKUP($A$1&amp;"-"&amp;$A3,[3]CardReportInfo!$2:$21,MATCH(ABI$7,[3]CardReportInfo!$1:$1,0),FALSE),0)</f>
        <v>11372</v>
      </c>
      <c r="ABJ3" s="5">
        <f>IFERROR(VLOOKUP($A$1&amp;"-"&amp;$A3,[3]CardReportInfo!$2:$21,MATCH(ABJ$7,[3]CardReportInfo!$1:$1,0),FALSE),0)</f>
        <v>11372</v>
      </c>
      <c r="ABK3" s="5">
        <f>IFERROR(VLOOKUP($A$1&amp;"-"&amp;$A3,[3]CardReportInfo!$2:$21,MATCH(ABK$7,[3]CardReportInfo!$1:$1,0),FALSE),0)</f>
        <v>11390</v>
      </c>
      <c r="ABL3" s="5">
        <f>IFERROR(VLOOKUP($A$1&amp;"-"&amp;$A3,[3]CardReportInfo!$2:$21,MATCH(ABL$7,[3]CardReportInfo!$1:$1,0),FALSE),0)</f>
        <v>11407</v>
      </c>
      <c r="ABM3" s="5">
        <f>IFERROR(VLOOKUP($A$1&amp;"-"&amp;$A3,[3]CardReportInfo!$2:$21,MATCH(ABM$7,[3]CardReportInfo!$1:$1,0),FALSE),0)</f>
        <v>11439</v>
      </c>
      <c r="ABN3" s="5">
        <f>IFERROR(VLOOKUP($A$1&amp;"-"&amp;$A3,[3]CardReportInfo!$2:$21,MATCH(ABN$7,[3]CardReportInfo!$1:$1,0),FALSE),0)</f>
        <v>11456</v>
      </c>
      <c r="ABO3" s="5">
        <f>IFERROR(VLOOKUP($A$1&amp;"-"&amp;$A3,[3]CardReportInfo!$2:$21,MATCH(ABO$7,[3]CardReportInfo!$1:$1,0),FALSE),0)</f>
        <v>11473</v>
      </c>
      <c r="ABP3" s="5">
        <f>IFERROR(VLOOKUP($A$1&amp;"-"&amp;$A3,[3]CardReportInfo!$2:$21,MATCH(ABP$7,[3]CardReportInfo!$1:$1,0),FALSE),0)</f>
        <v>11474</v>
      </c>
      <c r="ABQ3" s="5">
        <f>IFERROR(VLOOKUP($A$1&amp;"-"&amp;$A3,[3]CardReportInfo!$2:$21,MATCH(ABQ$7,[3]CardReportInfo!$1:$1,0),FALSE),0)</f>
        <v>11474</v>
      </c>
      <c r="ABR3" s="5">
        <f>IFERROR(VLOOKUP($A$1&amp;"-"&amp;$A3,[3]CardReportInfo!$2:$21,MATCH(ABR$7,[3]CardReportInfo!$1:$1,0),FALSE),0)</f>
        <v>11504</v>
      </c>
      <c r="ABS3" s="5">
        <f>IFERROR(VLOOKUP($A$1&amp;"-"&amp;$A3,[3]CardReportInfo!$2:$21,MATCH(ABS$7,[3]CardReportInfo!$1:$1,0),FALSE),0)</f>
        <v>11514</v>
      </c>
      <c r="ABT3" s="5">
        <f>IFERROR(VLOOKUP($A$1&amp;"-"&amp;$A3,[3]CardReportInfo!$2:$21,MATCH(ABT$7,[3]CardReportInfo!$1:$1,0),FALSE),0)</f>
        <v>11535</v>
      </c>
      <c r="ABU3" s="5">
        <f>IFERROR(VLOOKUP($A$1&amp;"-"&amp;$A3,[3]CardReportInfo!$2:$21,MATCH(ABU$7,[3]CardReportInfo!$1:$1,0),FALSE),0)</f>
        <v>11556</v>
      </c>
      <c r="ABV3" s="5">
        <f>IFERROR(VLOOKUP($A$1&amp;"-"&amp;$A3,[3]CardReportInfo!$2:$21,MATCH(ABV$7,[3]CardReportInfo!$1:$1,0),FALSE),0)</f>
        <v>11586</v>
      </c>
      <c r="ABW3" s="5">
        <f>IFERROR(VLOOKUP($A$1&amp;"-"&amp;$A3,[3]CardReportInfo!$2:$21,MATCH(ABW$7,[3]CardReportInfo!$1:$1,0),FALSE),0)</f>
        <v>11588</v>
      </c>
      <c r="ABX3" s="5">
        <f>IFERROR(VLOOKUP($A$1&amp;"-"&amp;$A3,[3]CardReportInfo!$2:$21,MATCH(ABX$7,[3]CardReportInfo!$1:$1,0),FALSE),0)</f>
        <v>11588</v>
      </c>
      <c r="ABY3" s="5">
        <f>IFERROR(VLOOKUP($A$1&amp;"-"&amp;$A3,[3]CardReportInfo!$2:$21,MATCH(ABY$7,[3]CardReportInfo!$1:$1,0),FALSE),0)</f>
        <v>11603</v>
      </c>
      <c r="ABZ3" s="5">
        <f>IFERROR(VLOOKUP($A$1&amp;"-"&amp;$A3,[3]CardReportInfo!$2:$21,MATCH(ABZ$7,[3]CardReportInfo!$1:$1,0),FALSE),0)</f>
        <v>11604</v>
      </c>
      <c r="ACA3" s="5"/>
      <c r="ACB3" s="5">
        <f>IFERROR(VLOOKUP($A$1&amp;"-"&amp;$A3,[4]CardReportInfo!$2:$21,MATCH(ACB$7,[4]CardReportInfo!$1:$1,0),FALSE),0)</f>
        <v>11619</v>
      </c>
      <c r="ACC3" s="5">
        <f>IFERROR(VLOOKUP($A$1&amp;"-"&amp;$A3,[4]CardReportInfo!$2:$21,MATCH(ACC$7,[4]CardReportInfo!$1:$1,0),FALSE),0)</f>
        <v>11626</v>
      </c>
      <c r="ACD3" s="5">
        <f>IFERROR(VLOOKUP($A$1&amp;"-"&amp;$A3,[4]CardReportInfo!$2:$21,MATCH(ACD$7,[4]CardReportInfo!$1:$1,0),FALSE),0)</f>
        <v>11634</v>
      </c>
      <c r="ACE3" s="5">
        <f>IFERROR(VLOOKUP($A$1&amp;"-"&amp;$A3,[4]CardReportInfo!$2:$21,MATCH(ACE$7,[4]CardReportInfo!$1:$1,0),FALSE),0)</f>
        <v>11636</v>
      </c>
      <c r="ACF3" s="5">
        <f>IFERROR(VLOOKUP($A$1&amp;"-"&amp;$A3,[4]CardReportInfo!$2:$21,MATCH(ACF$7,[4]CardReportInfo!$1:$1,0),FALSE),0)</f>
        <v>11636</v>
      </c>
      <c r="ACG3" s="5">
        <f>IFERROR(VLOOKUP($A$1&amp;"-"&amp;$A3,[4]CardReportInfo!$2:$21,MATCH(ACG$7,[4]CardReportInfo!$1:$1,0),FALSE),0)</f>
        <v>11665</v>
      </c>
      <c r="ACH3" s="5">
        <f>IFERROR(VLOOKUP($A$1&amp;"-"&amp;$A3,[4]CardReportInfo!$2:$21,MATCH(ACH$7,[4]CardReportInfo!$1:$1,0),FALSE),0)</f>
        <v>11679</v>
      </c>
      <c r="ACI3" s="5">
        <f>IFERROR(VLOOKUP($A$1&amp;"-"&amp;$A3,[4]CardReportInfo!$2:$21,MATCH(ACI$7,[4]CardReportInfo!$1:$1,0),FALSE),0)</f>
        <v>11694</v>
      </c>
      <c r="ACJ3" s="5">
        <f>IFERROR(VLOOKUP($A$1&amp;"-"&amp;$A3,[4]CardReportInfo!$2:$21,MATCH(ACJ$7,[4]CardReportInfo!$1:$1,0),FALSE),0)</f>
        <v>11695</v>
      </c>
      <c r="ACK3" s="5">
        <f>IFERROR(VLOOKUP($A$1&amp;"-"&amp;$A3,[4]CardReportInfo!$2:$21,MATCH(ACK$7,[4]CardReportInfo!$1:$1,0),FALSE),0)</f>
        <v>11716</v>
      </c>
      <c r="ACL3" s="5">
        <f>IFERROR(VLOOKUP($A$1&amp;"-"&amp;$A3,[4]CardReportInfo!$2:$21,MATCH(ACL$7,[4]CardReportInfo!$1:$1,0),FALSE),0)</f>
        <v>11716</v>
      </c>
      <c r="ACM3" s="5">
        <f>IFERROR(VLOOKUP($A$1&amp;"-"&amp;$A3,[4]CardReportInfo!$2:$21,MATCH(ACM$7,[4]CardReportInfo!$1:$1,0),FALSE),0)</f>
        <v>11716</v>
      </c>
      <c r="ACN3" s="5">
        <f>IFERROR(VLOOKUP($A$1&amp;"-"&amp;$A3,[4]CardReportInfo!$2:$21,MATCH(ACN$7,[4]CardReportInfo!$1:$1,0),FALSE),0)</f>
        <v>11728</v>
      </c>
      <c r="ACO3" s="5">
        <f>IFERROR(VLOOKUP($A$1&amp;"-"&amp;$A3,[4]CardReportInfo!$2:$21,MATCH(ACO$7,[4]CardReportInfo!$1:$1,0),FALSE),0)</f>
        <v>11748</v>
      </c>
      <c r="ACP3" s="5">
        <f>IFERROR(VLOOKUP($A$1&amp;"-"&amp;$A3,[4]CardReportInfo!$2:$21,MATCH(ACP$7,[4]CardReportInfo!$1:$1,0),FALSE),0)</f>
        <v>11767</v>
      </c>
      <c r="ACQ3" s="5">
        <f>IFERROR(VLOOKUP($A$1&amp;"-"&amp;$A3,[4]CardReportInfo!$2:$21,MATCH(ACQ$7,[4]CardReportInfo!$1:$1,0),FALSE),0)</f>
        <v>11785</v>
      </c>
      <c r="ACR3" s="5">
        <v>11801</v>
      </c>
      <c r="ACS3" s="5">
        <v>11802</v>
      </c>
      <c r="ACT3" s="5">
        <v>11802</v>
      </c>
      <c r="ACU3" s="5">
        <f>IFERROR(VLOOKUP($A$1&amp;"-"&amp;$A3,[4]CardReportInfo!$2:$21,MATCH(ACU$7,[4]CardReportInfo!$1:$1,0),FALSE),0)</f>
        <v>11809</v>
      </c>
      <c r="ACV3" s="5">
        <f>IFERROR(VLOOKUP($A$1&amp;"-"&amp;$A3,[4]CardReportInfo!$2:$21,MATCH(ACV$7,[4]CardReportInfo!$1:$1,0),FALSE),0)</f>
        <v>11819</v>
      </c>
      <c r="ACW3" s="5">
        <f>IFERROR(VLOOKUP($A$1&amp;"-"&amp;$A3,[4]CardReportInfo!$2:$21,MATCH(ACW$7,[4]CardReportInfo!$1:$1,0),FALSE),0)</f>
        <v>11834</v>
      </c>
      <c r="ACX3" s="5">
        <v>11848</v>
      </c>
      <c r="ACY3" s="5">
        <f>IFERROR(VLOOKUP($A$1&amp;"-"&amp;$A3,[4]CardReportInfo!$2:$21,MATCH(ACY$7,[4]CardReportInfo!$1:$1,0),FALSE),0)</f>
        <v>11871</v>
      </c>
      <c r="ACZ3" s="5">
        <f>IFERROR(VLOOKUP($A$1&amp;"-"&amp;$A3,[4]CardReportInfo!$2:$21,MATCH(ACZ$7,[4]CardReportInfo!$1:$1,0),FALSE),0)</f>
        <v>11872</v>
      </c>
      <c r="ADA3" s="5">
        <f>IFERROR(VLOOKUP($A$1&amp;"-"&amp;$A3,[4]CardReportInfo!$2:$21,MATCH(ADA$7,[4]CardReportInfo!$1:$1,0),FALSE),0)</f>
        <v>11872</v>
      </c>
      <c r="ADB3" s="5">
        <f>IFERROR(VLOOKUP($A$1&amp;"-"&amp;$A3,[4]CardReportInfo!$2:$21,MATCH(ADB$7,[4]CardReportInfo!$1:$1,0),FALSE),0)</f>
        <v>11888</v>
      </c>
      <c r="ADC3" s="5">
        <f>IFERROR(VLOOKUP($A$1&amp;"-"&amp;$A3,[4]CardReportInfo!$2:$21,MATCH(ADC$7,[4]CardReportInfo!$1:$1,0),FALSE),0)</f>
        <v>11901</v>
      </c>
      <c r="ADD3" s="5"/>
      <c r="ADE3" s="5">
        <f>IFERROR(VLOOKUP($A$1&amp;"-"&amp;$A3,[5]CardReportInfo!$2:$21,MATCH(ADE$7,[5]CardReportInfo!$1:$1,0),FALSE),0)</f>
        <v>11888</v>
      </c>
      <c r="ADF3" s="5">
        <f>IFERROR(VLOOKUP($A$1&amp;"-"&amp;$A3,[5]CardReportInfo!$2:$21,MATCH(ADF$7,[5]CardReportInfo!$1:$1,0),FALSE),0)</f>
        <v>11897</v>
      </c>
      <c r="ADG3" s="5">
        <f>IFERROR(VLOOKUP($A$1&amp;"-"&amp;$A3,[5]CardReportInfo!$2:$21,MATCH(ADG$7,[5]CardReportInfo!$1:$1,0),FALSE),0)</f>
        <v>11925</v>
      </c>
      <c r="ADH3" s="5">
        <f>IFERROR(VLOOKUP($A$1&amp;"-"&amp;$A3,[5]CardReportInfo!$2:$21,MATCH(ADH$7,[5]CardReportInfo!$1:$1,0),FALSE),0)</f>
        <v>11926</v>
      </c>
      <c r="ADI3" s="5">
        <f>IFERROR(VLOOKUP($A$1&amp;"-"&amp;$A3,[5]CardReportInfo!$2:$21,MATCH(ADI$7,[5]CardReportInfo!$1:$1,0),FALSE),0)</f>
        <v>11926</v>
      </c>
      <c r="ADJ3" s="5">
        <f>IFERROR(VLOOKUP($A$1&amp;"-"&amp;$A3,[5]CardReportInfo!$2:$21,MATCH(ADJ$7,[5]CardReportInfo!$1:$1,0),FALSE),0)</f>
        <v>11956</v>
      </c>
      <c r="ADK3" s="5">
        <f>IFERROR(VLOOKUP($A$1&amp;"-"&amp;$A3,[5]CardReportInfo!$2:$21,MATCH(ADK$7,[5]CardReportInfo!$1:$1,0),FALSE),0)</f>
        <v>11977</v>
      </c>
      <c r="ADL3" s="5">
        <f>IFERROR(VLOOKUP($A$1&amp;"-"&amp;$A3,[5]CardReportInfo!$2:$21,MATCH(ADL$7,[5]CardReportInfo!$1:$1,0),FALSE),0)</f>
        <v>11998</v>
      </c>
      <c r="ADM3" s="5">
        <f>IFERROR(VLOOKUP($A$1&amp;"-"&amp;$A3,[5]CardReportInfo!$2:$21,MATCH(ADM$7,[5]CardReportInfo!$1:$1,0),FALSE),0)</f>
        <v>12009</v>
      </c>
      <c r="ADN3" s="5">
        <v>12021</v>
      </c>
      <c r="ADO3" s="5">
        <f>IFERROR(VLOOKUP($A$1&amp;"-"&amp;$A3,[5]CardReportInfo!$2:$21,MATCH(ADO$7,[5]CardReportInfo!$1:$1,0),FALSE),0)</f>
        <v>12022</v>
      </c>
      <c r="ADP3" s="5">
        <f>IFERROR(VLOOKUP($A$1&amp;"-"&amp;$A3,[5]CardReportInfo!$2:$21,MATCH(ADP$7,[5]CardReportInfo!$1:$1,0),FALSE),0)</f>
        <v>12022</v>
      </c>
      <c r="ADQ3" s="5">
        <f>IFERROR(VLOOKUP($A$1&amp;"-"&amp;$A3,[5]CardReportInfo!$2:$21,MATCH(ADQ$7,[5]CardReportInfo!$1:$1,0),FALSE),0)</f>
        <v>12042</v>
      </c>
      <c r="ADR3" s="5">
        <f>IFERROR(VLOOKUP($A$1&amp;"-"&amp;$A3,[5]CardReportInfo!$2:$21,MATCH(ADR$7,[5]CardReportInfo!$1:$1,0),FALSE),0)</f>
        <v>12041</v>
      </c>
      <c r="ADS3" s="5">
        <f>IFERROR(VLOOKUP($A$1&amp;"-"&amp;$A3,[5]CardReportInfo!$2:$21,MATCH(ADS$7,[5]CardReportInfo!$1:$1,0),FALSE),0)</f>
        <v>12055</v>
      </c>
      <c r="ADT3" s="5">
        <f>IFERROR(VLOOKUP($A$1&amp;"-"&amp;$A3,[5]CardReportInfo!$2:$21,MATCH(ADT$7,[5]CardReportInfo!$1:$1,0),FALSE),0)</f>
        <v>12038</v>
      </c>
      <c r="ADU3" s="5">
        <f>IFERROR(VLOOKUP($A$1&amp;"-"&amp;$A3,[5]CardReportInfo!$2:$21,MATCH(ADU$7,[5]CardReportInfo!$1:$1,0),FALSE),0)</f>
        <v>11980</v>
      </c>
      <c r="ADV3" s="5">
        <f>IFERROR(VLOOKUP($A$1&amp;"-"&amp;$A3,[5]CardReportInfo!$2:$21,MATCH(ADV$7,[5]CardReportInfo!$1:$1,0),FALSE),0)</f>
        <v>11981</v>
      </c>
      <c r="ADW3" s="5">
        <f>IFERROR(VLOOKUP($A$1&amp;"-"&amp;$A3,[5]CardReportInfo!$2:$21,MATCH(ADW$7,[5]CardReportInfo!$1:$1,0),FALSE),0)</f>
        <v>11981</v>
      </c>
      <c r="ADX3" s="5">
        <f>IFERROR(VLOOKUP($A$1&amp;"-"&amp;$A3,[5]CardReportInfo!$2:$21,MATCH(ADX$7,[5]CardReportInfo!$1:$1,0),FALSE),0)</f>
        <v>11994</v>
      </c>
      <c r="ADY3" s="5">
        <f>IFERROR(VLOOKUP($A$1&amp;"-"&amp;$A3,[5]CardReportInfo!$2:$21,MATCH(ADY$7,[5]CardReportInfo!$1:$1,0),FALSE),0)</f>
        <v>11638</v>
      </c>
      <c r="ADZ3" s="5">
        <f>IFERROR(VLOOKUP($A$1&amp;"-"&amp;$A3,[5]CardReportInfo!$2:$21,MATCH(ADZ$7,[5]CardReportInfo!$1:$1,0),FALSE),0)</f>
        <v>0</v>
      </c>
      <c r="AEA3" s="5">
        <f>IFERROR(VLOOKUP($A$1&amp;"-"&amp;$A3,[5]CardReportInfo!$2:$21,MATCH(AEA$7,[5]CardReportInfo!$1:$1,0),FALSE),0)</f>
        <v>0</v>
      </c>
      <c r="AEB3" s="5">
        <f>IFERROR(VLOOKUP($A$1&amp;"-"&amp;$A3,[5]CardReportInfo!$2:$21,MATCH(AEB$7,[5]CardReportInfo!$1:$1,0),FALSE),0)</f>
        <v>0</v>
      </c>
      <c r="AEC3" s="5">
        <f>IFERROR(VLOOKUP($A$1&amp;"-"&amp;$A3,[5]CardReportInfo!$2:$21,MATCH(AEC$7,[5]CardReportInfo!$1:$1,0),FALSE),0)</f>
        <v>0</v>
      </c>
      <c r="AED3" s="5">
        <f>IFERROR(VLOOKUP($A$1&amp;"-"&amp;$A3,[5]CardReportInfo!$2:$21,MATCH(AED$7,[5]CardReportInfo!$1:$1,0),FALSE),0)</f>
        <v>0</v>
      </c>
      <c r="AEE3" s="5">
        <f>IFERROR(VLOOKUP($A$1&amp;"-"&amp;$A3,[5]CardReportInfo!$2:$21,MATCH(AEE$7,[5]CardReportInfo!$1:$1,0),FALSE),0)</f>
        <v>0</v>
      </c>
      <c r="AEF3" s="5">
        <f>IFERROR(VLOOKUP($A$1&amp;"-"&amp;$A3,[5]CardReportInfo!$2:$21,MATCH(AEF$7,[5]CardReportInfo!$1:$1,0),FALSE),0)</f>
        <v>0</v>
      </c>
      <c r="AEG3" s="5">
        <f>IFERROR(VLOOKUP($A$1&amp;"-"&amp;$A3,[5]CardReportInfo!$2:$21,MATCH(AEG$7,[5]CardReportInfo!$1:$1,0),FALSE),0)</f>
        <v>0</v>
      </c>
      <c r="AEH3" s="5">
        <f>IFERROR(VLOOKUP($A$1&amp;"-"&amp;$A3,[5]CardReportInfo!$2:$21,MATCH(AEH$7,[5]CardReportInfo!$1:$1,0),FALSE),0)</f>
        <v>0</v>
      </c>
      <c r="AEI3" s="5">
        <f>IFERROR(VLOOKUP($A$1&amp;"-"&amp;$A3,[5]CardReportInfo!$2:$21,MATCH(AEI$7,[5]CardReportInfo!$1:$1,0),FALSE),0)</f>
        <v>0</v>
      </c>
      <c r="AEJ3" s="5"/>
    </row>
    <row r="4" spans="1:816" x14ac:dyDescent="0.25">
      <c r="A4" s="5" t="s">
        <v>66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6">
        <f>SUM(B4:AC4)</f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6">
        <f>SUM(AE4:BI4)</f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6">
        <f>SUM(BK4:CN4)</f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6">
        <f>SUM(CP4:DT4)</f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6">
        <f>SUM(DV4:EY4)</f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1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6">
        <f t="shared" ref="GF4:GF5" si="551">SUM(FA4:GE4)</f>
        <v>1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6">
        <f>SUM(GH4:HK4)</f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8</v>
      </c>
      <c r="IP4" s="5">
        <v>69</v>
      </c>
      <c r="IQ4" s="6">
        <f>SUM(HN4:IP4)</f>
        <v>77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6">
        <f>SUM(IS4:JV4)</f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3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6">
        <f>SUM(JY4:LA4)</f>
        <v>3</v>
      </c>
      <c r="LC4" s="5">
        <v>0</v>
      </c>
      <c r="LD4" s="5">
        <v>0</v>
      </c>
      <c r="LE4" s="5">
        <v>0</v>
      </c>
      <c r="LF4" s="5">
        <v>0</v>
      </c>
      <c r="LG4" s="5">
        <v>0</v>
      </c>
      <c r="LH4" s="5">
        <v>0</v>
      </c>
      <c r="LI4" s="5">
        <v>0</v>
      </c>
      <c r="LJ4" s="5">
        <v>0</v>
      </c>
      <c r="LK4" s="5">
        <v>0</v>
      </c>
      <c r="LL4" s="5">
        <v>0</v>
      </c>
      <c r="LM4" s="5">
        <v>0</v>
      </c>
      <c r="LN4" s="5">
        <v>0</v>
      </c>
      <c r="LO4" s="5">
        <v>0</v>
      </c>
      <c r="LP4" s="5">
        <v>0</v>
      </c>
      <c r="LQ4" s="5">
        <v>0</v>
      </c>
      <c r="LR4" s="5">
        <v>0</v>
      </c>
      <c r="LS4" s="5">
        <v>0</v>
      </c>
      <c r="LT4" s="5">
        <v>0</v>
      </c>
      <c r="LU4" s="5">
        <v>0</v>
      </c>
      <c r="LV4" s="5">
        <v>0</v>
      </c>
      <c r="LW4" s="5">
        <v>0</v>
      </c>
      <c r="LX4" s="5">
        <v>0</v>
      </c>
      <c r="LY4" s="5">
        <v>0</v>
      </c>
      <c r="LZ4" s="5">
        <v>0</v>
      </c>
      <c r="MA4" s="5">
        <v>0</v>
      </c>
      <c r="MB4" s="5">
        <v>0</v>
      </c>
      <c r="MC4" s="5">
        <v>0</v>
      </c>
      <c r="MD4" s="5">
        <v>0</v>
      </c>
      <c r="ME4" s="5">
        <v>0</v>
      </c>
      <c r="MF4" s="5">
        <v>0</v>
      </c>
      <c r="MG4" s="5">
        <v>0</v>
      </c>
      <c r="MH4" s="6">
        <f>SUM(LD4:MG4)</f>
        <v>0</v>
      </c>
      <c r="MI4" s="5">
        <v>0</v>
      </c>
      <c r="MJ4" s="5">
        <v>0</v>
      </c>
      <c r="MK4" s="5">
        <v>0</v>
      </c>
      <c r="ML4" s="5">
        <v>0</v>
      </c>
      <c r="MM4" s="5">
        <v>0</v>
      </c>
      <c r="MN4" s="5">
        <v>0</v>
      </c>
      <c r="MO4" s="5">
        <v>0</v>
      </c>
      <c r="MP4" s="5">
        <v>0</v>
      </c>
      <c r="MQ4" s="5">
        <v>0</v>
      </c>
      <c r="MR4" s="5">
        <v>0</v>
      </c>
      <c r="MS4" s="5">
        <v>0</v>
      </c>
      <c r="MT4" s="5">
        <v>0</v>
      </c>
      <c r="MU4" s="5">
        <v>0</v>
      </c>
      <c r="MV4" s="5">
        <v>0</v>
      </c>
      <c r="MW4" s="5">
        <v>0</v>
      </c>
      <c r="MX4" s="5">
        <v>0</v>
      </c>
      <c r="MY4" s="5">
        <v>0</v>
      </c>
      <c r="MZ4" s="5">
        <v>0</v>
      </c>
      <c r="NA4" s="5">
        <v>0</v>
      </c>
      <c r="NB4" s="5">
        <v>0</v>
      </c>
      <c r="NC4" s="5">
        <v>0</v>
      </c>
      <c r="ND4" s="5">
        <v>0</v>
      </c>
      <c r="NE4" s="5">
        <v>0</v>
      </c>
      <c r="NF4" s="5">
        <v>0</v>
      </c>
      <c r="NG4" s="5">
        <v>0</v>
      </c>
      <c r="NH4" s="5">
        <v>0</v>
      </c>
      <c r="NI4" s="5">
        <v>0</v>
      </c>
      <c r="NJ4" s="5">
        <v>0</v>
      </c>
      <c r="NK4" s="5">
        <v>0</v>
      </c>
      <c r="NL4" s="5">
        <v>0</v>
      </c>
      <c r="NM4" s="5">
        <v>0</v>
      </c>
      <c r="NN4" s="6">
        <f>SUM(MJ4:NM4)</f>
        <v>0</v>
      </c>
      <c r="NO4" s="5">
        <v>0</v>
      </c>
      <c r="NP4" s="5">
        <v>0</v>
      </c>
      <c r="NQ4" s="5">
        <v>0</v>
      </c>
      <c r="NR4" s="5">
        <v>0</v>
      </c>
      <c r="NS4" s="5">
        <v>0</v>
      </c>
      <c r="NT4" s="5">
        <v>0</v>
      </c>
      <c r="NU4" s="5">
        <v>0</v>
      </c>
      <c r="NV4" s="5">
        <v>0</v>
      </c>
      <c r="NW4" s="5">
        <v>0</v>
      </c>
      <c r="NX4" s="5">
        <v>0</v>
      </c>
      <c r="NY4" s="5">
        <v>0</v>
      </c>
      <c r="NZ4" s="5">
        <v>0</v>
      </c>
      <c r="OA4" s="5">
        <v>0</v>
      </c>
      <c r="OB4" s="5">
        <v>0</v>
      </c>
      <c r="OC4" s="5">
        <v>0</v>
      </c>
      <c r="OD4" s="5">
        <v>0</v>
      </c>
      <c r="OE4" s="5">
        <v>0</v>
      </c>
      <c r="OF4" s="5">
        <v>0</v>
      </c>
      <c r="OG4" s="5">
        <v>0</v>
      </c>
      <c r="OH4" s="5">
        <v>0</v>
      </c>
      <c r="OI4" s="5">
        <v>0</v>
      </c>
      <c r="OJ4" s="5">
        <v>0</v>
      </c>
      <c r="OK4" s="5">
        <v>0</v>
      </c>
      <c r="OL4" s="5">
        <v>0</v>
      </c>
      <c r="OM4" s="5">
        <v>0</v>
      </c>
      <c r="ON4" s="5">
        <v>0</v>
      </c>
      <c r="OO4" s="5">
        <v>0</v>
      </c>
      <c r="OP4" s="5">
        <v>0</v>
      </c>
      <c r="OQ4" s="6">
        <f>SUM(NP4:OP4)</f>
        <v>0</v>
      </c>
      <c r="OR4" s="5">
        <v>0</v>
      </c>
      <c r="OS4" s="5">
        <v>0</v>
      </c>
      <c r="OT4" s="5">
        <v>0</v>
      </c>
      <c r="OU4" s="5">
        <v>0</v>
      </c>
      <c r="OV4" s="5">
        <v>0</v>
      </c>
      <c r="OW4" s="5">
        <v>0</v>
      </c>
      <c r="OX4" s="5">
        <v>0</v>
      </c>
      <c r="OY4" s="5">
        <v>0</v>
      </c>
      <c r="OZ4" s="5">
        <v>0</v>
      </c>
      <c r="PA4" s="5">
        <v>0</v>
      </c>
      <c r="PB4" s="5">
        <v>0</v>
      </c>
      <c r="PC4" s="5">
        <v>0</v>
      </c>
      <c r="PD4" s="5">
        <v>0</v>
      </c>
      <c r="PE4" s="5">
        <v>0</v>
      </c>
      <c r="PF4" s="5">
        <v>0</v>
      </c>
      <c r="PG4" s="5">
        <v>0</v>
      </c>
      <c r="PH4" s="5">
        <v>0</v>
      </c>
      <c r="PI4" s="5">
        <v>0</v>
      </c>
      <c r="PJ4" s="5">
        <v>0</v>
      </c>
      <c r="PK4" s="5">
        <v>0</v>
      </c>
      <c r="PL4" s="5">
        <v>0</v>
      </c>
      <c r="PM4" s="5">
        <v>0</v>
      </c>
      <c r="PN4" s="5">
        <v>0</v>
      </c>
      <c r="PO4" s="5">
        <v>0</v>
      </c>
      <c r="PP4" s="5">
        <v>0</v>
      </c>
      <c r="PQ4" s="5">
        <v>0</v>
      </c>
      <c r="PR4" s="5">
        <v>0</v>
      </c>
      <c r="PS4" s="5">
        <v>0</v>
      </c>
      <c r="PT4" s="5">
        <v>0</v>
      </c>
      <c r="PU4" s="5">
        <v>0</v>
      </c>
      <c r="PV4" s="5">
        <v>0</v>
      </c>
      <c r="PW4" s="6">
        <f>SUM(OS4:PV4)</f>
        <v>0</v>
      </c>
      <c r="PX4" s="5">
        <v>0</v>
      </c>
      <c r="PY4" s="5">
        <v>0</v>
      </c>
      <c r="PZ4" s="5">
        <v>0</v>
      </c>
      <c r="QA4" s="5">
        <v>0</v>
      </c>
      <c r="QB4" s="5">
        <v>0</v>
      </c>
      <c r="QC4" s="5">
        <v>0</v>
      </c>
      <c r="QD4" s="5">
        <v>32</v>
      </c>
      <c r="QE4" s="5">
        <v>1</v>
      </c>
      <c r="QF4" s="5">
        <v>0</v>
      </c>
      <c r="QG4" s="5">
        <v>0</v>
      </c>
      <c r="QH4" s="5">
        <v>0</v>
      </c>
      <c r="QI4" s="5">
        <v>0</v>
      </c>
      <c r="QJ4" s="5">
        <v>0</v>
      </c>
      <c r="QK4" s="5">
        <v>0</v>
      </c>
      <c r="QL4" s="5">
        <v>0</v>
      </c>
      <c r="QM4" s="5">
        <v>0</v>
      </c>
      <c r="QN4" s="5">
        <v>0</v>
      </c>
      <c r="QO4" s="5">
        <v>0</v>
      </c>
      <c r="QP4" s="5">
        <v>0</v>
      </c>
      <c r="QQ4" s="5">
        <v>0</v>
      </c>
      <c r="QR4" s="5">
        <v>0</v>
      </c>
      <c r="QS4" s="5">
        <v>0</v>
      </c>
      <c r="QT4" s="5">
        <v>0</v>
      </c>
      <c r="QU4" s="5">
        <v>0</v>
      </c>
      <c r="QV4" s="5">
        <v>0</v>
      </c>
      <c r="QW4" s="5">
        <v>0</v>
      </c>
      <c r="QX4" s="5">
        <v>0</v>
      </c>
      <c r="QY4" s="5">
        <v>0</v>
      </c>
      <c r="QZ4" s="5">
        <v>0</v>
      </c>
      <c r="RA4" s="5">
        <v>0</v>
      </c>
      <c r="RB4" s="6">
        <f>SUM(PY4:RA4)</f>
        <v>33</v>
      </c>
      <c r="RC4" s="5">
        <v>0</v>
      </c>
      <c r="RD4" s="5">
        <v>0</v>
      </c>
      <c r="RE4" s="5">
        <v>0</v>
      </c>
      <c r="RF4" s="5">
        <v>0</v>
      </c>
      <c r="RG4" s="5">
        <v>1</v>
      </c>
      <c r="RH4" s="5">
        <v>0</v>
      </c>
      <c r="RI4" s="5">
        <v>0</v>
      </c>
      <c r="RJ4" s="5">
        <v>0</v>
      </c>
      <c r="RK4" s="5">
        <v>0</v>
      </c>
      <c r="RL4" s="5">
        <v>0</v>
      </c>
      <c r="RM4" s="5">
        <v>0</v>
      </c>
      <c r="RN4" s="5">
        <v>0</v>
      </c>
      <c r="RO4" s="5">
        <v>0</v>
      </c>
      <c r="RP4" s="5">
        <v>0</v>
      </c>
      <c r="RQ4" s="5">
        <v>0</v>
      </c>
      <c r="RR4" s="5">
        <v>0</v>
      </c>
      <c r="RS4" s="5">
        <v>0</v>
      </c>
      <c r="RT4" s="5">
        <v>0</v>
      </c>
      <c r="RU4" s="5">
        <v>0</v>
      </c>
      <c r="RV4" s="5">
        <v>0</v>
      </c>
      <c r="RW4" s="5">
        <v>0</v>
      </c>
      <c r="RX4" s="5">
        <v>0</v>
      </c>
      <c r="RY4" s="5">
        <v>0</v>
      </c>
      <c r="RZ4" s="5">
        <v>0</v>
      </c>
      <c r="SA4" s="5">
        <v>0</v>
      </c>
      <c r="SB4" s="5">
        <v>0</v>
      </c>
      <c r="SC4" s="5">
        <v>0</v>
      </c>
      <c r="SD4" s="5">
        <v>0</v>
      </c>
      <c r="SE4" s="5">
        <v>0</v>
      </c>
      <c r="SF4" s="5">
        <v>0</v>
      </c>
      <c r="SG4" s="5">
        <v>0</v>
      </c>
      <c r="SH4" s="6">
        <f>SUM(RD4:SG4)</f>
        <v>1</v>
      </c>
      <c r="SI4" s="5">
        <v>0</v>
      </c>
      <c r="SJ4" s="5">
        <v>0</v>
      </c>
      <c r="SK4" s="5">
        <v>0</v>
      </c>
      <c r="SL4" s="5">
        <v>0</v>
      </c>
      <c r="SM4" s="5">
        <v>0</v>
      </c>
      <c r="SN4" s="5">
        <v>3</v>
      </c>
      <c r="SO4" s="5">
        <v>0</v>
      </c>
      <c r="SP4" s="5">
        <v>0</v>
      </c>
      <c r="SQ4" s="5">
        <v>0</v>
      </c>
      <c r="SR4" s="5">
        <v>0</v>
      </c>
      <c r="SS4" s="5">
        <v>0</v>
      </c>
      <c r="ST4" s="5">
        <v>0</v>
      </c>
      <c r="SU4" s="5">
        <v>0</v>
      </c>
      <c r="SV4" s="5">
        <v>0</v>
      </c>
      <c r="SW4" s="5">
        <v>1</v>
      </c>
      <c r="SX4" s="5">
        <v>0</v>
      </c>
      <c r="SY4" s="5">
        <v>0</v>
      </c>
      <c r="SZ4" s="5">
        <v>0</v>
      </c>
      <c r="TA4" s="5">
        <v>0</v>
      </c>
      <c r="TB4" s="5">
        <v>0</v>
      </c>
      <c r="TC4" s="5">
        <v>11</v>
      </c>
      <c r="TD4" s="5">
        <v>0</v>
      </c>
      <c r="TE4" s="5">
        <v>0</v>
      </c>
      <c r="TF4" s="5">
        <v>0</v>
      </c>
      <c r="TG4" s="5">
        <v>0</v>
      </c>
      <c r="TH4" s="5">
        <v>0</v>
      </c>
      <c r="TI4" s="5">
        <v>0</v>
      </c>
      <c r="TJ4" s="5">
        <v>0</v>
      </c>
      <c r="TK4" s="5">
        <v>0</v>
      </c>
      <c r="TL4" s="5">
        <v>0</v>
      </c>
      <c r="TM4" s="6">
        <f>SUM(SI4:TL4)</f>
        <v>15</v>
      </c>
      <c r="TN4" s="5">
        <v>0</v>
      </c>
      <c r="TO4" s="5">
        <v>0</v>
      </c>
      <c r="TP4" s="5">
        <v>0</v>
      </c>
      <c r="TQ4" s="5">
        <v>0</v>
      </c>
      <c r="TR4" s="5">
        <v>0</v>
      </c>
      <c r="TS4" s="5">
        <v>0</v>
      </c>
      <c r="TT4" s="5">
        <v>0</v>
      </c>
      <c r="TU4" s="5">
        <v>0</v>
      </c>
      <c r="TV4" s="5">
        <v>0</v>
      </c>
      <c r="TW4" s="5">
        <v>0</v>
      </c>
      <c r="TX4" s="5">
        <v>0</v>
      </c>
      <c r="TY4" s="5">
        <v>0</v>
      </c>
      <c r="TZ4" s="5">
        <v>0</v>
      </c>
      <c r="UA4" s="5">
        <v>0</v>
      </c>
      <c r="UB4" s="5">
        <v>0</v>
      </c>
      <c r="UC4" s="5">
        <v>0</v>
      </c>
      <c r="UD4" s="5">
        <v>0</v>
      </c>
      <c r="UE4" s="5">
        <v>0</v>
      </c>
      <c r="UF4" s="5">
        <v>0</v>
      </c>
      <c r="UG4" s="5">
        <v>0</v>
      </c>
      <c r="UH4" s="5">
        <v>0</v>
      </c>
      <c r="UI4" s="5">
        <v>0</v>
      </c>
      <c r="UJ4" s="5">
        <v>0</v>
      </c>
      <c r="UK4" s="5">
        <v>0</v>
      </c>
      <c r="UL4" s="5">
        <v>0</v>
      </c>
      <c r="UM4" s="5">
        <v>0</v>
      </c>
      <c r="UN4" s="5">
        <v>0</v>
      </c>
      <c r="UO4" s="5">
        <v>0</v>
      </c>
      <c r="UP4" s="5">
        <v>0</v>
      </c>
      <c r="UQ4" s="5">
        <v>0</v>
      </c>
      <c r="UR4" s="5">
        <v>0</v>
      </c>
      <c r="US4" s="6">
        <f>SUM(TN4:UQ4)</f>
        <v>0</v>
      </c>
      <c r="UT4" s="5">
        <v>18</v>
      </c>
      <c r="UU4" s="5">
        <v>0</v>
      </c>
      <c r="UV4" s="5">
        <v>0</v>
      </c>
      <c r="UW4" s="5">
        <v>0</v>
      </c>
      <c r="UX4" s="5">
        <v>0</v>
      </c>
      <c r="UY4" s="5">
        <v>0</v>
      </c>
      <c r="UZ4" s="5">
        <v>0</v>
      </c>
      <c r="VA4" s="5">
        <v>0</v>
      </c>
      <c r="VB4" s="5">
        <v>0</v>
      </c>
      <c r="VC4" s="5">
        <v>0</v>
      </c>
      <c r="VD4" s="5">
        <v>0</v>
      </c>
      <c r="VE4" s="5">
        <v>1</v>
      </c>
      <c r="VF4" s="5">
        <v>0</v>
      </c>
      <c r="VG4" s="5">
        <v>0</v>
      </c>
      <c r="VH4" s="5">
        <v>0</v>
      </c>
      <c r="VI4" s="5">
        <v>0</v>
      </c>
      <c r="VJ4" s="5">
        <v>2</v>
      </c>
      <c r="VK4" s="5">
        <v>0</v>
      </c>
      <c r="VL4" s="5">
        <v>2</v>
      </c>
      <c r="VM4" s="5">
        <v>0</v>
      </c>
      <c r="VN4" s="5">
        <v>0</v>
      </c>
      <c r="VO4" s="5">
        <v>1</v>
      </c>
      <c r="VP4" s="5">
        <v>0</v>
      </c>
      <c r="VQ4" s="5">
        <v>0</v>
      </c>
      <c r="VR4" s="5">
        <v>0</v>
      </c>
      <c r="VS4" s="5">
        <v>0</v>
      </c>
      <c r="VT4" s="5">
        <v>0</v>
      </c>
      <c r="VU4" s="5">
        <v>0</v>
      </c>
      <c r="VV4" s="5">
        <v>0</v>
      </c>
      <c r="VW4" s="5">
        <v>0</v>
      </c>
      <c r="VX4" s="5">
        <v>0</v>
      </c>
      <c r="VY4" s="6">
        <f>SUM(UT4:VX4)</f>
        <v>24</v>
      </c>
      <c r="VZ4" s="5">
        <v>0</v>
      </c>
      <c r="WA4" s="5">
        <v>0</v>
      </c>
      <c r="WB4" s="5">
        <v>0</v>
      </c>
      <c r="WC4" s="5">
        <v>0</v>
      </c>
      <c r="WD4" s="5">
        <v>0</v>
      </c>
      <c r="WE4" s="5">
        <v>0</v>
      </c>
      <c r="WF4" s="5">
        <v>0</v>
      </c>
      <c r="WG4" s="5">
        <v>0</v>
      </c>
      <c r="WH4" s="5">
        <v>0</v>
      </c>
      <c r="WI4" s="5">
        <v>0</v>
      </c>
      <c r="WJ4" s="5">
        <v>0</v>
      </c>
      <c r="WK4" s="5">
        <v>0</v>
      </c>
      <c r="WL4" s="5">
        <v>0</v>
      </c>
      <c r="WM4" s="5">
        <v>0</v>
      </c>
      <c r="WN4" s="5">
        <v>0</v>
      </c>
      <c r="WO4" s="5">
        <v>0</v>
      </c>
      <c r="WP4" s="5">
        <v>0</v>
      </c>
      <c r="WQ4" s="5">
        <v>0</v>
      </c>
      <c r="WR4" s="5">
        <v>0</v>
      </c>
      <c r="WS4" s="5">
        <v>6</v>
      </c>
      <c r="WT4" s="5">
        <v>0</v>
      </c>
      <c r="WU4" s="5">
        <v>0</v>
      </c>
      <c r="WV4" s="5">
        <v>0</v>
      </c>
      <c r="WW4" s="5">
        <v>0</v>
      </c>
      <c r="WX4" s="5">
        <v>0</v>
      </c>
      <c r="WY4" s="5">
        <v>0</v>
      </c>
      <c r="WZ4" s="5">
        <v>0</v>
      </c>
      <c r="XA4" s="5">
        <v>0</v>
      </c>
      <c r="XB4" s="5">
        <v>0</v>
      </c>
      <c r="XC4" s="5">
        <v>0</v>
      </c>
      <c r="XD4" s="6">
        <f>SUM(VZ4:XC4)</f>
        <v>6</v>
      </c>
      <c r="XE4" s="5">
        <v>0</v>
      </c>
      <c r="XF4" s="5">
        <v>0</v>
      </c>
      <c r="XG4" s="5">
        <v>0</v>
      </c>
      <c r="XH4" s="5">
        <v>0</v>
      </c>
      <c r="XI4" s="5">
        <v>0</v>
      </c>
      <c r="XJ4" s="5">
        <v>0</v>
      </c>
      <c r="XK4" s="5">
        <v>0</v>
      </c>
      <c r="XL4" s="5">
        <v>0</v>
      </c>
      <c r="XM4" s="5">
        <v>0</v>
      </c>
      <c r="XN4" s="5">
        <v>2</v>
      </c>
      <c r="XO4" s="5">
        <v>0</v>
      </c>
      <c r="XP4" s="5">
        <v>0</v>
      </c>
      <c r="XQ4" s="5">
        <v>0</v>
      </c>
      <c r="XR4" s="5">
        <v>0</v>
      </c>
      <c r="XS4" s="5">
        <v>0</v>
      </c>
      <c r="XT4" s="5">
        <v>0</v>
      </c>
      <c r="XU4" s="5">
        <v>1</v>
      </c>
      <c r="XV4" s="5">
        <v>0</v>
      </c>
      <c r="XW4" s="5">
        <v>0</v>
      </c>
      <c r="XX4" s="5">
        <v>1</v>
      </c>
      <c r="XY4" s="5">
        <v>0</v>
      </c>
      <c r="XZ4" s="5">
        <v>0</v>
      </c>
      <c r="YA4" s="5">
        <v>0</v>
      </c>
      <c r="YB4" s="5">
        <v>0</v>
      </c>
      <c r="YC4" s="5">
        <v>1</v>
      </c>
      <c r="YD4" s="5">
        <v>0</v>
      </c>
      <c r="YE4" s="5">
        <v>0</v>
      </c>
      <c r="YF4" s="5">
        <v>0</v>
      </c>
      <c r="YG4" s="5">
        <v>0</v>
      </c>
      <c r="YH4" s="5">
        <v>0</v>
      </c>
      <c r="YI4" s="5">
        <v>0</v>
      </c>
      <c r="YJ4" s="6">
        <f>SUM(XE4:YI4)</f>
        <v>5</v>
      </c>
      <c r="YK4" s="5">
        <v>0</v>
      </c>
      <c r="YL4" s="5">
        <v>0</v>
      </c>
      <c r="YM4" s="5">
        <v>4</v>
      </c>
      <c r="YN4" s="5">
        <v>0</v>
      </c>
      <c r="YO4" s="5">
        <v>0</v>
      </c>
      <c r="YP4" s="5">
        <v>0</v>
      </c>
      <c r="YQ4" s="5">
        <v>1</v>
      </c>
      <c r="YR4" s="5">
        <v>0</v>
      </c>
      <c r="YS4" s="5">
        <v>0</v>
      </c>
      <c r="YT4" s="5">
        <v>0</v>
      </c>
      <c r="YU4" s="5">
        <v>0</v>
      </c>
      <c r="YV4" s="5">
        <v>0</v>
      </c>
      <c r="YW4" s="5">
        <v>0</v>
      </c>
      <c r="YX4" s="5">
        <v>0</v>
      </c>
      <c r="YY4" s="5">
        <v>0</v>
      </c>
      <c r="YZ4" s="5">
        <v>2</v>
      </c>
      <c r="ZA4" s="5">
        <v>0</v>
      </c>
      <c r="ZB4" s="5">
        <v>0</v>
      </c>
      <c r="ZC4" s="5">
        <v>0</v>
      </c>
      <c r="ZD4" s="5">
        <v>0</v>
      </c>
      <c r="ZE4" s="5">
        <f>IFERROR(VLOOKUP($A$1&amp;"-"&amp;$A4,[1]ClosedCards_Count_SP!$2:$20,MATCH(ZE$7,[1]ClosedCards_Count_SP!$1:$1,0),FALSE),0)</f>
        <v>0</v>
      </c>
      <c r="ZF4" s="5">
        <f>IFERROR(VLOOKUP($A$1&amp;"-"&amp;$A4,[1]ClosedCards_Count_SP!$2:$20,MATCH(ZF$7,[1]ClosedCards_Count_SP!$1:$1,0),FALSE),0)</f>
        <v>0</v>
      </c>
      <c r="ZG4" s="5">
        <f>IFERROR(VLOOKUP($A$1&amp;"-"&amp;$A4,[1]ClosedCards_Count_SP!$2:$20,MATCH(ZG$7,[1]ClosedCards_Count_SP!$1:$1,0),FALSE),0)</f>
        <v>0</v>
      </c>
      <c r="ZH4" s="5">
        <f>IFERROR(VLOOKUP($A$1&amp;"-"&amp;$A4,[1]ClosedCards_Count_SP!$2:$20,MATCH(ZH$7,[1]ClosedCards_Count_SP!$1:$1,0),FALSE),0)</f>
        <v>0</v>
      </c>
      <c r="ZI4" s="5">
        <f>IFERROR(VLOOKUP($A$1&amp;"-"&amp;$A4,[1]ClosedCards_Count_SP!$2:$20,MATCH(ZI$7,[1]ClosedCards_Count_SP!$1:$1,0),FALSE),0)</f>
        <v>0</v>
      </c>
      <c r="ZJ4" s="5">
        <f>IFERROR(VLOOKUP($A$1&amp;"-"&amp;$A4,[1]ClosedCards_Count_SP!$2:$20,MATCH(ZJ$7,[1]ClosedCards_Count_SP!$1:$1,0),FALSE),0)</f>
        <v>0</v>
      </c>
      <c r="ZK4" s="5">
        <f>IFERROR(VLOOKUP($A$1&amp;"-"&amp;$A4,[1]ClosedCards_Count_SP!$2:$20,MATCH(ZK$7,[1]ClosedCards_Count_SP!$1:$1,0),FALSE),0)</f>
        <v>0</v>
      </c>
      <c r="ZL4" s="5">
        <f>IFERROR(VLOOKUP($A$1&amp;"-"&amp;$A4,[1]ClosedCards_Count_SP!$2:$20,MATCH(ZL$7,[1]ClosedCards_Count_SP!$1:$1,0),FALSE),0)</f>
        <v>5</v>
      </c>
      <c r="ZM4" s="5">
        <f>IFERROR(VLOOKUP($A$1&amp;"-"&amp;$A4,[1]ClosedCards_Count_SP!$2:$20,MATCH(ZM$7,[1]ClosedCards_Count_SP!$1:$1,0),FALSE),0)</f>
        <v>0</v>
      </c>
      <c r="ZN4" s="5">
        <f>IFERROR(VLOOKUP($A$1&amp;"-"&amp;$A4,[1]ClosedCards_Count_SP!$2:$20,MATCH(ZN$7,[1]ClosedCards_Count_SP!$1:$1,0),FALSE),0)</f>
        <v>5</v>
      </c>
      <c r="ZO4" s="6">
        <f t="shared" ref="ZO4:ZO5" si="552">SUM(YK4:ZN4)</f>
        <v>17</v>
      </c>
      <c r="ZP4" s="5">
        <f>IFERROR(VLOOKUP($A$1&amp;"-"&amp;$A4,[2]ClosedCards_Count_SP!$2:$20,MATCH(ZP$7,[2]ClosedCards_Count_SP!$1:$1,0),FALSE),0)</f>
        <v>0</v>
      </c>
      <c r="ZQ4" s="5">
        <f>IFERROR(VLOOKUP($A$1&amp;"-"&amp;$A4,[2]ClosedCards_Count_SP!$2:$20,MATCH(ZQ$7,[2]ClosedCards_Count_SP!$1:$1,0),FALSE),0)</f>
        <v>3</v>
      </c>
      <c r="ZR4" s="5">
        <f>IFERROR(VLOOKUP($A$1&amp;"-"&amp;$A4,[2]ClosedCards_Count_SP!$2:$20,MATCH(ZR$7,[2]ClosedCards_Count_SP!$1:$1,0),FALSE),0)</f>
        <v>0</v>
      </c>
      <c r="ZS4" s="5">
        <f>IFERROR(VLOOKUP($A$1&amp;"-"&amp;$A4,[2]ClosedCards_Count_SP!$2:$20,MATCH(ZS$7,[2]ClosedCards_Count_SP!$1:$1,0),FALSE),0)</f>
        <v>0</v>
      </c>
      <c r="ZT4" s="5">
        <f>IFERROR(VLOOKUP($A$1&amp;"-"&amp;$A4,[2]ClosedCards_Count_SP!$2:$20,MATCH(ZT$7,[2]ClosedCards_Count_SP!$1:$1,0),FALSE),0)</f>
        <v>1</v>
      </c>
      <c r="ZU4" s="5">
        <f>IFERROR(VLOOKUP($A$1&amp;"-"&amp;$A4,[2]ClosedCards_Count_SP!$2:$20,MATCH(ZU$7,[2]ClosedCards_Count_SP!$1:$1,0),FALSE),0)</f>
        <v>0</v>
      </c>
      <c r="ZV4" s="5">
        <f>IFERROR(VLOOKUP($A$1&amp;"-"&amp;$A4,[2]ClosedCards_Count_SP!$2:$20,MATCH(ZV$7,[2]ClosedCards_Count_SP!$1:$1,0),FALSE),0)</f>
        <v>0</v>
      </c>
      <c r="ZW4" s="5">
        <f>IFERROR(VLOOKUP($A$1&amp;"-"&amp;$A4,[2]ClosedCards_Count_SP!$2:$20,MATCH(ZW$7,[2]ClosedCards_Count_SP!$1:$1,0),FALSE),0)</f>
        <v>0</v>
      </c>
      <c r="ZX4" s="5">
        <f>IFERROR(VLOOKUP($A$1&amp;"-"&amp;$A4,[2]ClosedCards_Count_SP!$2:$20,MATCH(ZX$7,[2]ClosedCards_Count_SP!$1:$1,0),FALSE),0)</f>
        <v>14</v>
      </c>
      <c r="ZY4" s="5">
        <f>IFERROR(VLOOKUP($A$1&amp;"-"&amp;$A4,[2]ClosedCards_Count_SP!$2:$20,MATCH(ZY$7,[2]ClosedCards_Count_SP!$1:$1,0),FALSE),0)</f>
        <v>0</v>
      </c>
      <c r="ZZ4" s="5">
        <f>IFERROR(VLOOKUP($A$1&amp;"-"&amp;$A4,[2]ClosedCards_Count_SP!$2:$20,MATCH(ZZ$7,[2]ClosedCards_Count_SP!$1:$1,0),FALSE),0)</f>
        <v>0</v>
      </c>
      <c r="AAA4" s="5">
        <f>IFERROR(VLOOKUP($A$1&amp;"-"&amp;$A4,[2]ClosedCards_Count_SP!$2:$20,MATCH(AAA$7,[2]ClosedCards_Count_SP!$1:$1,0),FALSE),0)</f>
        <v>1</v>
      </c>
      <c r="AAB4" s="5">
        <f>IFERROR(VLOOKUP($A$1&amp;"-"&amp;$A4,[2]ClosedCards_Count_SP!$2:$20,MATCH(AAB$7,[2]ClosedCards_Count_SP!$1:$1,0),FALSE),0)</f>
        <v>15</v>
      </c>
      <c r="AAC4" s="5">
        <f>IFERROR(VLOOKUP($A$1&amp;"-"&amp;$A4,[2]ClosedCards_Count_SP!$2:$20,MATCH(AAC$7,[2]ClosedCards_Count_SP!$1:$1,0),FALSE),0)</f>
        <v>1</v>
      </c>
      <c r="AAD4" s="5">
        <f>IFERROR(VLOOKUP($A$1&amp;"-"&amp;$A4,[2]ClosedCards_Count_SP!$2:$20,MATCH(AAD$7,[2]ClosedCards_Count_SP!$1:$1,0),FALSE),0)</f>
        <v>0</v>
      </c>
      <c r="AAE4" s="5">
        <f>IFERROR(VLOOKUP($A$1&amp;"-"&amp;$A4,[2]ClosedCards_Count_SP!$2:$20,MATCH(AAE$7,[2]ClosedCards_Count_SP!$1:$1,0),FALSE),0)</f>
        <v>0</v>
      </c>
      <c r="AAF4" s="5">
        <f>IFERROR(VLOOKUP($A$1&amp;"-"&amp;$A4,[2]ClosedCards_Count_SP!$2:$20,MATCH(AAF$7,[2]ClosedCards_Count_SP!$1:$1,0),FALSE),0)</f>
        <v>0</v>
      </c>
      <c r="AAG4" s="5">
        <f>IFERROR(VLOOKUP($A$1&amp;"-"&amp;$A4,[2]ClosedCards_Count_SP!$2:$20,MATCH(AAG$7,[2]ClosedCards_Count_SP!$1:$1,0),FALSE),0)</f>
        <v>0</v>
      </c>
      <c r="AAH4" s="5">
        <f>IFERROR(VLOOKUP($A$1&amp;"-"&amp;$A4,[2]ClosedCards_Count_SP!$2:$20,MATCH(AAH$7,[2]ClosedCards_Count_SP!$1:$1,0),FALSE),0)</f>
        <v>0</v>
      </c>
      <c r="AAI4" s="5">
        <f>IFERROR(VLOOKUP($A$1&amp;"-"&amp;$A4,[2]ClosedCards_Count_SP!$2:$20,MATCH(AAI$7,[2]ClosedCards_Count_SP!$1:$1,0),FALSE),0)</f>
        <v>0</v>
      </c>
      <c r="AAJ4" s="5">
        <f>IFERROR(VLOOKUP($A$1&amp;"-"&amp;$A4,[2]ClosedCards_Count_SP!$2:$20,MATCH(AAJ$7,[2]ClosedCards_Count_SP!$1:$1,0),FALSE),0)</f>
        <v>0</v>
      </c>
      <c r="AAK4" s="5">
        <f>IFERROR(VLOOKUP($A$1&amp;"-"&amp;$A4,[2]ClosedCards_Count_SP!$2:$20,MATCH(AAK$7,[2]ClosedCards_Count_SP!$1:$1,0),FALSE),0)</f>
        <v>0</v>
      </c>
      <c r="AAL4" s="5">
        <f>IFERROR(VLOOKUP($A$1&amp;"-"&amp;$A4,[2]ClosedCards_Count_SP!$2:$20,MATCH(AAL$7,[2]ClosedCards_Count_SP!$1:$1,0),FALSE),0)</f>
        <v>0</v>
      </c>
      <c r="AAM4" s="5">
        <f>IFERROR(VLOOKUP($A$1&amp;"-"&amp;$A4,[2]ClosedCards_Count_SP!$2:$20,MATCH(AAM$7,[2]ClosedCards_Count_SP!$1:$1,0),FALSE),0)</f>
        <v>0</v>
      </c>
      <c r="AAN4" s="5">
        <f>IFERROR(VLOOKUP($A$1&amp;"-"&amp;$A4,[2]ClosedCards_Count_SP!$2:$20,MATCH(AAN$7,[2]ClosedCards_Count_SP!$1:$1,0),FALSE),0)</f>
        <v>0</v>
      </c>
      <c r="AAO4" s="5">
        <f>IFERROR(VLOOKUP($A$1&amp;"-"&amp;$A4,[2]ClosedCards_Count_SP!$2:$20,MATCH(AAO$7,[2]ClosedCards_Count_SP!$1:$1,0),FALSE),0)</f>
        <v>0</v>
      </c>
      <c r="AAP4" s="5">
        <f>IFERROR(VLOOKUP($A$1&amp;"-"&amp;$A4,[2]ClosedCards_Count_SP!$2:$20,MATCH(AAP$7,[2]ClosedCards_Count_SP!$1:$1,0),FALSE),0)</f>
        <v>0</v>
      </c>
      <c r="AAQ4" s="5">
        <f>IFERROR(VLOOKUP($A$1&amp;"-"&amp;$A4,[2]ClosedCards_Count_SP!$2:$20,MATCH(AAQ$7,[2]ClosedCards_Count_SP!$1:$1,0),FALSE),0)</f>
        <v>0</v>
      </c>
      <c r="AAR4" s="5">
        <f>IFERROR(VLOOKUP($A$1&amp;"-"&amp;$A4,[2]ClosedCards_Count_SP!$2:$20,MATCH(AAR$7,[2]ClosedCards_Count_SP!$1:$1,0),FALSE),0)</f>
        <v>0</v>
      </c>
      <c r="AAS4" s="5">
        <f>IFERROR(VLOOKUP($A$1&amp;"-"&amp;$A4,[2]ClosedCards_Count_SP!$2:$20,MATCH(AAS$7,[2]ClosedCards_Count_SP!$1:$1,0),FALSE),0)</f>
        <v>0</v>
      </c>
      <c r="AAT4" s="5">
        <f>IFERROR(VLOOKUP($A$1&amp;"-"&amp;$A4,[2]ClosedCards_Count_SP!$2:$20,MATCH(AAT$7,[2]ClosedCards_Count_SP!$1:$1,0),FALSE),0)</f>
        <v>0</v>
      </c>
      <c r="AAU4" s="6">
        <f>SUM(ZP4:AAT4)</f>
        <v>35</v>
      </c>
      <c r="AAV4" s="5">
        <f>IFERROR(VLOOKUP($A$1&amp;"-"&amp;$A4,[4]ClosedCards_Count_SP!$2:$20,MATCH(AAV$7,[4]ClosedCards_Count_SP!$1:$1,0),FALSE),0)</f>
        <v>0</v>
      </c>
      <c r="AAW4" s="5">
        <f>IFERROR(VLOOKUP($A$1&amp;"-"&amp;$A4,[4]ClosedCards_Count_SP!$2:$20,MATCH(AAW$7,[4]ClosedCards_Count_SP!$1:$1,0),FALSE),0)</f>
        <v>0</v>
      </c>
      <c r="AAX4" s="5">
        <v>16</v>
      </c>
      <c r="AAY4" s="5">
        <f>IFERROR(VLOOKUP($A$1&amp;"-"&amp;$A4,[4]ClosedCards_Count_SP!$2:$20,MATCH(AAY$7,[4]ClosedCards_Count_SP!$1:$1,0),FALSE),0)</f>
        <v>0</v>
      </c>
      <c r="AAZ4" s="5">
        <v>3</v>
      </c>
      <c r="ABA4" s="5">
        <f>IFERROR(VLOOKUP($A$1&amp;"-"&amp;$A4,[4]ClosedCards_Count_SP!$2:$20,MATCH(ABA$7,[4]ClosedCards_Count_SP!$1:$1,0),FALSE),0)</f>
        <v>0</v>
      </c>
      <c r="ABB4" s="5">
        <f>IFERROR(VLOOKUP($A$1&amp;"-"&amp;$A4,[4]ClosedCards_Count_SP!$2:$20,MATCH(ABB$7,[4]ClosedCards_Count_SP!$1:$1,0),FALSE),0)</f>
        <v>0</v>
      </c>
      <c r="ABC4" s="5">
        <f>IFERROR(VLOOKUP($A$1&amp;"-"&amp;$A4,[4]ClosedCards_Count_SP!$2:$20,MATCH(ABC$7,[4]ClosedCards_Count_SP!$1:$1,0),FALSE),0)</f>
        <v>0</v>
      </c>
      <c r="ABD4" s="5">
        <f>IFERROR(VLOOKUP($A$1&amp;"-"&amp;$A4,[4]ClosedCards_Count_SP!$2:$20,MATCH(ABD$7,[4]ClosedCards_Count_SP!$1:$1,0),FALSE),0)</f>
        <v>0</v>
      </c>
      <c r="ABE4" s="5">
        <f>IFERROR(VLOOKUP($A$1&amp;"-"&amp;$A4,[4]ClosedCards_Count_SP!$2:$20,MATCH(ABE$7,[4]ClosedCards_Count_SP!$1:$1,0),FALSE),0)</f>
        <v>0</v>
      </c>
      <c r="ABF4" s="5">
        <f>IFERROR(VLOOKUP($A$1&amp;"-"&amp;$A4,[4]ClosedCards_Count_SP!$2:$20,MATCH(ABF$7,[4]ClosedCards_Count_SP!$1:$1,0),FALSE),0)</f>
        <v>0</v>
      </c>
      <c r="ABG4" s="5">
        <f>IFERROR(VLOOKUP($A$1&amp;"-"&amp;$A4,[4]ClosedCards_Count_SP!$2:$20,MATCH(ABG$7,[4]ClosedCards_Count_SP!$1:$1,0),FALSE),0)</f>
        <v>0</v>
      </c>
      <c r="ABH4" s="5">
        <f>IFERROR(VLOOKUP($A$1&amp;"-"&amp;$A4,[4]ClosedCards_Count_SP!$2:$20,MATCH(ABH$7,[4]ClosedCards_Count_SP!$1:$1,0),FALSE),0)</f>
        <v>0</v>
      </c>
      <c r="ABI4" s="5">
        <f>IFERROR(VLOOKUP($A$1&amp;"-"&amp;$A4,[4]ClosedCards_Count_SP!$2:$20,MATCH(ABI$7,[4]ClosedCards_Count_SP!$1:$1,0),FALSE),0)</f>
        <v>0</v>
      </c>
      <c r="ABJ4" s="5">
        <f>IFERROR(VLOOKUP($A$1&amp;"-"&amp;$A4,[4]ClosedCards_Count_SP!$2:$20,MATCH(ABJ$7,[4]ClosedCards_Count_SP!$1:$1,0),FALSE),0)</f>
        <v>0</v>
      </c>
      <c r="ABK4" s="5">
        <f>IFERROR(VLOOKUP($A$1&amp;"-"&amp;$A4,[4]ClosedCards_Count_SP!$2:$20,MATCH(ABK$7,[4]ClosedCards_Count_SP!$1:$1,0),FALSE),0)</f>
        <v>0</v>
      </c>
      <c r="ABL4" s="5">
        <f>IFERROR(VLOOKUP($A$1&amp;"-"&amp;$A4,[4]ClosedCards_Count_SP!$2:$20,MATCH(ABL$7,[4]ClosedCards_Count_SP!$1:$1,0),FALSE),0)</f>
        <v>0</v>
      </c>
      <c r="ABM4" s="5">
        <f>IFERROR(VLOOKUP($A$1&amp;"-"&amp;$A4,[4]ClosedCards_Count_SP!$2:$20,MATCH(ABM$7,[4]ClosedCards_Count_SP!$1:$1,0),FALSE),0)</f>
        <v>0</v>
      </c>
      <c r="ABN4" s="5">
        <v>1</v>
      </c>
      <c r="ABO4" s="5">
        <f>IFERROR(VLOOKUP($A$1&amp;"-"&amp;$A4,[4]ClosedCards_Count_SP!$2:$20,MATCH(ABO$7,[4]ClosedCards_Count_SP!$1:$1,0),FALSE),0)</f>
        <v>0</v>
      </c>
      <c r="ABP4" s="5">
        <f>IFERROR(VLOOKUP($A$1&amp;"-"&amp;$A4,[4]ClosedCards_Count_SP!$2:$20,MATCH(ABP$7,[4]ClosedCards_Count_SP!$1:$1,0),FALSE),0)</f>
        <v>0</v>
      </c>
      <c r="ABQ4" s="5">
        <f>IFERROR(VLOOKUP($A$1&amp;"-"&amp;$A4,[4]ClosedCards_Count_SP!$2:$20,MATCH(ABQ$7,[4]ClosedCards_Count_SP!$1:$1,0),FALSE),0)</f>
        <v>0</v>
      </c>
      <c r="ABR4" s="5">
        <f>IFERROR(VLOOKUP($A$1&amp;"-"&amp;$A4,[4]ClosedCards_Count_SP!$2:$20,MATCH(ABR$7,[4]ClosedCards_Count_SP!$1:$1,0),FALSE),0)</f>
        <v>0</v>
      </c>
      <c r="ABS4" s="5">
        <f>IFERROR(VLOOKUP($A$1&amp;"-"&amp;$A4,[4]ClosedCards_Count_SP!$2:$20,MATCH(ABS$7,[4]ClosedCards_Count_SP!$1:$1,0),FALSE),0)</f>
        <v>0</v>
      </c>
      <c r="ABT4" s="5">
        <f>IFERROR(VLOOKUP($A$1&amp;"-"&amp;$A4,[4]ClosedCards_Count_SP!$2:$20,MATCH(ABT$7,[4]ClosedCards_Count_SP!$1:$1,0),FALSE),0)</f>
        <v>0</v>
      </c>
      <c r="ABU4" s="5">
        <f>IFERROR(VLOOKUP($A$1&amp;"-"&amp;$A4,[4]ClosedCards_Count_SP!$2:$20,MATCH(ABU$7,[4]ClosedCards_Count_SP!$1:$1,0),FALSE),0)</f>
        <v>0</v>
      </c>
      <c r="ABV4" s="5">
        <f>IFERROR(VLOOKUP($A$1&amp;"-"&amp;$A4,[4]ClosedCards_Count_SP!$2:$20,MATCH(ABV$7,[4]ClosedCards_Count_SP!$1:$1,0),FALSE),0)</f>
        <v>0</v>
      </c>
      <c r="ABW4" s="5">
        <f>IFERROR(VLOOKUP($A$1&amp;"-"&amp;$A4,[4]ClosedCards_Count_SP!$2:$20,MATCH(ABW$7,[4]ClosedCards_Count_SP!$1:$1,0),FALSE),0)</f>
        <v>0</v>
      </c>
      <c r="ABX4" s="5">
        <f>IFERROR(VLOOKUP($A$1&amp;"-"&amp;$A4,[4]ClosedCards_Count_SP!$2:$20,MATCH(ABX$7,[4]ClosedCards_Count_SP!$1:$1,0),FALSE),0)</f>
        <v>0</v>
      </c>
      <c r="ABY4" s="5">
        <v>0</v>
      </c>
      <c r="ABZ4" s="5">
        <v>19</v>
      </c>
      <c r="ACA4" s="6">
        <f>SUM(AAV4:ABZ4)</f>
        <v>39</v>
      </c>
      <c r="ACB4" s="5">
        <f>IFERROR(VLOOKUP($A$1&amp;"-"&amp;$A4,[4]ClosedCards_Count_SP!$2:$20,MATCH(ACB$7,[4]ClosedCards_Count_SP!$1:$1,0),FALSE),0)</f>
        <v>0</v>
      </c>
      <c r="ACC4" s="5">
        <f>IFERROR(VLOOKUP($A$1&amp;"-"&amp;$A4,[4]ClosedCards_Count_SP!$2:$20,MATCH(ACC$7,[4]ClosedCards_Count_SP!$1:$1,0),FALSE),0)</f>
        <v>0</v>
      </c>
      <c r="ACD4" s="5">
        <f>IFERROR(VLOOKUP($A$1&amp;"-"&amp;$A4,[4]ClosedCards_Count_SP!$2:$20,MATCH(ACD$7,[4]ClosedCards_Count_SP!$1:$1,0),FALSE),0)</f>
        <v>0</v>
      </c>
      <c r="ACE4" s="5">
        <f>IFERROR(VLOOKUP($A$1&amp;"-"&amp;$A4,[4]ClosedCards_Count_SP!$2:$20,MATCH(ACE$7,[4]ClosedCards_Count_SP!$1:$1,0),FALSE),0)</f>
        <v>0</v>
      </c>
      <c r="ACF4" s="5">
        <f>IFERROR(VLOOKUP($A$1&amp;"-"&amp;$A4,[4]ClosedCards_Count_SP!$2:$20,MATCH(ACF$7,[4]ClosedCards_Count_SP!$1:$1,0),FALSE),0)</f>
        <v>0</v>
      </c>
      <c r="ACG4" s="5">
        <f>IFERROR(VLOOKUP($A$1&amp;"-"&amp;$A4,[4]ClosedCards_Count_SP!$2:$20,MATCH(ACG$7,[4]ClosedCards_Count_SP!$1:$1,0),FALSE),0)</f>
        <v>0</v>
      </c>
      <c r="ACH4" s="5">
        <f>IFERROR(VLOOKUP($A$1&amp;"-"&amp;$A4,[4]ClosedCards_Count_SP!$2:$20,MATCH(ACH$7,[4]ClosedCards_Count_SP!$1:$1,0),FALSE),0)</f>
        <v>0</v>
      </c>
      <c r="ACI4" s="5">
        <f>IFERROR(VLOOKUP($A$1&amp;"-"&amp;$A4,[4]ClosedCards_Count_SP!$2:$20,MATCH(ACI$7,[4]ClosedCards_Count_SP!$1:$1,0),FALSE),0)</f>
        <v>10</v>
      </c>
      <c r="ACJ4" s="5">
        <f>IFERROR(VLOOKUP($A$1&amp;"-"&amp;$A4,[4]ClosedCards_Count_SP!$2:$20,MATCH(ACJ$7,[4]ClosedCards_Count_SP!$1:$1,0),FALSE),0)</f>
        <v>13</v>
      </c>
      <c r="ACK4" s="5">
        <f>IFERROR(VLOOKUP($A$1&amp;"-"&amp;$A4,[4]ClosedCards_Count_SP!$2:$20,MATCH(ACK$7,[4]ClosedCards_Count_SP!$1:$1,0),FALSE),0)</f>
        <v>0</v>
      </c>
      <c r="ACL4" s="5">
        <f>IFERROR(VLOOKUP($A$1&amp;"-"&amp;$A4,[4]ClosedCards_Count_SP!$2:$20,MATCH(ACL$7,[4]ClosedCards_Count_SP!$1:$1,0),FALSE),0)</f>
        <v>0</v>
      </c>
      <c r="ACM4" s="5">
        <f>IFERROR(VLOOKUP($A$1&amp;"-"&amp;$A4,[4]ClosedCards_Count_SP!$2:$20,MATCH(ACM$7,[4]ClosedCards_Count_SP!$1:$1,0),FALSE),0)</f>
        <v>0</v>
      </c>
      <c r="ACN4" s="5">
        <f>IFERROR(VLOOKUP($A$1&amp;"-"&amp;$A4,[4]ClosedCards_Count_SP!$2:$20,MATCH(ACN$7,[4]ClosedCards_Count_SP!$1:$1,0),FALSE),0)</f>
        <v>3</v>
      </c>
      <c r="ACO4" s="5">
        <f>IFERROR(VLOOKUP($A$1&amp;"-"&amp;$A4,[4]ClosedCards_Count_SP!$2:$20,MATCH(ACO$7,[4]ClosedCards_Count_SP!$1:$1,0),FALSE),0)</f>
        <v>0</v>
      </c>
      <c r="ACP4" s="5">
        <f>IFERROR(VLOOKUP($A$1&amp;"-"&amp;$A4,[4]ClosedCards_Count_SP!$2:$20,MATCH(ACP$7,[4]ClosedCards_Count_SP!$1:$1,0),FALSE),0)</f>
        <v>1</v>
      </c>
      <c r="ACQ4" s="5">
        <f>IFERROR(VLOOKUP($A$1&amp;"-"&amp;$A4,[4]ClosedCards_Count_SP!$2:$20,MATCH(ACQ$7,[4]ClosedCards_Count_SP!$1:$1,0),FALSE),0)</f>
        <v>0</v>
      </c>
      <c r="ACR4" s="5">
        <f>IFERROR(VLOOKUP($A$1&amp;"-"&amp;$A4,[4]ClosedCards_Count_SP!$2:$20,MATCH(ACR$7,[4]ClosedCards_Count_SP!$1:$1,0),FALSE),0)</f>
        <v>0</v>
      </c>
      <c r="ACS4" s="5">
        <f>IFERROR(VLOOKUP($A$1&amp;"-"&amp;$A4,[4]ClosedCards_Count_SP!$2:$20,MATCH(ACS$7,[4]ClosedCards_Count_SP!$1:$1,0),FALSE),0)</f>
        <v>0</v>
      </c>
      <c r="ACT4" s="5">
        <f>IFERROR(VLOOKUP($A$1&amp;"-"&amp;$A4,[4]ClosedCards_Count_SP!$2:$20,MATCH(ACT$7,[4]ClosedCards_Count_SP!$1:$1,0),FALSE),0)</f>
        <v>0</v>
      </c>
      <c r="ACU4" s="5">
        <f>IFERROR(VLOOKUP($A$1&amp;"-"&amp;$A4,[4]ClosedCards_Count_SP!$2:$20,MATCH(ACU$7,[4]ClosedCards_Count_SP!$1:$1,0),FALSE),0)</f>
        <v>11</v>
      </c>
      <c r="ACV4" s="5">
        <f>IFERROR(VLOOKUP($A$1&amp;"-"&amp;$A4,[4]ClosedCards_Count_SP!$2:$20,MATCH(ACV$7,[4]ClosedCards_Count_SP!$1:$1,0),FALSE),0)</f>
        <v>0</v>
      </c>
      <c r="ACW4" s="5">
        <f>IFERROR(VLOOKUP($A$1&amp;"-"&amp;$A4,[4]ClosedCards_Count_SP!$2:$20,MATCH(ACW$7,[4]ClosedCards_Count_SP!$1:$1,0),FALSE),0)</f>
        <v>2</v>
      </c>
      <c r="ACX4" s="5">
        <f>IFERROR(VLOOKUP($A$1&amp;"-"&amp;$A4,[4]ClosedCards_Count_SP!$2:$20,MATCH(ACX$7,[4]ClosedCards_Count_SP!$1:$1,0),FALSE),0)</f>
        <v>0</v>
      </c>
      <c r="ACY4" s="5">
        <f>IFERROR(VLOOKUP($A$1&amp;"-"&amp;$A4,[4]ClosedCards_Count_SP!$2:$20,MATCH(ACY$7,[4]ClosedCards_Count_SP!$1:$1,0),FALSE),0)</f>
        <v>0</v>
      </c>
      <c r="ACZ4" s="5">
        <f>IFERROR(VLOOKUP($A$1&amp;"-"&amp;$A4,[4]ClosedCards_Count_SP!$2:$20,MATCH(ACZ$7,[4]ClosedCards_Count_SP!$1:$1,0),FALSE),0)</f>
        <v>0</v>
      </c>
      <c r="ADA4" s="5">
        <f>IFERROR(VLOOKUP($A$1&amp;"-"&amp;$A4,[4]ClosedCards_Count_SP!$2:$20,MATCH(ADA$7,[4]ClosedCards_Count_SP!$1:$1,0),FALSE),0)</f>
        <v>0</v>
      </c>
      <c r="ADB4" s="5">
        <f>IFERROR(VLOOKUP($A$1&amp;"-"&amp;$A4,[4]ClosedCards_Count_SP!$2:$20,MATCH(ADB$7,[4]ClosedCards_Count_SP!$1:$1,0),FALSE),0)</f>
        <v>0</v>
      </c>
      <c r="ADC4" s="5">
        <v>0</v>
      </c>
      <c r="ADD4" s="6">
        <f>SUM(ACC4:ADC4)</f>
        <v>40</v>
      </c>
      <c r="ADE4" s="5">
        <f>IFERROR(VLOOKUP($A$1&amp;"-"&amp;$A4,[5]ClosedCards_Count_SP!$2:$20,MATCH(ADE$7,[5]ClosedCards_Count_SP!$1:$1,0),FALSE),0)</f>
        <v>19</v>
      </c>
      <c r="ADF4" s="5">
        <f>IFERROR(VLOOKUP($A$1&amp;"-"&amp;$A4,[5]ClosedCards_Count_SP!$2:$20,MATCH(ADF$7,[5]ClosedCards_Count_SP!$1:$1,0),FALSE),0)</f>
        <v>2</v>
      </c>
      <c r="ADG4" s="5">
        <f>IFERROR(VLOOKUP($A$1&amp;"-"&amp;$A4,[5]ClosedCards_Count_SP!$2:$20,MATCH(ADG$7,[5]ClosedCards_Count_SP!$1:$1,0),FALSE),0)</f>
        <v>0</v>
      </c>
      <c r="ADH4" s="5">
        <f>IFERROR(VLOOKUP($A$1&amp;"-"&amp;$A4,[5]ClosedCards_Count_SP!$2:$20,MATCH(ADH$7,[5]ClosedCards_Count_SP!$1:$1,0),FALSE),0)</f>
        <v>0</v>
      </c>
      <c r="ADI4" s="5">
        <f>IFERROR(VLOOKUP($A$1&amp;"-"&amp;$A4,[5]ClosedCards_Count_SP!$2:$20,MATCH(ADI$7,[5]ClosedCards_Count_SP!$1:$1,0),FALSE),0)</f>
        <v>0</v>
      </c>
      <c r="ADJ4" s="5">
        <f>IFERROR(VLOOKUP($A$1&amp;"-"&amp;$A4,[5]ClosedCards_Count_SP!$2:$20,MATCH(ADJ$7,[5]ClosedCards_Count_SP!$1:$1,0),FALSE),0)</f>
        <v>0</v>
      </c>
      <c r="ADK4" s="5">
        <f>IFERROR(VLOOKUP($A$1&amp;"-"&amp;$A4,[5]ClosedCards_Count_SP!$2:$20,MATCH(ADK$7,[5]ClosedCards_Count_SP!$1:$1,0),FALSE),0)</f>
        <v>0</v>
      </c>
      <c r="ADL4" s="5">
        <f>IFERROR(VLOOKUP($A$1&amp;"-"&amp;$A4,[5]ClosedCards_Count_SP!$2:$20,MATCH(ADL$7,[5]ClosedCards_Count_SP!$1:$1,0),FALSE),0)</f>
        <v>0</v>
      </c>
      <c r="ADM4" s="5">
        <f>IFERROR(VLOOKUP($A$1&amp;"-"&amp;$A4,[5]ClosedCards_Count_SP!$2:$20,MATCH(ADM$7,[5]ClosedCards_Count_SP!$1:$1,0),FALSE),0)</f>
        <v>1</v>
      </c>
      <c r="ADN4" s="5">
        <f>IFERROR(VLOOKUP($A$1&amp;"-"&amp;$A4,[5]ClosedCards_Count_SP!$2:$20,MATCH(ADN$7,[5]ClosedCards_Count_SP!$1:$1,0),FALSE),0)</f>
        <v>0</v>
      </c>
      <c r="ADO4" s="5">
        <f>IFERROR(VLOOKUP($A$1&amp;"-"&amp;$A4,[5]ClosedCards_Count_SP!$2:$20,MATCH(ADO$7,[5]ClosedCards_Count_SP!$1:$1,0),FALSE),0)</f>
        <v>0</v>
      </c>
      <c r="ADP4" s="5">
        <f>IFERROR(VLOOKUP($A$1&amp;"-"&amp;$A4,[5]ClosedCards_Count_SP!$2:$20,MATCH(ADP$7,[5]ClosedCards_Count_SP!$1:$1,0),FALSE),0)</f>
        <v>0</v>
      </c>
      <c r="ADQ4" s="5">
        <f>IFERROR(VLOOKUP($A$1&amp;"-"&amp;$A4,[5]ClosedCards_Count_SP!$2:$20,MATCH(ADQ$7,[5]ClosedCards_Count_SP!$1:$1,0),FALSE),0)</f>
        <v>0</v>
      </c>
      <c r="ADR4" s="5">
        <f>IFERROR(VLOOKUP($A$1&amp;"-"&amp;$A4,[5]ClosedCards_Count_SP!$2:$20,MATCH(ADR$7,[5]ClosedCards_Count_SP!$1:$1,0),FALSE),0)</f>
        <v>22</v>
      </c>
      <c r="ADS4" s="5">
        <f>IFERROR(VLOOKUP($A$1&amp;"-"&amp;$A4,[5]ClosedCards_Count_SP!$2:$20,MATCH(ADS$7,[5]ClosedCards_Count_SP!$1:$1,0),FALSE),0)</f>
        <v>0</v>
      </c>
      <c r="ADT4" s="5">
        <f>IFERROR(VLOOKUP($A$1&amp;"-"&amp;$A4,[5]ClosedCards_Count_SP!$2:$20,MATCH(ADT$7,[5]ClosedCards_Count_SP!$1:$1,0),FALSE),0)</f>
        <v>27</v>
      </c>
      <c r="ADU4" s="5">
        <f>IFERROR(VLOOKUP($A$1&amp;"-"&amp;$A4,[5]ClosedCards_Count_SP!$2:$20,MATCH(ADU$7,[5]ClosedCards_Count_SP!$1:$1,0),FALSE),0)</f>
        <v>84</v>
      </c>
      <c r="ADV4" s="5">
        <f>IFERROR(VLOOKUP($A$1&amp;"-"&amp;$A4,[5]ClosedCards_Count_SP!$2:$20,MATCH(ADV$7,[5]ClosedCards_Count_SP!$1:$1,0),FALSE),0)</f>
        <v>0</v>
      </c>
      <c r="ADW4" s="5">
        <f>IFERROR(VLOOKUP($A$1&amp;"-"&amp;$A4,[5]ClosedCards_Count_SP!$2:$20,MATCH(ADW$7,[5]ClosedCards_Count_SP!$1:$1,0),FALSE),0)</f>
        <v>0</v>
      </c>
      <c r="ADX4" s="5">
        <f>IFERROR(VLOOKUP($A$1&amp;"-"&amp;$A4,[5]ClosedCards_Count_SP!$2:$20,MATCH(ADX$7,[5]ClosedCards_Count_SP!$1:$1,0),FALSE),0)</f>
        <v>0</v>
      </c>
      <c r="ADY4" s="5">
        <f>IFERROR(VLOOKUP($A$1&amp;"-"&amp;$A4,[5]ClosedCards_Count_SP!$2:$20,MATCH(ADY$7,[5]ClosedCards_Count_SP!$1:$1,0),FALSE),0)</f>
        <v>371</v>
      </c>
      <c r="ADZ4" s="5">
        <f>IFERROR(VLOOKUP($A$1&amp;"-"&amp;$A4,[5]ClosedCards_Count_SP!$2:$20,MATCH(ADZ$7,[5]ClosedCards_Count_SP!$1:$1,0),FALSE),0)</f>
        <v>0</v>
      </c>
      <c r="AEA4" s="5">
        <f>IFERROR(VLOOKUP($A$1&amp;"-"&amp;$A4,[5]ClosedCards_Count_SP!$2:$20,MATCH(AEA$7,[5]ClosedCards_Count_SP!$1:$1,0),FALSE),0)</f>
        <v>0</v>
      </c>
      <c r="AEB4" s="5">
        <f>IFERROR(VLOOKUP($A$1&amp;"-"&amp;$A4,[5]ClosedCards_Count_SP!$2:$20,MATCH(AEB$7,[5]ClosedCards_Count_SP!$1:$1,0),FALSE),0)</f>
        <v>0</v>
      </c>
      <c r="AEC4" s="5">
        <f>IFERROR(VLOOKUP($A$1&amp;"-"&amp;$A4,[5]ClosedCards_Count_SP!$2:$20,MATCH(AEC$7,[5]ClosedCards_Count_SP!$1:$1,0),FALSE),0)</f>
        <v>0</v>
      </c>
      <c r="AED4" s="5">
        <f>IFERROR(VLOOKUP($A$1&amp;"-"&amp;$A4,[5]ClosedCards_Count_SP!$2:$20,MATCH(AED$7,[5]ClosedCards_Count_SP!$1:$1,0),FALSE),0)</f>
        <v>0</v>
      </c>
      <c r="AEE4" s="5">
        <f>IFERROR(VLOOKUP($A$1&amp;"-"&amp;$A4,[5]ClosedCards_Count_SP!$2:$20,MATCH(AEE$7,[5]ClosedCards_Count_SP!$1:$1,0),FALSE),0)</f>
        <v>0</v>
      </c>
      <c r="AEF4" s="5">
        <f>IFERROR(VLOOKUP($A$1&amp;"-"&amp;$A4,[5]ClosedCards_Count_SP!$2:$20,MATCH(AEF$7,[5]ClosedCards_Count_SP!$1:$1,0),FALSE),0)</f>
        <v>0</v>
      </c>
      <c r="AEG4" s="5">
        <f>IFERROR(VLOOKUP($A$1&amp;"-"&amp;$A4,[5]ClosedCards_Count_SP!$2:$20,MATCH(AEG$7,[5]ClosedCards_Count_SP!$1:$1,0),FALSE),0)</f>
        <v>0</v>
      </c>
      <c r="AEH4" s="5">
        <f>IFERROR(VLOOKUP($A$1&amp;"-"&amp;$A4,[5]ClosedCards_Count_SP!$2:$20,MATCH(AEH$7,[5]ClosedCards_Count_SP!$1:$1,0),FALSE),0)</f>
        <v>0</v>
      </c>
      <c r="AEI4" s="5">
        <f>IFERROR(VLOOKUP($A$1&amp;"-"&amp;$A4,[5]ClosedCards_Count_SP!$2:$20,MATCH(AEI$7,[5]ClosedCards_Count_SP!$1:$1,0),FALSE),0)</f>
        <v>0</v>
      </c>
      <c r="AEJ4" s="6">
        <f>SUM(ADF4:AEI4)</f>
        <v>507</v>
      </c>
    </row>
    <row r="5" spans="1:816" x14ac:dyDescent="0.25">
      <c r="A5" s="5" t="s">
        <v>69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6">
        <f t="shared" ref="AD5:AD6" si="553">SUM(B5:AC5)</f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6">
        <f>SUM(AE5:BI5)</f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6">
        <f t="shared" ref="CO5:CO6" si="554">SUM(BK5:CN5)</f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6">
        <f t="shared" ref="DU5:DU6" si="555">SUM(CP5:DT5)</f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6">
        <f t="shared" ref="EZ5:EZ6" si="556">SUM(DV5:EY5)</f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6">
        <f t="shared" si="551"/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6">
        <f t="shared" ref="HL5:HL6" si="557">SUM(GH5:HK5)</f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6">
        <f>SUM(HN5:IP5)</f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6">
        <f>SUM(IS5:JV5)</f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6">
        <f>SUM(JY5:LA5)</f>
        <v>0</v>
      </c>
      <c r="LC5" s="5">
        <v>0</v>
      </c>
      <c r="LD5" s="5">
        <v>0</v>
      </c>
      <c r="LE5" s="5">
        <v>0</v>
      </c>
      <c r="LF5" s="5">
        <v>0</v>
      </c>
      <c r="LG5" s="5">
        <v>0</v>
      </c>
      <c r="LH5" s="5">
        <v>0</v>
      </c>
      <c r="LI5" s="5">
        <v>0</v>
      </c>
      <c r="LJ5" s="5">
        <v>0</v>
      </c>
      <c r="LK5" s="5">
        <v>0</v>
      </c>
      <c r="LL5" s="5">
        <v>0</v>
      </c>
      <c r="LM5" s="5">
        <v>0</v>
      </c>
      <c r="LN5" s="5">
        <v>0</v>
      </c>
      <c r="LO5" s="5">
        <v>0</v>
      </c>
      <c r="LP5" s="5">
        <v>0</v>
      </c>
      <c r="LQ5" s="5">
        <v>0</v>
      </c>
      <c r="LR5" s="5">
        <v>0</v>
      </c>
      <c r="LS5" s="5">
        <v>0</v>
      </c>
      <c r="LT5" s="5">
        <v>0</v>
      </c>
      <c r="LU5" s="5">
        <v>0</v>
      </c>
      <c r="LV5" s="5">
        <v>0</v>
      </c>
      <c r="LW5" s="5">
        <v>0</v>
      </c>
      <c r="LX5" s="5">
        <v>0</v>
      </c>
      <c r="LY5" s="5">
        <v>0</v>
      </c>
      <c r="LZ5" s="5">
        <v>0</v>
      </c>
      <c r="MA5" s="5">
        <v>0</v>
      </c>
      <c r="MB5" s="5">
        <v>0</v>
      </c>
      <c r="MC5" s="5">
        <v>0</v>
      </c>
      <c r="MD5" s="5">
        <v>0</v>
      </c>
      <c r="ME5" s="5">
        <v>0</v>
      </c>
      <c r="MF5" s="5">
        <v>0</v>
      </c>
      <c r="MG5" s="5">
        <v>0</v>
      </c>
      <c r="MH5" s="6">
        <f>SUM(LD5:MG5)</f>
        <v>0</v>
      </c>
      <c r="MI5" s="5">
        <v>0</v>
      </c>
      <c r="MJ5" s="5">
        <v>0</v>
      </c>
      <c r="MK5" s="5">
        <v>0</v>
      </c>
      <c r="ML5" s="5">
        <v>0</v>
      </c>
      <c r="MM5" s="5">
        <v>0</v>
      </c>
      <c r="MN5" s="5">
        <v>0</v>
      </c>
      <c r="MO5" s="5">
        <v>0</v>
      </c>
      <c r="MP5" s="5">
        <v>0</v>
      </c>
      <c r="MQ5" s="5">
        <v>0</v>
      </c>
      <c r="MR5" s="5">
        <v>0</v>
      </c>
      <c r="MS5" s="5">
        <v>0</v>
      </c>
      <c r="MT5" s="5">
        <v>0</v>
      </c>
      <c r="MU5" s="5">
        <v>0</v>
      </c>
      <c r="MV5" s="5">
        <v>0</v>
      </c>
      <c r="MW5" s="5">
        <v>0</v>
      </c>
      <c r="MX5" s="5">
        <v>0</v>
      </c>
      <c r="MY5" s="5">
        <v>0</v>
      </c>
      <c r="MZ5" s="5">
        <v>0</v>
      </c>
      <c r="NA5" s="5">
        <v>0</v>
      </c>
      <c r="NB5" s="5">
        <v>0</v>
      </c>
      <c r="NC5" s="5">
        <v>0</v>
      </c>
      <c r="ND5" s="5">
        <v>0</v>
      </c>
      <c r="NE5" s="5">
        <v>0</v>
      </c>
      <c r="NF5" s="5">
        <v>0</v>
      </c>
      <c r="NG5" s="5">
        <v>0</v>
      </c>
      <c r="NH5" s="5">
        <v>0</v>
      </c>
      <c r="NI5" s="5">
        <v>0</v>
      </c>
      <c r="NJ5" s="5">
        <v>0</v>
      </c>
      <c r="NK5" s="5">
        <v>0</v>
      </c>
      <c r="NL5" s="5">
        <v>0</v>
      </c>
      <c r="NM5" s="5">
        <v>0</v>
      </c>
      <c r="NN5" s="6">
        <f>SUM(MJ5:NM5)</f>
        <v>0</v>
      </c>
      <c r="NO5" s="5">
        <v>0</v>
      </c>
      <c r="NP5" s="5">
        <v>0</v>
      </c>
      <c r="NQ5" s="5">
        <v>0</v>
      </c>
      <c r="NR5" s="5">
        <v>0</v>
      </c>
      <c r="NS5" s="5">
        <v>0</v>
      </c>
      <c r="NT5" s="5">
        <v>0</v>
      </c>
      <c r="NU5" s="5">
        <v>0</v>
      </c>
      <c r="NV5" s="5">
        <v>0</v>
      </c>
      <c r="NW5" s="5">
        <v>0</v>
      </c>
      <c r="NX5" s="5">
        <v>0</v>
      </c>
      <c r="NY5" s="5">
        <v>0</v>
      </c>
      <c r="NZ5" s="5">
        <v>0</v>
      </c>
      <c r="OA5" s="5">
        <v>0</v>
      </c>
      <c r="OB5" s="5">
        <v>0</v>
      </c>
      <c r="OC5" s="5">
        <v>0</v>
      </c>
      <c r="OD5" s="5">
        <v>0</v>
      </c>
      <c r="OE5" s="5">
        <v>0</v>
      </c>
      <c r="OF5" s="5">
        <v>0</v>
      </c>
      <c r="OG5" s="5">
        <v>0</v>
      </c>
      <c r="OH5" s="5">
        <v>0</v>
      </c>
      <c r="OI5" s="5">
        <v>0</v>
      </c>
      <c r="OJ5" s="5">
        <v>0</v>
      </c>
      <c r="OK5" s="5">
        <v>0</v>
      </c>
      <c r="OL5" s="5">
        <v>0</v>
      </c>
      <c r="OM5" s="5">
        <v>0</v>
      </c>
      <c r="ON5" s="5">
        <v>0</v>
      </c>
      <c r="OO5" s="5">
        <v>0</v>
      </c>
      <c r="OP5" s="5">
        <v>0</v>
      </c>
      <c r="OQ5" s="6">
        <f>SUM(NP5:OP5)</f>
        <v>0</v>
      </c>
      <c r="OR5" s="5">
        <v>0</v>
      </c>
      <c r="OS5" s="5">
        <v>0</v>
      </c>
      <c r="OT5" s="5">
        <v>0</v>
      </c>
      <c r="OU5" s="5">
        <v>0</v>
      </c>
      <c r="OV5" s="5">
        <v>0</v>
      </c>
      <c r="OW5" s="5">
        <v>0</v>
      </c>
      <c r="OX5" s="5">
        <v>0</v>
      </c>
      <c r="OY5" s="5">
        <v>0</v>
      </c>
      <c r="OZ5" s="5">
        <v>0</v>
      </c>
      <c r="PA5" s="5">
        <v>0</v>
      </c>
      <c r="PB5" s="5">
        <v>0</v>
      </c>
      <c r="PC5" s="5">
        <v>0</v>
      </c>
      <c r="PD5" s="5">
        <v>0</v>
      </c>
      <c r="PE5" s="5">
        <v>0</v>
      </c>
      <c r="PF5" s="5">
        <v>0</v>
      </c>
      <c r="PG5" s="5">
        <v>0</v>
      </c>
      <c r="PH5" s="5">
        <v>0</v>
      </c>
      <c r="PI5" s="5">
        <v>0</v>
      </c>
      <c r="PJ5" s="5">
        <v>0</v>
      </c>
      <c r="PK5" s="5">
        <v>0</v>
      </c>
      <c r="PL5" s="5">
        <v>0</v>
      </c>
      <c r="PM5" s="5">
        <v>0</v>
      </c>
      <c r="PN5" s="5">
        <v>0</v>
      </c>
      <c r="PO5" s="5">
        <v>0</v>
      </c>
      <c r="PP5" s="5">
        <v>0</v>
      </c>
      <c r="PQ5" s="5">
        <v>0</v>
      </c>
      <c r="PR5" s="5">
        <v>0</v>
      </c>
      <c r="PS5" s="5">
        <v>0</v>
      </c>
      <c r="PT5" s="5">
        <v>0</v>
      </c>
      <c r="PU5" s="5">
        <v>0</v>
      </c>
      <c r="PV5" s="5">
        <v>0</v>
      </c>
      <c r="PW5" s="6">
        <f>SUM(OS5:PV5)</f>
        <v>0</v>
      </c>
      <c r="PX5" s="5">
        <v>0</v>
      </c>
      <c r="PY5" s="5">
        <v>0</v>
      </c>
      <c r="PZ5" s="5">
        <v>0</v>
      </c>
      <c r="QA5" s="5">
        <v>0</v>
      </c>
      <c r="QB5" s="5">
        <v>0</v>
      </c>
      <c r="QC5" s="5">
        <v>0</v>
      </c>
      <c r="QD5" s="5">
        <v>0</v>
      </c>
      <c r="QE5" s="5">
        <v>0</v>
      </c>
      <c r="QF5" s="5">
        <v>0</v>
      </c>
      <c r="QG5" s="5">
        <v>0</v>
      </c>
      <c r="QH5" s="5">
        <v>0</v>
      </c>
      <c r="QI5" s="5">
        <v>0</v>
      </c>
      <c r="QJ5" s="5">
        <v>0</v>
      </c>
      <c r="QK5" s="5">
        <v>0</v>
      </c>
      <c r="QL5" s="5">
        <v>0</v>
      </c>
      <c r="QM5" s="5">
        <v>0</v>
      </c>
      <c r="QN5" s="5">
        <v>0</v>
      </c>
      <c r="QO5" s="5">
        <v>0</v>
      </c>
      <c r="QP5" s="5">
        <v>0</v>
      </c>
      <c r="QQ5" s="5">
        <v>0</v>
      </c>
      <c r="QR5" s="5">
        <v>0</v>
      </c>
      <c r="QS5" s="5">
        <v>0</v>
      </c>
      <c r="QT5" s="5">
        <v>0</v>
      </c>
      <c r="QU5" s="5">
        <v>0</v>
      </c>
      <c r="QV5" s="5">
        <v>0</v>
      </c>
      <c r="QW5" s="5">
        <v>0</v>
      </c>
      <c r="QX5" s="5">
        <v>0</v>
      </c>
      <c r="QY5" s="5">
        <v>0</v>
      </c>
      <c r="QZ5" s="5">
        <v>0</v>
      </c>
      <c r="RA5" s="5">
        <v>0</v>
      </c>
      <c r="RB5" s="6">
        <f>SUM(PY5:RA5)</f>
        <v>0</v>
      </c>
      <c r="RC5" s="5">
        <v>0</v>
      </c>
      <c r="RD5" s="5">
        <v>0</v>
      </c>
      <c r="RE5" s="5">
        <v>0</v>
      </c>
      <c r="RF5" s="5">
        <v>0</v>
      </c>
      <c r="RG5" s="5">
        <v>0</v>
      </c>
      <c r="RH5" s="5">
        <v>0</v>
      </c>
      <c r="RI5" s="5">
        <v>0</v>
      </c>
      <c r="RJ5" s="5">
        <v>0</v>
      </c>
      <c r="RK5" s="5">
        <v>0</v>
      </c>
      <c r="RL5" s="5">
        <v>0</v>
      </c>
      <c r="RM5" s="5">
        <v>0</v>
      </c>
      <c r="RN5" s="5">
        <v>0</v>
      </c>
      <c r="RO5" s="5">
        <v>0</v>
      </c>
      <c r="RP5" s="5">
        <v>0</v>
      </c>
      <c r="RQ5" s="5">
        <v>0</v>
      </c>
      <c r="RR5" s="5">
        <v>0</v>
      </c>
      <c r="RS5" s="5">
        <v>0</v>
      </c>
      <c r="RT5" s="5">
        <v>0</v>
      </c>
      <c r="RU5" s="5">
        <v>0</v>
      </c>
      <c r="RV5" s="5">
        <v>0</v>
      </c>
      <c r="RW5" s="5">
        <v>0</v>
      </c>
      <c r="RX5" s="5">
        <v>0</v>
      </c>
      <c r="RY5" s="5">
        <v>0</v>
      </c>
      <c r="RZ5" s="5">
        <v>0</v>
      </c>
      <c r="SA5" s="5">
        <v>0</v>
      </c>
      <c r="SB5" s="5">
        <v>0</v>
      </c>
      <c r="SC5" s="5">
        <v>0</v>
      </c>
      <c r="SD5" s="5">
        <v>0</v>
      </c>
      <c r="SE5" s="5">
        <v>0</v>
      </c>
      <c r="SF5" s="5">
        <v>0</v>
      </c>
      <c r="SG5" s="5">
        <v>0</v>
      </c>
      <c r="SH5" s="6">
        <f>SUM(RD5:SG5)</f>
        <v>0</v>
      </c>
      <c r="SI5" s="5">
        <v>0</v>
      </c>
      <c r="SJ5" s="5">
        <v>0</v>
      </c>
      <c r="SK5" s="5">
        <v>0</v>
      </c>
      <c r="SL5" s="5">
        <v>0</v>
      </c>
      <c r="SM5" s="5">
        <v>0</v>
      </c>
      <c r="SN5" s="5">
        <v>0</v>
      </c>
      <c r="SO5" s="5">
        <v>0</v>
      </c>
      <c r="SP5" s="5">
        <v>0</v>
      </c>
      <c r="SQ5" s="5">
        <v>0</v>
      </c>
      <c r="SR5" s="5">
        <v>0</v>
      </c>
      <c r="SS5" s="5">
        <v>0</v>
      </c>
      <c r="ST5" s="5">
        <v>0</v>
      </c>
      <c r="SU5" s="5">
        <v>0</v>
      </c>
      <c r="SV5" s="5">
        <v>0</v>
      </c>
      <c r="SW5" s="5">
        <v>0</v>
      </c>
      <c r="SX5" s="5">
        <v>0</v>
      </c>
      <c r="SY5" s="5">
        <v>0</v>
      </c>
      <c r="SZ5" s="5">
        <v>0</v>
      </c>
      <c r="TA5" s="5">
        <v>0</v>
      </c>
      <c r="TB5" s="5">
        <v>0</v>
      </c>
      <c r="TC5" s="5">
        <v>0</v>
      </c>
      <c r="TD5" s="5">
        <v>0</v>
      </c>
      <c r="TE5" s="5">
        <v>0</v>
      </c>
      <c r="TF5" s="5">
        <v>0</v>
      </c>
      <c r="TG5" s="5">
        <v>0</v>
      </c>
      <c r="TH5" s="5">
        <v>0</v>
      </c>
      <c r="TI5" s="5">
        <v>0</v>
      </c>
      <c r="TJ5" s="5">
        <v>0</v>
      </c>
      <c r="TK5" s="5">
        <v>0</v>
      </c>
      <c r="TL5" s="5">
        <v>0</v>
      </c>
      <c r="TM5" s="6">
        <f>SUM(SI5:TL5)</f>
        <v>0</v>
      </c>
      <c r="TN5" s="5">
        <v>0</v>
      </c>
      <c r="TO5" s="5">
        <v>0</v>
      </c>
      <c r="TP5" s="5">
        <v>0</v>
      </c>
      <c r="TQ5" s="5">
        <v>0</v>
      </c>
      <c r="TR5" s="5">
        <v>0</v>
      </c>
      <c r="TS5" s="5">
        <v>0</v>
      </c>
      <c r="TT5" s="5">
        <v>0</v>
      </c>
      <c r="TU5" s="5">
        <v>0</v>
      </c>
      <c r="TV5" s="5">
        <v>0</v>
      </c>
      <c r="TW5" s="5">
        <v>0</v>
      </c>
      <c r="TX5" s="5">
        <v>0</v>
      </c>
      <c r="TY5" s="5">
        <v>0</v>
      </c>
      <c r="TZ5" s="5">
        <v>0</v>
      </c>
      <c r="UA5" s="5">
        <v>0</v>
      </c>
      <c r="UB5" s="5">
        <v>0</v>
      </c>
      <c r="UC5" s="5">
        <v>0</v>
      </c>
      <c r="UD5" s="5">
        <v>0</v>
      </c>
      <c r="UE5" s="5">
        <v>0</v>
      </c>
      <c r="UF5" s="5">
        <v>0</v>
      </c>
      <c r="UG5" s="5">
        <v>0</v>
      </c>
      <c r="UH5" s="5">
        <v>0</v>
      </c>
      <c r="UI5" s="5">
        <v>0</v>
      </c>
      <c r="UJ5" s="5">
        <v>0</v>
      </c>
      <c r="UK5" s="5">
        <v>0</v>
      </c>
      <c r="UL5" s="5">
        <v>0</v>
      </c>
      <c r="UM5" s="5">
        <v>0</v>
      </c>
      <c r="UN5" s="5">
        <v>0</v>
      </c>
      <c r="UO5" s="5">
        <v>0</v>
      </c>
      <c r="UP5" s="5">
        <v>0</v>
      </c>
      <c r="UQ5" s="5">
        <v>0</v>
      </c>
      <c r="UR5" s="5">
        <v>0</v>
      </c>
      <c r="US5" s="6">
        <f>SUM(TN5:UQ5)</f>
        <v>0</v>
      </c>
      <c r="UT5" s="5">
        <v>0</v>
      </c>
      <c r="UU5" s="5">
        <v>0</v>
      </c>
      <c r="UV5" s="5">
        <v>0</v>
      </c>
      <c r="UW5" s="5">
        <v>0</v>
      </c>
      <c r="UX5" s="5">
        <v>0</v>
      </c>
      <c r="UY5" s="5">
        <v>0</v>
      </c>
      <c r="UZ5" s="5">
        <v>0</v>
      </c>
      <c r="VA5" s="5">
        <v>0</v>
      </c>
      <c r="VB5" s="5">
        <v>0</v>
      </c>
      <c r="VC5" s="5">
        <v>0</v>
      </c>
      <c r="VD5" s="5">
        <v>0</v>
      </c>
      <c r="VE5" s="5">
        <v>0</v>
      </c>
      <c r="VF5" s="5">
        <v>0</v>
      </c>
      <c r="VG5" s="5">
        <v>0</v>
      </c>
      <c r="VH5" s="5">
        <v>0</v>
      </c>
      <c r="VI5" s="5">
        <v>0</v>
      </c>
      <c r="VJ5" s="5">
        <v>0</v>
      </c>
      <c r="VK5" s="5">
        <v>0</v>
      </c>
      <c r="VL5" s="5">
        <v>0</v>
      </c>
      <c r="VM5" s="5">
        <v>0</v>
      </c>
      <c r="VN5" s="5">
        <v>0</v>
      </c>
      <c r="VO5" s="5">
        <v>0</v>
      </c>
      <c r="VP5" s="5">
        <v>0</v>
      </c>
      <c r="VQ5" s="5">
        <v>0</v>
      </c>
      <c r="VR5" s="5">
        <v>0</v>
      </c>
      <c r="VS5" s="5">
        <v>0</v>
      </c>
      <c r="VT5" s="5">
        <v>0</v>
      </c>
      <c r="VU5" s="5">
        <v>0</v>
      </c>
      <c r="VV5" s="5">
        <v>0</v>
      </c>
      <c r="VW5" s="5">
        <v>0</v>
      </c>
      <c r="VX5" s="5">
        <v>0</v>
      </c>
      <c r="VY5" s="6">
        <f t="shared" ref="VY5" si="558">SUM(UT5:VX5)</f>
        <v>0</v>
      </c>
      <c r="VZ5" s="5">
        <v>0</v>
      </c>
      <c r="WA5" s="5">
        <v>0</v>
      </c>
      <c r="WB5" s="5">
        <v>0</v>
      </c>
      <c r="WC5" s="5">
        <v>0</v>
      </c>
      <c r="WD5" s="5">
        <v>0</v>
      </c>
      <c r="WE5" s="5">
        <v>0</v>
      </c>
      <c r="WF5" s="5">
        <v>0</v>
      </c>
      <c r="WG5" s="5">
        <v>0</v>
      </c>
      <c r="WH5" s="5">
        <v>0</v>
      </c>
      <c r="WI5" s="5">
        <v>0</v>
      </c>
      <c r="WJ5" s="5">
        <v>0</v>
      </c>
      <c r="WK5" s="5">
        <v>0</v>
      </c>
      <c r="WL5" s="5">
        <v>0</v>
      </c>
      <c r="WM5" s="5">
        <v>0</v>
      </c>
      <c r="WN5" s="5">
        <v>0</v>
      </c>
      <c r="WO5" s="5">
        <v>0</v>
      </c>
      <c r="WP5" s="5">
        <v>0</v>
      </c>
      <c r="WQ5" s="5">
        <v>0</v>
      </c>
      <c r="WR5" s="5">
        <v>0</v>
      </c>
      <c r="WS5" s="5">
        <v>0</v>
      </c>
      <c r="WT5" s="5">
        <v>0</v>
      </c>
      <c r="WU5" s="5">
        <v>0</v>
      </c>
      <c r="WV5" s="5">
        <v>0</v>
      </c>
      <c r="WW5" s="5">
        <v>0</v>
      </c>
      <c r="WX5" s="5">
        <v>0</v>
      </c>
      <c r="WY5" s="5">
        <v>0</v>
      </c>
      <c r="WZ5" s="5">
        <v>0</v>
      </c>
      <c r="XA5" s="5">
        <v>0</v>
      </c>
      <c r="XB5" s="5">
        <v>0</v>
      </c>
      <c r="XC5" s="5">
        <v>0</v>
      </c>
      <c r="XD5" s="6">
        <f>SUM(VZ5:XC5)</f>
        <v>0</v>
      </c>
      <c r="XE5" s="5">
        <v>0</v>
      </c>
      <c r="XF5" s="5">
        <v>0</v>
      </c>
      <c r="XG5" s="5">
        <v>0</v>
      </c>
      <c r="XH5" s="5">
        <v>0</v>
      </c>
      <c r="XI5" s="5">
        <v>0</v>
      </c>
      <c r="XJ5" s="5">
        <v>0</v>
      </c>
      <c r="XK5" s="5">
        <v>0</v>
      </c>
      <c r="XL5" s="5">
        <v>0</v>
      </c>
      <c r="XM5" s="5">
        <v>0</v>
      </c>
      <c r="XN5" s="5">
        <v>0</v>
      </c>
      <c r="XO5" s="5">
        <v>0</v>
      </c>
      <c r="XP5" s="5">
        <v>0</v>
      </c>
      <c r="XQ5" s="5">
        <v>0</v>
      </c>
      <c r="XR5" s="5">
        <v>0</v>
      </c>
      <c r="XS5" s="5">
        <v>0</v>
      </c>
      <c r="XT5" s="5">
        <v>0</v>
      </c>
      <c r="XU5" s="5">
        <v>0</v>
      </c>
      <c r="XV5" s="5">
        <v>0</v>
      </c>
      <c r="XW5" s="5">
        <v>0</v>
      </c>
      <c r="XX5" s="5">
        <v>0</v>
      </c>
      <c r="XY5" s="5">
        <v>0</v>
      </c>
      <c r="XZ5" s="5">
        <v>0</v>
      </c>
      <c r="YA5" s="5">
        <v>0</v>
      </c>
      <c r="YB5" s="5">
        <v>0</v>
      </c>
      <c r="YC5" s="5">
        <v>0</v>
      </c>
      <c r="YD5" s="5">
        <v>0</v>
      </c>
      <c r="YE5" s="5">
        <v>0</v>
      </c>
      <c r="YF5" s="5">
        <v>0</v>
      </c>
      <c r="YG5" s="5">
        <v>0</v>
      </c>
      <c r="YH5" s="5">
        <v>0</v>
      </c>
      <c r="YI5" s="5">
        <v>0</v>
      </c>
      <c r="YJ5" s="6">
        <f>SUM(XE5:YH5)</f>
        <v>0</v>
      </c>
      <c r="YK5" s="5">
        <v>0</v>
      </c>
      <c r="YL5" s="5">
        <v>0</v>
      </c>
      <c r="YM5" s="5">
        <v>0</v>
      </c>
      <c r="YN5" s="5">
        <v>0</v>
      </c>
      <c r="YO5" s="5">
        <v>0</v>
      </c>
      <c r="YP5" s="5">
        <v>0</v>
      </c>
      <c r="YQ5" s="5">
        <v>0</v>
      </c>
      <c r="YR5" s="5">
        <v>0</v>
      </c>
      <c r="YS5" s="5">
        <v>0</v>
      </c>
      <c r="YT5" s="5">
        <v>0</v>
      </c>
      <c r="YU5" s="5">
        <v>0</v>
      </c>
      <c r="YV5" s="5">
        <v>0</v>
      </c>
      <c r="YW5" s="5">
        <v>0</v>
      </c>
      <c r="YX5" s="5">
        <v>0</v>
      </c>
      <c r="YY5" s="5">
        <v>0</v>
      </c>
      <c r="YZ5" s="5">
        <v>0</v>
      </c>
      <c r="ZA5" s="5">
        <v>0</v>
      </c>
      <c r="ZB5" s="5">
        <v>0</v>
      </c>
      <c r="ZC5" s="5">
        <v>0</v>
      </c>
      <c r="ZD5" s="5">
        <v>0</v>
      </c>
      <c r="ZE5" s="5">
        <f>IFERROR(VLOOKUP($A$1&amp;"-"&amp;$A5,[1]ClosedCards_Count_SP!$2:$20,MATCH(ZE$7,[1]ClosedCards_Count_SP!$1:$1,0),FALSE),0)</f>
        <v>0</v>
      </c>
      <c r="ZF5" s="5">
        <f>IFERROR(VLOOKUP($A$1&amp;"-"&amp;$A5,[1]ClosedCards_Count_SP!$2:$20,MATCH(ZF$7,[1]ClosedCards_Count_SP!$1:$1,0),FALSE),0)</f>
        <v>0</v>
      </c>
      <c r="ZG5" s="5">
        <f>IFERROR(VLOOKUP($A$1&amp;"-"&amp;$A5,[1]ClosedCards_Count_SP!$2:$20,MATCH(ZG$7,[1]ClosedCards_Count_SP!$1:$1,0),FALSE),0)</f>
        <v>0</v>
      </c>
      <c r="ZH5" s="5">
        <f>IFERROR(VLOOKUP($A$1&amp;"-"&amp;$A5,[1]ClosedCards_Count_SP!$2:$20,MATCH(ZH$7,[1]ClosedCards_Count_SP!$1:$1,0),FALSE),0)</f>
        <v>0</v>
      </c>
      <c r="ZI5" s="5">
        <f>IFERROR(VLOOKUP($A$1&amp;"-"&amp;$A5,[1]ClosedCards_Count_SP!$2:$20,MATCH(ZI$7,[1]ClosedCards_Count_SP!$1:$1,0),FALSE),0)</f>
        <v>0</v>
      </c>
      <c r="ZJ5" s="5">
        <f>IFERROR(VLOOKUP($A$1&amp;"-"&amp;$A5,[1]ClosedCards_Count_SP!$2:$20,MATCH(ZJ$7,[1]ClosedCards_Count_SP!$1:$1,0),FALSE),0)</f>
        <v>0</v>
      </c>
      <c r="ZK5" s="5">
        <f>IFERROR(VLOOKUP($A$1&amp;"-"&amp;$A5,[1]ClosedCards_Count_SP!$2:$20,MATCH(ZK$7,[1]ClosedCards_Count_SP!$1:$1,0),FALSE),0)</f>
        <v>0</v>
      </c>
      <c r="ZL5" s="5">
        <f>IFERROR(VLOOKUP($A$1&amp;"-"&amp;$A5,[1]ClosedCards_Count_SP!$2:$20,MATCH(ZL$7,[1]ClosedCards_Count_SP!$1:$1,0),FALSE),0)</f>
        <v>0</v>
      </c>
      <c r="ZM5" s="5">
        <f>IFERROR(VLOOKUP($A$1&amp;"-"&amp;$A5,[1]ClosedCards_Count_SP!$2:$20,MATCH(ZM$7,[1]ClosedCards_Count_SP!$1:$1,0),FALSE),0)</f>
        <v>0</v>
      </c>
      <c r="ZN5" s="5">
        <f>IFERROR(VLOOKUP($A$1&amp;"-"&amp;$A5,[1]ClosedCards_Count_SP!$2:$20,MATCH(ZN$7,[1]ClosedCards_Count_SP!$1:$1,0),FALSE),0)</f>
        <v>0</v>
      </c>
      <c r="ZO5" s="6">
        <f t="shared" si="552"/>
        <v>0</v>
      </c>
      <c r="ZP5" s="5">
        <f>IFERROR(VLOOKUP($A$1&amp;"-"&amp;$A5,[2]ClosedCards_Count_SP!$2:$20,MATCH(ZP$7,[2]ClosedCards_Count_SP!$1:$1,0),FALSE),0)</f>
        <v>0</v>
      </c>
      <c r="ZQ5" s="5">
        <f>IFERROR(VLOOKUP($A$1&amp;"-"&amp;$A5,[2]ClosedCards_Count_SP!$2:$20,MATCH(ZQ$7,[2]ClosedCards_Count_SP!$1:$1,0),FALSE),0)</f>
        <v>0</v>
      </c>
      <c r="ZR5" s="5">
        <f>IFERROR(VLOOKUP($A$1&amp;"-"&amp;$A5,[2]ClosedCards_Count_SP!$2:$20,MATCH(ZR$7,[2]ClosedCards_Count_SP!$1:$1,0),FALSE),0)</f>
        <v>0</v>
      </c>
      <c r="ZS5" s="5">
        <f>IFERROR(VLOOKUP($A$1&amp;"-"&amp;$A5,[2]ClosedCards_Count_SP!$2:$20,MATCH(ZS$7,[2]ClosedCards_Count_SP!$1:$1,0),FALSE),0)</f>
        <v>0</v>
      </c>
      <c r="ZT5" s="5">
        <f>IFERROR(VLOOKUP($A$1&amp;"-"&amp;$A5,[2]ClosedCards_Count_SP!$2:$20,MATCH(ZT$7,[2]ClosedCards_Count_SP!$1:$1,0),FALSE),0)</f>
        <v>0</v>
      </c>
      <c r="ZU5" s="5">
        <f>IFERROR(VLOOKUP($A$1&amp;"-"&amp;$A5,[2]ClosedCards_Count_SP!$2:$20,MATCH(ZU$7,[2]ClosedCards_Count_SP!$1:$1,0),FALSE),0)</f>
        <v>0</v>
      </c>
      <c r="ZV5" s="5">
        <f>IFERROR(VLOOKUP($A$1&amp;"-"&amp;$A5,[2]ClosedCards_Count_SP!$2:$20,MATCH(ZV$7,[2]ClosedCards_Count_SP!$1:$1,0),FALSE),0)</f>
        <v>0</v>
      </c>
      <c r="ZW5" s="5">
        <f>IFERROR(VLOOKUP($A$1&amp;"-"&amp;$A5,[2]ClosedCards_Count_SP!$2:$20,MATCH(ZW$7,[2]ClosedCards_Count_SP!$1:$1,0),FALSE),0)</f>
        <v>0</v>
      </c>
      <c r="ZX5" s="5">
        <f>IFERROR(VLOOKUP($A$1&amp;"-"&amp;$A5,[2]ClosedCards_Count_SP!$2:$20,MATCH(ZX$7,[2]ClosedCards_Count_SP!$1:$1,0),FALSE),0)</f>
        <v>0</v>
      </c>
      <c r="ZY5" s="5">
        <f>IFERROR(VLOOKUP($A$1&amp;"-"&amp;$A5,[2]ClosedCards_Count_SP!$2:$20,MATCH(ZY$7,[2]ClosedCards_Count_SP!$1:$1,0),FALSE),0)</f>
        <v>0</v>
      </c>
      <c r="ZZ5" s="5">
        <f>IFERROR(VLOOKUP($A$1&amp;"-"&amp;$A5,[2]ClosedCards_Count_SP!$2:$20,MATCH(ZZ$7,[2]ClosedCards_Count_SP!$1:$1,0),FALSE),0)</f>
        <v>0</v>
      </c>
      <c r="AAA5" s="5">
        <f>IFERROR(VLOOKUP($A$1&amp;"-"&amp;$A5,[2]ClosedCards_Count_SP!$2:$20,MATCH(AAA$7,[2]ClosedCards_Count_SP!$1:$1,0),FALSE),0)</f>
        <v>0</v>
      </c>
      <c r="AAB5" s="5">
        <f>IFERROR(VLOOKUP($A$1&amp;"-"&amp;$A5,[2]ClosedCards_Count_SP!$2:$20,MATCH(AAB$7,[2]ClosedCards_Count_SP!$1:$1,0),FALSE),0)</f>
        <v>0</v>
      </c>
      <c r="AAC5" s="5">
        <f>IFERROR(VLOOKUP($A$1&amp;"-"&amp;$A5,[2]ClosedCards_Count_SP!$2:$20,MATCH(AAC$7,[2]ClosedCards_Count_SP!$1:$1,0),FALSE),0)</f>
        <v>0</v>
      </c>
      <c r="AAD5" s="5">
        <f>IFERROR(VLOOKUP($A$1&amp;"-"&amp;$A5,[2]ClosedCards_Count_SP!$2:$20,MATCH(AAD$7,[2]ClosedCards_Count_SP!$1:$1,0),FALSE),0)</f>
        <v>0</v>
      </c>
      <c r="AAE5" s="5">
        <f>IFERROR(VLOOKUP($A$1&amp;"-"&amp;$A5,[2]ClosedCards_Count_SP!$2:$20,MATCH(AAE$7,[2]ClosedCards_Count_SP!$1:$1,0),FALSE),0)</f>
        <v>0</v>
      </c>
      <c r="AAF5" s="5">
        <f>IFERROR(VLOOKUP($A$1&amp;"-"&amp;$A5,[2]ClosedCards_Count_SP!$2:$20,MATCH(AAF$7,[2]ClosedCards_Count_SP!$1:$1,0),FALSE),0)</f>
        <v>0</v>
      </c>
      <c r="AAG5" s="5">
        <f>IFERROR(VLOOKUP($A$1&amp;"-"&amp;$A5,[2]ClosedCards_Count_SP!$2:$20,MATCH(AAG$7,[2]ClosedCards_Count_SP!$1:$1,0),FALSE),0)</f>
        <v>0</v>
      </c>
      <c r="AAH5" s="5">
        <f>IFERROR(VLOOKUP($A$1&amp;"-"&amp;$A5,[2]ClosedCards_Count_SP!$2:$20,MATCH(AAH$7,[2]ClosedCards_Count_SP!$1:$1,0),FALSE),0)</f>
        <v>0</v>
      </c>
      <c r="AAI5" s="5">
        <f>IFERROR(VLOOKUP($A$1&amp;"-"&amp;$A5,[2]ClosedCards_Count_SP!$2:$20,MATCH(AAI$7,[2]ClosedCards_Count_SP!$1:$1,0),FALSE),0)</f>
        <v>0</v>
      </c>
      <c r="AAJ5" s="5">
        <f>IFERROR(VLOOKUP($A$1&amp;"-"&amp;$A5,[2]ClosedCards_Count_SP!$2:$20,MATCH(AAJ$7,[2]ClosedCards_Count_SP!$1:$1,0),FALSE),0)</f>
        <v>0</v>
      </c>
      <c r="AAK5" s="5">
        <f>IFERROR(VLOOKUP($A$1&amp;"-"&amp;$A5,[2]ClosedCards_Count_SP!$2:$20,MATCH(AAK$7,[2]ClosedCards_Count_SP!$1:$1,0),FALSE),0)</f>
        <v>0</v>
      </c>
      <c r="AAL5" s="5">
        <f>IFERROR(VLOOKUP($A$1&amp;"-"&amp;$A5,[2]ClosedCards_Count_SP!$2:$20,MATCH(AAL$7,[2]ClosedCards_Count_SP!$1:$1,0),FALSE),0)</f>
        <v>0</v>
      </c>
      <c r="AAM5" s="5">
        <f>IFERROR(VLOOKUP($A$1&amp;"-"&amp;$A5,[2]ClosedCards_Count_SP!$2:$20,MATCH(AAM$7,[2]ClosedCards_Count_SP!$1:$1,0),FALSE),0)</f>
        <v>0</v>
      </c>
      <c r="AAN5" s="5">
        <f>IFERROR(VLOOKUP($A$1&amp;"-"&amp;$A5,[2]ClosedCards_Count_SP!$2:$20,MATCH(AAN$7,[2]ClosedCards_Count_SP!$1:$1,0),FALSE),0)</f>
        <v>0</v>
      </c>
      <c r="AAO5" s="5">
        <f>IFERROR(VLOOKUP($A$1&amp;"-"&amp;$A5,[2]ClosedCards_Count_SP!$2:$20,MATCH(AAO$7,[2]ClosedCards_Count_SP!$1:$1,0),FALSE),0)</f>
        <v>0</v>
      </c>
      <c r="AAP5" s="5">
        <f>IFERROR(VLOOKUP($A$1&amp;"-"&amp;$A5,[2]ClosedCards_Count_SP!$2:$20,MATCH(AAP$7,[2]ClosedCards_Count_SP!$1:$1,0),FALSE),0)</f>
        <v>0</v>
      </c>
      <c r="AAQ5" s="5">
        <f>IFERROR(VLOOKUP($A$1&amp;"-"&amp;$A5,[2]ClosedCards_Count_SP!$2:$20,MATCH(AAQ$7,[2]ClosedCards_Count_SP!$1:$1,0),FALSE),0)</f>
        <v>0</v>
      </c>
      <c r="AAR5" s="5">
        <f>IFERROR(VLOOKUP($A$1&amp;"-"&amp;$A5,[2]ClosedCards_Count_SP!$2:$20,MATCH(AAR$7,[2]ClosedCards_Count_SP!$1:$1,0),FALSE),0)</f>
        <v>0</v>
      </c>
      <c r="AAS5" s="5">
        <f>IFERROR(VLOOKUP($A$1&amp;"-"&amp;$A5,[2]ClosedCards_Count_SP!$2:$20,MATCH(AAS$7,[2]ClosedCards_Count_SP!$1:$1,0),FALSE),0)</f>
        <v>0</v>
      </c>
      <c r="AAT5" s="5">
        <f>IFERROR(VLOOKUP($A$1&amp;"-"&amp;$A5,[2]ClosedCards_Count_SP!$2:$20,MATCH(AAT$7,[2]ClosedCards_Count_SP!$1:$1,0),FALSE),0)</f>
        <v>0</v>
      </c>
      <c r="AAU5" s="6">
        <f t="shared" ref="AAU5:AAU6" si="559">SUM(ZP5:AAT5)</f>
        <v>0</v>
      </c>
      <c r="AAV5" s="5">
        <f>IFERROR(VLOOKUP($A$1&amp;"-"&amp;$A5,[4]ClosedCards_Count_SP!$2:$20,MATCH(AAV$7,[4]ClosedCards_Count_SP!$1:$1,0),FALSE),0)</f>
        <v>0</v>
      </c>
      <c r="AAW5" s="5">
        <f>IFERROR(VLOOKUP($A$1&amp;"-"&amp;$A5,[4]ClosedCards_Count_SP!$2:$20,MATCH(AAW$7,[4]ClosedCards_Count_SP!$1:$1,0),FALSE),0)</f>
        <v>0</v>
      </c>
      <c r="AAX5" s="5">
        <f>IFERROR(VLOOKUP($A$1&amp;"-"&amp;$A5,[4]ClosedCards_Count_SP!$2:$20,MATCH(AAX$7,[4]ClosedCards_Count_SP!$1:$1,0),FALSE),0)</f>
        <v>0</v>
      </c>
      <c r="AAY5" s="5">
        <f>IFERROR(VLOOKUP($A$1&amp;"-"&amp;$A5,[4]ClosedCards_Count_SP!$2:$20,MATCH(AAY$7,[4]ClosedCards_Count_SP!$1:$1,0),FALSE),0)</f>
        <v>0</v>
      </c>
      <c r="AAZ5" s="5">
        <f>IFERROR(VLOOKUP($A$1&amp;"-"&amp;$A5,[4]ClosedCards_Count_SP!$2:$20,MATCH(AAZ$7,[4]ClosedCards_Count_SP!$1:$1,0),FALSE),0)</f>
        <v>0</v>
      </c>
      <c r="ABA5" s="5">
        <f>IFERROR(VLOOKUP($A$1&amp;"-"&amp;$A5,[4]ClosedCards_Count_SP!$2:$20,MATCH(ABA$7,[4]ClosedCards_Count_SP!$1:$1,0),FALSE),0)</f>
        <v>0</v>
      </c>
      <c r="ABB5" s="5">
        <f>IFERROR(VLOOKUP($A$1&amp;"-"&amp;$A5,[4]ClosedCards_Count_SP!$2:$20,MATCH(ABB$7,[4]ClosedCards_Count_SP!$1:$1,0),FALSE),0)</f>
        <v>0</v>
      </c>
      <c r="ABC5" s="5">
        <f>IFERROR(VLOOKUP($A$1&amp;"-"&amp;$A5,[4]ClosedCards_Count_SP!$2:$20,MATCH(ABC$7,[4]ClosedCards_Count_SP!$1:$1,0),FALSE),0)</f>
        <v>0</v>
      </c>
      <c r="ABD5" s="5">
        <f>IFERROR(VLOOKUP($A$1&amp;"-"&amp;$A5,[4]ClosedCards_Count_SP!$2:$20,MATCH(ABD$7,[4]ClosedCards_Count_SP!$1:$1,0),FALSE),0)</f>
        <v>0</v>
      </c>
      <c r="ABE5" s="5">
        <f>IFERROR(VLOOKUP($A$1&amp;"-"&amp;$A5,[4]ClosedCards_Count_SP!$2:$20,MATCH(ABE$7,[4]ClosedCards_Count_SP!$1:$1,0),FALSE),0)</f>
        <v>0</v>
      </c>
      <c r="ABF5" s="5">
        <f>IFERROR(VLOOKUP($A$1&amp;"-"&amp;$A5,[4]ClosedCards_Count_SP!$2:$20,MATCH(ABF$7,[4]ClosedCards_Count_SP!$1:$1,0),FALSE),0)</f>
        <v>0</v>
      </c>
      <c r="ABG5" s="5">
        <f>IFERROR(VLOOKUP($A$1&amp;"-"&amp;$A5,[4]ClosedCards_Count_SP!$2:$20,MATCH(ABG$7,[4]ClosedCards_Count_SP!$1:$1,0),FALSE),0)</f>
        <v>0</v>
      </c>
      <c r="ABH5" s="5">
        <f>IFERROR(VLOOKUP($A$1&amp;"-"&amp;$A5,[4]ClosedCards_Count_SP!$2:$20,MATCH(ABH$7,[4]ClosedCards_Count_SP!$1:$1,0),FALSE),0)</f>
        <v>0</v>
      </c>
      <c r="ABI5" s="5">
        <f>IFERROR(VLOOKUP($A$1&amp;"-"&amp;$A5,[4]ClosedCards_Count_SP!$2:$20,MATCH(ABI$7,[4]ClosedCards_Count_SP!$1:$1,0),FALSE),0)</f>
        <v>0</v>
      </c>
      <c r="ABJ5" s="5">
        <f>IFERROR(VLOOKUP($A$1&amp;"-"&amp;$A5,[4]ClosedCards_Count_SP!$2:$20,MATCH(ABJ$7,[4]ClosedCards_Count_SP!$1:$1,0),FALSE),0)</f>
        <v>0</v>
      </c>
      <c r="ABK5" s="5">
        <f>IFERROR(VLOOKUP($A$1&amp;"-"&amp;$A5,[4]ClosedCards_Count_SP!$2:$20,MATCH(ABK$7,[4]ClosedCards_Count_SP!$1:$1,0),FALSE),0)</f>
        <v>0</v>
      </c>
      <c r="ABL5" s="5">
        <f>IFERROR(VLOOKUP($A$1&amp;"-"&amp;$A5,[4]ClosedCards_Count_SP!$2:$20,MATCH(ABL$7,[4]ClosedCards_Count_SP!$1:$1,0),FALSE),0)</f>
        <v>0</v>
      </c>
      <c r="ABM5" s="5">
        <f>IFERROR(VLOOKUP($A$1&amp;"-"&amp;$A5,[4]ClosedCards_Count_SP!$2:$20,MATCH(ABM$7,[4]ClosedCards_Count_SP!$1:$1,0),FALSE),0)</f>
        <v>0</v>
      </c>
      <c r="ABN5" s="5">
        <f>IFERROR(VLOOKUP($A$1&amp;"-"&amp;$A5,[4]ClosedCards_Count_SP!$2:$20,MATCH(ABN$7,[4]ClosedCards_Count_SP!$1:$1,0),FALSE),0)</f>
        <v>0</v>
      </c>
      <c r="ABO5" s="5">
        <f>IFERROR(VLOOKUP($A$1&amp;"-"&amp;$A5,[4]ClosedCards_Count_SP!$2:$20,MATCH(ABO$7,[4]ClosedCards_Count_SP!$1:$1,0),FALSE),0)</f>
        <v>0</v>
      </c>
      <c r="ABP5" s="5">
        <f>IFERROR(VLOOKUP($A$1&amp;"-"&amp;$A5,[4]ClosedCards_Count_SP!$2:$20,MATCH(ABP$7,[4]ClosedCards_Count_SP!$1:$1,0),FALSE),0)</f>
        <v>0</v>
      </c>
      <c r="ABQ5" s="5">
        <f>IFERROR(VLOOKUP($A$1&amp;"-"&amp;$A5,[4]ClosedCards_Count_SP!$2:$20,MATCH(ABQ$7,[4]ClosedCards_Count_SP!$1:$1,0),FALSE),0)</f>
        <v>0</v>
      </c>
      <c r="ABR5" s="5">
        <f>IFERROR(VLOOKUP($A$1&amp;"-"&amp;$A5,[4]ClosedCards_Count_SP!$2:$20,MATCH(ABR$7,[4]ClosedCards_Count_SP!$1:$1,0),FALSE),0)</f>
        <v>0</v>
      </c>
      <c r="ABS5" s="5">
        <f>IFERROR(VLOOKUP($A$1&amp;"-"&amp;$A5,[4]ClosedCards_Count_SP!$2:$20,MATCH(ABS$7,[4]ClosedCards_Count_SP!$1:$1,0),FALSE),0)</f>
        <v>0</v>
      </c>
      <c r="ABT5" s="5">
        <f>IFERROR(VLOOKUP($A$1&amp;"-"&amp;$A5,[4]ClosedCards_Count_SP!$2:$20,MATCH(ABT$7,[4]ClosedCards_Count_SP!$1:$1,0),FALSE),0)</f>
        <v>0</v>
      </c>
      <c r="ABU5" s="5">
        <f>IFERROR(VLOOKUP($A$1&amp;"-"&amp;$A5,[4]ClosedCards_Count_SP!$2:$20,MATCH(ABU$7,[4]ClosedCards_Count_SP!$1:$1,0),FALSE),0)</f>
        <v>0</v>
      </c>
      <c r="ABV5" s="5">
        <f>IFERROR(VLOOKUP($A$1&amp;"-"&amp;$A5,[4]ClosedCards_Count_SP!$2:$20,MATCH(ABV$7,[4]ClosedCards_Count_SP!$1:$1,0),FALSE),0)</f>
        <v>0</v>
      </c>
      <c r="ABW5" s="5">
        <f>IFERROR(VLOOKUP($A$1&amp;"-"&amp;$A5,[4]ClosedCards_Count_SP!$2:$20,MATCH(ABW$7,[4]ClosedCards_Count_SP!$1:$1,0),FALSE),0)</f>
        <v>0</v>
      </c>
      <c r="ABX5" s="5">
        <f>IFERROR(VLOOKUP($A$1&amp;"-"&amp;$A5,[4]ClosedCards_Count_SP!$2:$20,MATCH(ABX$7,[4]ClosedCards_Count_SP!$1:$1,0),FALSE),0)</f>
        <v>0</v>
      </c>
      <c r="ABY5" s="5">
        <f>IFERROR(VLOOKUP($A$1&amp;"-"&amp;$A5,[4]ClosedCards_Count_SP!$2:$20,MATCH(ABY$7,[4]ClosedCards_Count_SP!$1:$1,0),FALSE),0)</f>
        <v>0</v>
      </c>
      <c r="ABZ5" s="5">
        <f>IFERROR(VLOOKUP($A$1&amp;"-"&amp;$A5,[4]ClosedCards_Count_SP!$2:$20,MATCH(ABZ$7,[4]ClosedCards_Count_SP!$1:$1,0),FALSE),0)</f>
        <v>0</v>
      </c>
      <c r="ACA5" s="6">
        <f t="shared" ref="ACA5:ACA6" si="560">SUM(AAV5:ABZ5)</f>
        <v>0</v>
      </c>
      <c r="ACB5" s="5">
        <f>IFERROR(VLOOKUP($A$1&amp;"-"&amp;$A5,[4]ClosedCards_Count_SP!$2:$20,MATCH(ACB$7,[4]ClosedCards_Count_SP!$1:$1,0),FALSE),0)</f>
        <v>0</v>
      </c>
      <c r="ACC5" s="5">
        <f>IFERROR(VLOOKUP($A$1&amp;"-"&amp;$A5,[4]ClosedCards_Count_SP!$2:$20,MATCH(ACC$7,[4]ClosedCards_Count_SP!$1:$1,0),FALSE),0)</f>
        <v>0</v>
      </c>
      <c r="ACD5" s="5">
        <f>IFERROR(VLOOKUP($A$1&amp;"-"&amp;$A5,[4]ClosedCards_Count_SP!$2:$20,MATCH(ACD$7,[4]ClosedCards_Count_SP!$1:$1,0),FALSE),0)</f>
        <v>0</v>
      </c>
      <c r="ACE5" s="5">
        <f>IFERROR(VLOOKUP($A$1&amp;"-"&amp;$A5,[4]ClosedCards_Count_SP!$2:$20,MATCH(ACE$7,[4]ClosedCards_Count_SP!$1:$1,0),FALSE),0)</f>
        <v>0</v>
      </c>
      <c r="ACF5" s="5">
        <f>IFERROR(VLOOKUP($A$1&amp;"-"&amp;$A5,[4]ClosedCards_Count_SP!$2:$20,MATCH(ACF$7,[4]ClosedCards_Count_SP!$1:$1,0),FALSE),0)</f>
        <v>0</v>
      </c>
      <c r="ACG5" s="5">
        <f>IFERROR(VLOOKUP($A$1&amp;"-"&amp;$A5,[4]ClosedCards_Count_SP!$2:$20,MATCH(ACG$7,[4]ClosedCards_Count_SP!$1:$1,0),FALSE),0)</f>
        <v>0</v>
      </c>
      <c r="ACH5" s="5">
        <f>IFERROR(VLOOKUP($A$1&amp;"-"&amp;$A5,[4]ClosedCards_Count_SP!$2:$20,MATCH(ACH$7,[4]ClosedCards_Count_SP!$1:$1,0),FALSE),0)</f>
        <v>0</v>
      </c>
      <c r="ACI5" s="5">
        <f>IFERROR(VLOOKUP($A$1&amp;"-"&amp;$A5,[4]ClosedCards_Count_SP!$2:$20,MATCH(ACI$7,[4]ClosedCards_Count_SP!$1:$1,0),FALSE),0)</f>
        <v>0</v>
      </c>
      <c r="ACJ5" s="5">
        <f>IFERROR(VLOOKUP($A$1&amp;"-"&amp;$A5,[4]ClosedCards_Count_SP!$2:$20,MATCH(ACJ$7,[4]ClosedCards_Count_SP!$1:$1,0),FALSE),0)</f>
        <v>0</v>
      </c>
      <c r="ACK5" s="5">
        <f>IFERROR(VLOOKUP($A$1&amp;"-"&amp;$A5,[4]ClosedCards_Count_SP!$2:$20,MATCH(ACK$7,[4]ClosedCards_Count_SP!$1:$1,0),FALSE),0)</f>
        <v>0</v>
      </c>
      <c r="ACL5" s="5">
        <f>IFERROR(VLOOKUP($A$1&amp;"-"&amp;$A5,[4]ClosedCards_Count_SP!$2:$20,MATCH(ACL$7,[4]ClosedCards_Count_SP!$1:$1,0),FALSE),0)</f>
        <v>0</v>
      </c>
      <c r="ACM5" s="5">
        <f>IFERROR(VLOOKUP($A$1&amp;"-"&amp;$A5,[4]ClosedCards_Count_SP!$2:$20,MATCH(ACM$7,[4]ClosedCards_Count_SP!$1:$1,0),FALSE),0)</f>
        <v>0</v>
      </c>
      <c r="ACN5" s="5">
        <f>IFERROR(VLOOKUP($A$1&amp;"-"&amp;$A5,[4]ClosedCards_Count_SP!$2:$20,MATCH(ACN$7,[4]ClosedCards_Count_SP!$1:$1,0),FALSE),0)</f>
        <v>0</v>
      </c>
      <c r="ACO5" s="5">
        <f>IFERROR(VLOOKUP($A$1&amp;"-"&amp;$A5,[4]ClosedCards_Count_SP!$2:$20,MATCH(ACO$7,[4]ClosedCards_Count_SP!$1:$1,0),FALSE),0)</f>
        <v>0</v>
      </c>
      <c r="ACP5" s="5">
        <f>IFERROR(VLOOKUP($A$1&amp;"-"&amp;$A5,[4]ClosedCards_Count_SP!$2:$20,MATCH(ACP$7,[4]ClosedCards_Count_SP!$1:$1,0),FALSE),0)</f>
        <v>0</v>
      </c>
      <c r="ACQ5" s="5">
        <f>IFERROR(VLOOKUP($A$1&amp;"-"&amp;$A5,[4]ClosedCards_Count_SP!$2:$20,MATCH(ACQ$7,[4]ClosedCards_Count_SP!$1:$1,0),FALSE),0)</f>
        <v>0</v>
      </c>
      <c r="ACR5" s="5">
        <f>IFERROR(VLOOKUP($A$1&amp;"-"&amp;$A5,[4]ClosedCards_Count_SP!$2:$20,MATCH(ACR$7,[4]ClosedCards_Count_SP!$1:$1,0),FALSE),0)</f>
        <v>0</v>
      </c>
      <c r="ACS5" s="5">
        <f>IFERROR(VLOOKUP($A$1&amp;"-"&amp;$A5,[4]ClosedCards_Count_SP!$2:$20,MATCH(ACS$7,[4]ClosedCards_Count_SP!$1:$1,0),FALSE),0)</f>
        <v>0</v>
      </c>
      <c r="ACT5" s="5">
        <f>IFERROR(VLOOKUP($A$1&amp;"-"&amp;$A5,[4]ClosedCards_Count_SP!$2:$20,MATCH(ACT$7,[4]ClosedCards_Count_SP!$1:$1,0),FALSE),0)</f>
        <v>0</v>
      </c>
      <c r="ACU5" s="5">
        <f>IFERROR(VLOOKUP($A$1&amp;"-"&amp;$A5,[4]ClosedCards_Count_SP!$2:$20,MATCH(ACU$7,[4]ClosedCards_Count_SP!$1:$1,0),FALSE),0)</f>
        <v>0</v>
      </c>
      <c r="ACV5" s="5">
        <f>IFERROR(VLOOKUP($A$1&amp;"-"&amp;$A5,[4]ClosedCards_Count_SP!$2:$20,MATCH(ACV$7,[4]ClosedCards_Count_SP!$1:$1,0),FALSE),0)</f>
        <v>0</v>
      </c>
      <c r="ACW5" s="5">
        <f>IFERROR(VLOOKUP($A$1&amp;"-"&amp;$A5,[4]ClosedCards_Count_SP!$2:$20,MATCH(ACW$7,[4]ClosedCards_Count_SP!$1:$1,0),FALSE),0)</f>
        <v>0</v>
      </c>
      <c r="ACX5" s="5">
        <f>IFERROR(VLOOKUP($A$1&amp;"-"&amp;$A5,[4]ClosedCards_Count_SP!$2:$20,MATCH(ACX$7,[4]ClosedCards_Count_SP!$1:$1,0),FALSE),0)</f>
        <v>0</v>
      </c>
      <c r="ACY5" s="5">
        <f>IFERROR(VLOOKUP($A$1&amp;"-"&amp;$A5,[4]ClosedCards_Count_SP!$2:$20,MATCH(ACY$7,[4]ClosedCards_Count_SP!$1:$1,0),FALSE),0)</f>
        <v>0</v>
      </c>
      <c r="ACZ5" s="5">
        <f>IFERROR(VLOOKUP($A$1&amp;"-"&amp;$A5,[4]ClosedCards_Count_SP!$2:$20,MATCH(ACZ$7,[4]ClosedCards_Count_SP!$1:$1,0),FALSE),0)</f>
        <v>0</v>
      </c>
      <c r="ADA5" s="5">
        <f>IFERROR(VLOOKUP($A$1&amp;"-"&amp;$A5,[4]ClosedCards_Count_SP!$2:$20,MATCH(ADA$7,[4]ClosedCards_Count_SP!$1:$1,0),FALSE),0)</f>
        <v>0</v>
      </c>
      <c r="ADB5" s="5">
        <f>IFERROR(VLOOKUP($A$1&amp;"-"&amp;$A5,[4]ClosedCards_Count_SP!$2:$20,MATCH(ADB$7,[4]ClosedCards_Count_SP!$1:$1,0),FALSE),0)</f>
        <v>0</v>
      </c>
      <c r="ADC5" s="5">
        <f>IFERROR(VLOOKUP($A$1&amp;"-"&amp;$A5,[4]ClosedCards_Count_SP!$2:$20,MATCH(ADC$7,[4]ClosedCards_Count_SP!$1:$1,0),FALSE),0)</f>
        <v>0</v>
      </c>
      <c r="ADD5" s="6">
        <f>SUM(ACB5:ADC5)</f>
        <v>0</v>
      </c>
      <c r="ADE5" s="5">
        <f>IFERROR(VLOOKUP($A$1&amp;"-"&amp;$A5,[5]ClosedCards_Count_SP!$2:$20,MATCH(ADE$7,[5]ClosedCards_Count_SP!$1:$1,0),FALSE),0)</f>
        <v>0</v>
      </c>
      <c r="ADF5" s="5">
        <f>IFERROR(VLOOKUP($A$1&amp;"-"&amp;$A5,[5]ClosedCards_Count_SP!$2:$20,MATCH(ADF$7,[5]ClosedCards_Count_SP!$1:$1,0),FALSE),0)</f>
        <v>0</v>
      </c>
      <c r="ADG5" s="5">
        <f>IFERROR(VLOOKUP($A$1&amp;"-"&amp;$A5,[5]ClosedCards_Count_SP!$2:$20,MATCH(ADG$7,[5]ClosedCards_Count_SP!$1:$1,0),FALSE),0)</f>
        <v>0</v>
      </c>
      <c r="ADH5" s="5">
        <f>IFERROR(VLOOKUP($A$1&amp;"-"&amp;$A5,[5]ClosedCards_Count_SP!$2:$20,MATCH(ADH$7,[5]ClosedCards_Count_SP!$1:$1,0),FALSE),0)</f>
        <v>0</v>
      </c>
      <c r="ADI5" s="5">
        <f>IFERROR(VLOOKUP($A$1&amp;"-"&amp;$A5,[5]ClosedCards_Count_SP!$2:$20,MATCH(ADI$7,[5]ClosedCards_Count_SP!$1:$1,0),FALSE),0)</f>
        <v>0</v>
      </c>
      <c r="ADJ5" s="5">
        <f>IFERROR(VLOOKUP($A$1&amp;"-"&amp;$A5,[5]ClosedCards_Count_SP!$2:$20,MATCH(ADJ$7,[5]ClosedCards_Count_SP!$1:$1,0),FALSE),0)</f>
        <v>0</v>
      </c>
      <c r="ADK5" s="5">
        <f>IFERROR(VLOOKUP($A$1&amp;"-"&amp;$A5,[5]ClosedCards_Count_SP!$2:$20,MATCH(ADK$7,[5]ClosedCards_Count_SP!$1:$1,0),FALSE),0)</f>
        <v>0</v>
      </c>
      <c r="ADL5" s="5">
        <f>IFERROR(VLOOKUP($A$1&amp;"-"&amp;$A5,[5]ClosedCards_Count_SP!$2:$20,MATCH(ADL$7,[5]ClosedCards_Count_SP!$1:$1,0),FALSE),0)</f>
        <v>0</v>
      </c>
      <c r="ADM5" s="5">
        <f>IFERROR(VLOOKUP($A$1&amp;"-"&amp;$A5,[5]ClosedCards_Count_SP!$2:$20,MATCH(ADM$7,[5]ClosedCards_Count_SP!$1:$1,0),FALSE),0)</f>
        <v>0</v>
      </c>
      <c r="ADN5" s="5">
        <f>IFERROR(VLOOKUP($A$1&amp;"-"&amp;$A5,[5]ClosedCards_Count_SP!$2:$20,MATCH(ADN$7,[5]ClosedCards_Count_SP!$1:$1,0),FALSE),0)</f>
        <v>0</v>
      </c>
      <c r="ADO5" s="5">
        <f>IFERROR(VLOOKUP($A$1&amp;"-"&amp;$A5,[5]ClosedCards_Count_SP!$2:$20,MATCH(ADO$7,[5]ClosedCards_Count_SP!$1:$1,0),FALSE),0)</f>
        <v>0</v>
      </c>
      <c r="ADP5" s="5">
        <f>IFERROR(VLOOKUP($A$1&amp;"-"&amp;$A5,[5]ClosedCards_Count_SP!$2:$20,MATCH(ADP$7,[5]ClosedCards_Count_SP!$1:$1,0),FALSE),0)</f>
        <v>0</v>
      </c>
      <c r="ADQ5" s="5">
        <f>IFERROR(VLOOKUP($A$1&amp;"-"&amp;$A5,[5]ClosedCards_Count_SP!$2:$20,MATCH(ADQ$7,[5]ClosedCards_Count_SP!$1:$1,0),FALSE),0)</f>
        <v>0</v>
      </c>
      <c r="ADR5" s="5">
        <f>IFERROR(VLOOKUP($A$1&amp;"-"&amp;$A5,[5]ClosedCards_Count_SP!$2:$20,MATCH(ADR$7,[5]ClosedCards_Count_SP!$1:$1,0),FALSE),0)</f>
        <v>0</v>
      </c>
      <c r="ADS5" s="5">
        <f>IFERROR(VLOOKUP($A$1&amp;"-"&amp;$A5,[5]ClosedCards_Count_SP!$2:$20,MATCH(ADS$7,[5]ClosedCards_Count_SP!$1:$1,0),FALSE),0)</f>
        <v>0</v>
      </c>
      <c r="ADT5" s="5">
        <f>IFERROR(VLOOKUP($A$1&amp;"-"&amp;$A5,[5]ClosedCards_Count_SP!$2:$20,MATCH(ADT$7,[5]ClosedCards_Count_SP!$1:$1,0),FALSE),0)</f>
        <v>0</v>
      </c>
      <c r="ADU5" s="5">
        <f>IFERROR(VLOOKUP($A$1&amp;"-"&amp;$A5,[5]ClosedCards_Count_SP!$2:$20,MATCH(ADU$7,[5]ClosedCards_Count_SP!$1:$1,0),FALSE),0)</f>
        <v>0</v>
      </c>
      <c r="ADV5" s="5">
        <f>IFERROR(VLOOKUP($A$1&amp;"-"&amp;$A5,[5]ClosedCards_Count_SP!$2:$20,MATCH(ADV$7,[5]ClosedCards_Count_SP!$1:$1,0),FALSE),0)</f>
        <v>0</v>
      </c>
      <c r="ADW5" s="5">
        <f>IFERROR(VLOOKUP($A$1&amp;"-"&amp;$A5,[5]ClosedCards_Count_SP!$2:$20,MATCH(ADW$7,[5]ClosedCards_Count_SP!$1:$1,0),FALSE),0)</f>
        <v>0</v>
      </c>
      <c r="ADX5" s="5">
        <f>IFERROR(VLOOKUP($A$1&amp;"-"&amp;$A5,[5]ClosedCards_Count_SP!$2:$20,MATCH(ADX$7,[5]ClosedCards_Count_SP!$1:$1,0),FALSE),0)</f>
        <v>0</v>
      </c>
      <c r="ADY5" s="5">
        <f>IFERROR(VLOOKUP($A$1&amp;"-"&amp;$A5,[5]ClosedCards_Count_SP!$2:$20,MATCH(ADY$7,[5]ClosedCards_Count_SP!$1:$1,0),FALSE),0)</f>
        <v>0</v>
      </c>
      <c r="ADZ5" s="5">
        <f>IFERROR(VLOOKUP($A$1&amp;"-"&amp;$A5,[5]ClosedCards_Count_SP!$2:$20,MATCH(ADZ$7,[5]ClosedCards_Count_SP!$1:$1,0),FALSE),0)</f>
        <v>0</v>
      </c>
      <c r="AEA5" s="5">
        <f>IFERROR(VLOOKUP($A$1&amp;"-"&amp;$A5,[5]ClosedCards_Count_SP!$2:$20,MATCH(AEA$7,[5]ClosedCards_Count_SP!$1:$1,0),FALSE),0)</f>
        <v>0</v>
      </c>
      <c r="AEB5" s="5">
        <f>IFERROR(VLOOKUP($A$1&amp;"-"&amp;$A5,[5]ClosedCards_Count_SP!$2:$20,MATCH(AEB$7,[5]ClosedCards_Count_SP!$1:$1,0),FALSE),0)</f>
        <v>0</v>
      </c>
      <c r="AEC5" s="5">
        <f>IFERROR(VLOOKUP($A$1&amp;"-"&amp;$A5,[5]ClosedCards_Count_SP!$2:$20,MATCH(AEC$7,[5]ClosedCards_Count_SP!$1:$1,0),FALSE),0)</f>
        <v>0</v>
      </c>
      <c r="AED5" s="5">
        <f>IFERROR(VLOOKUP($A$1&amp;"-"&amp;$A5,[5]ClosedCards_Count_SP!$2:$20,MATCH(AED$7,[5]ClosedCards_Count_SP!$1:$1,0),FALSE),0)</f>
        <v>0</v>
      </c>
      <c r="AEE5" s="5">
        <f>IFERROR(VLOOKUP($A$1&amp;"-"&amp;$A5,[5]ClosedCards_Count_SP!$2:$20,MATCH(AEE$7,[5]ClosedCards_Count_SP!$1:$1,0),FALSE),0)</f>
        <v>0</v>
      </c>
      <c r="AEF5" s="5">
        <f>IFERROR(VLOOKUP($A$1&amp;"-"&amp;$A5,[5]ClosedCards_Count_SP!$2:$20,MATCH(AEF$7,[5]ClosedCards_Count_SP!$1:$1,0),FALSE),0)</f>
        <v>0</v>
      </c>
      <c r="AEG5" s="5">
        <f>IFERROR(VLOOKUP($A$1&amp;"-"&amp;$A5,[5]ClosedCards_Count_SP!$2:$20,MATCH(AEG$7,[5]ClosedCards_Count_SP!$1:$1,0),FALSE),0)</f>
        <v>0</v>
      </c>
      <c r="AEH5" s="5">
        <f>IFERROR(VLOOKUP($A$1&amp;"-"&amp;$A5,[5]ClosedCards_Count_SP!$2:$20,MATCH(AEH$7,[5]ClosedCards_Count_SP!$1:$1,0),FALSE),0)</f>
        <v>0</v>
      </c>
      <c r="AEI5" s="5">
        <f>IFERROR(VLOOKUP($A$1&amp;"-"&amp;$A5,[5]ClosedCards_Count_SP!$2:$20,MATCH(AEI$7,[5]ClosedCards_Count_SP!$1:$1,0),FALSE),0)</f>
        <v>0</v>
      </c>
      <c r="AEJ5" s="6">
        <f>SUM(ADE5:AEI5)</f>
        <v>0</v>
      </c>
    </row>
    <row r="6" spans="1:816" s="7" customFormat="1" x14ac:dyDescent="0.25">
      <c r="A6" s="6" t="s">
        <v>70</v>
      </c>
      <c r="B6" s="6">
        <f t="shared" ref="B6:C6" si="561">B3-B2+B4+B5</f>
        <v>0</v>
      </c>
      <c r="C6" s="6">
        <f t="shared" si="561"/>
        <v>0</v>
      </c>
      <c r="D6" s="6">
        <f t="shared" ref="D6:AC6" si="562">D3-D2+D4+D5</f>
        <v>0</v>
      </c>
      <c r="E6" s="6">
        <f t="shared" si="562"/>
        <v>0</v>
      </c>
      <c r="F6" s="6">
        <f t="shared" si="562"/>
        <v>0</v>
      </c>
      <c r="G6" s="6">
        <f t="shared" si="562"/>
        <v>0</v>
      </c>
      <c r="H6" s="6">
        <f t="shared" si="562"/>
        <v>0</v>
      </c>
      <c r="I6" s="6">
        <f t="shared" si="562"/>
        <v>0</v>
      </c>
      <c r="J6" s="6">
        <f t="shared" si="562"/>
        <v>2</v>
      </c>
      <c r="K6" s="6">
        <f t="shared" si="562"/>
        <v>1</v>
      </c>
      <c r="L6" s="6">
        <f t="shared" si="562"/>
        <v>0</v>
      </c>
      <c r="M6" s="6">
        <f t="shared" si="562"/>
        <v>1</v>
      </c>
      <c r="N6" s="6">
        <f t="shared" si="562"/>
        <v>0</v>
      </c>
      <c r="O6" s="6">
        <f t="shared" si="562"/>
        <v>0</v>
      </c>
      <c r="P6" s="6">
        <f t="shared" si="562"/>
        <v>1</v>
      </c>
      <c r="Q6" s="6">
        <f t="shared" si="562"/>
        <v>0</v>
      </c>
      <c r="R6" s="6">
        <f t="shared" si="562"/>
        <v>6</v>
      </c>
      <c r="S6" s="6">
        <f t="shared" si="562"/>
        <v>4</v>
      </c>
      <c r="T6" s="6">
        <f t="shared" si="562"/>
        <v>8</v>
      </c>
      <c r="U6" s="6">
        <f t="shared" si="562"/>
        <v>0</v>
      </c>
      <c r="V6" s="6">
        <f t="shared" si="562"/>
        <v>0</v>
      </c>
      <c r="W6" s="6">
        <f t="shared" si="562"/>
        <v>12</v>
      </c>
      <c r="X6" s="6">
        <f t="shared" si="562"/>
        <v>8</v>
      </c>
      <c r="Y6" s="6">
        <f t="shared" si="562"/>
        <v>10</v>
      </c>
      <c r="Z6" s="6">
        <f t="shared" si="562"/>
        <v>8</v>
      </c>
      <c r="AA6" s="6">
        <f t="shared" si="562"/>
        <v>8</v>
      </c>
      <c r="AB6" s="6">
        <f t="shared" si="562"/>
        <v>0</v>
      </c>
      <c r="AC6" s="6">
        <f t="shared" si="562"/>
        <v>0</v>
      </c>
      <c r="AD6" s="6">
        <f t="shared" si="553"/>
        <v>69</v>
      </c>
      <c r="AE6" s="6">
        <f>AE3-AE2+AE4+AE5</f>
        <v>13</v>
      </c>
      <c r="AF6" s="6">
        <f>AF3-AF2+AF4+AF5</f>
        <v>4</v>
      </c>
      <c r="AG6" s="6">
        <f t="shared" ref="AG6:BI6" si="563">AG3-AG2+AG4+AG5</f>
        <v>7</v>
      </c>
      <c r="AH6" s="6">
        <f t="shared" si="563"/>
        <v>6</v>
      </c>
      <c r="AI6" s="6">
        <f t="shared" si="563"/>
        <v>5</v>
      </c>
      <c r="AJ6" s="6">
        <f t="shared" si="563"/>
        <v>0</v>
      </c>
      <c r="AK6" s="6">
        <f t="shared" si="563"/>
        <v>0</v>
      </c>
      <c r="AL6" s="6">
        <f t="shared" si="563"/>
        <v>13</v>
      </c>
      <c r="AM6" s="6">
        <f t="shared" si="563"/>
        <v>5</v>
      </c>
      <c r="AN6" s="6">
        <f t="shared" si="563"/>
        <v>9</v>
      </c>
      <c r="AO6" s="6">
        <f t="shared" si="563"/>
        <v>12</v>
      </c>
      <c r="AP6" s="6">
        <f t="shared" si="563"/>
        <v>12</v>
      </c>
      <c r="AQ6" s="6">
        <f t="shared" si="563"/>
        <v>0</v>
      </c>
      <c r="AR6" s="6">
        <f t="shared" si="563"/>
        <v>0</v>
      </c>
      <c r="AS6" s="6">
        <f t="shared" si="563"/>
        <v>12</v>
      </c>
      <c r="AT6" s="6">
        <f t="shared" si="563"/>
        <v>7</v>
      </c>
      <c r="AU6" s="6">
        <f t="shared" si="563"/>
        <v>8</v>
      </c>
      <c r="AV6" s="6">
        <f t="shared" si="563"/>
        <v>8</v>
      </c>
      <c r="AW6" s="6">
        <f t="shared" si="563"/>
        <v>0</v>
      </c>
      <c r="AX6" s="6">
        <f t="shared" si="563"/>
        <v>0</v>
      </c>
      <c r="AY6" s="6">
        <f t="shared" si="563"/>
        <v>0</v>
      </c>
      <c r="AZ6" s="6">
        <f t="shared" si="563"/>
        <v>24</v>
      </c>
      <c r="BA6" s="6">
        <f t="shared" si="563"/>
        <v>10</v>
      </c>
      <c r="BB6" s="6">
        <f t="shared" si="563"/>
        <v>15</v>
      </c>
      <c r="BC6" s="6">
        <f t="shared" si="563"/>
        <v>14</v>
      </c>
      <c r="BD6" s="6">
        <f t="shared" si="563"/>
        <v>11</v>
      </c>
      <c r="BE6" s="6">
        <f t="shared" si="563"/>
        <v>0</v>
      </c>
      <c r="BF6" s="6">
        <f t="shared" si="563"/>
        <v>0</v>
      </c>
      <c r="BG6" s="6">
        <f t="shared" si="563"/>
        <v>9</v>
      </c>
      <c r="BH6" s="6">
        <f t="shared" si="563"/>
        <v>15</v>
      </c>
      <c r="BI6" s="6">
        <f t="shared" si="563"/>
        <v>17</v>
      </c>
      <c r="BJ6" s="6">
        <f>SUM(AE6:BI6)</f>
        <v>236</v>
      </c>
      <c r="BK6" s="6">
        <f t="shared" ref="BK6:CM6" si="564">BK3-BK2+BK4+BK5</f>
        <v>0</v>
      </c>
      <c r="BL6" s="6">
        <f t="shared" si="564"/>
        <v>3</v>
      </c>
      <c r="BM6" s="6">
        <f t="shared" si="564"/>
        <v>1</v>
      </c>
      <c r="BN6" s="6">
        <f t="shared" si="564"/>
        <v>1</v>
      </c>
      <c r="BO6" s="6">
        <f t="shared" si="564"/>
        <v>12</v>
      </c>
      <c r="BP6" s="6">
        <f t="shared" si="564"/>
        <v>10</v>
      </c>
      <c r="BQ6" s="6">
        <f t="shared" si="564"/>
        <v>17</v>
      </c>
      <c r="BR6" s="6">
        <f t="shared" si="564"/>
        <v>11</v>
      </c>
      <c r="BS6" s="6">
        <f t="shared" si="564"/>
        <v>19</v>
      </c>
      <c r="BT6" s="6">
        <f t="shared" si="564"/>
        <v>0</v>
      </c>
      <c r="BU6" s="6">
        <f t="shared" si="564"/>
        <v>0</v>
      </c>
      <c r="BV6" s="6">
        <f t="shared" si="564"/>
        <v>22</v>
      </c>
      <c r="BW6" s="6">
        <f t="shared" si="564"/>
        <v>12</v>
      </c>
      <c r="BX6" s="6">
        <f t="shared" si="564"/>
        <v>13</v>
      </c>
      <c r="BY6" s="6">
        <f t="shared" si="564"/>
        <v>12</v>
      </c>
      <c r="BZ6" s="6">
        <f t="shared" si="564"/>
        <v>32</v>
      </c>
      <c r="CA6" s="6">
        <f t="shared" si="564"/>
        <v>0</v>
      </c>
      <c r="CB6" s="6">
        <f t="shared" si="564"/>
        <v>0</v>
      </c>
      <c r="CC6" s="6">
        <f t="shared" si="564"/>
        <v>40</v>
      </c>
      <c r="CD6" s="6">
        <f t="shared" si="564"/>
        <v>29</v>
      </c>
      <c r="CE6" s="6">
        <f t="shared" si="564"/>
        <v>17</v>
      </c>
      <c r="CF6" s="6">
        <f t="shared" si="564"/>
        <v>18</v>
      </c>
      <c r="CG6" s="6">
        <f t="shared" si="564"/>
        <v>14</v>
      </c>
      <c r="CH6" s="6">
        <f t="shared" si="564"/>
        <v>0</v>
      </c>
      <c r="CI6" s="6">
        <f t="shared" si="564"/>
        <v>0</v>
      </c>
      <c r="CJ6" s="6">
        <f t="shared" si="564"/>
        <v>38</v>
      </c>
      <c r="CK6" s="6">
        <f t="shared" si="564"/>
        <v>27</v>
      </c>
      <c r="CL6" s="6">
        <f t="shared" si="564"/>
        <v>19</v>
      </c>
      <c r="CM6" s="6">
        <f t="shared" si="564"/>
        <v>41</v>
      </c>
      <c r="CN6" s="6">
        <f t="shared" ref="CN6:CP6" si="565">CN3-CN2+CN4+CN5</f>
        <v>17</v>
      </c>
      <c r="CO6" s="6">
        <f t="shared" si="554"/>
        <v>425</v>
      </c>
      <c r="CP6" s="6">
        <f t="shared" si="565"/>
        <v>0</v>
      </c>
      <c r="CQ6" s="6">
        <f t="shared" ref="CQ6:DL6" si="566">CQ3-CQ2+CQ4+CQ5</f>
        <v>0</v>
      </c>
      <c r="CR6" s="6">
        <f t="shared" si="566"/>
        <v>6</v>
      </c>
      <c r="CS6" s="6">
        <f t="shared" si="566"/>
        <v>24</v>
      </c>
      <c r="CT6" s="6">
        <f t="shared" si="566"/>
        <v>23</v>
      </c>
      <c r="CU6" s="6">
        <f t="shared" si="566"/>
        <v>13</v>
      </c>
      <c r="CV6" s="6">
        <f t="shared" si="566"/>
        <v>30</v>
      </c>
      <c r="CW6" s="6">
        <f t="shared" si="566"/>
        <v>0</v>
      </c>
      <c r="CX6" s="6">
        <f t="shared" si="566"/>
        <v>0</v>
      </c>
      <c r="CY6" s="6">
        <f t="shared" si="566"/>
        <v>51</v>
      </c>
      <c r="CZ6" s="6">
        <f t="shared" si="566"/>
        <v>55</v>
      </c>
      <c r="DA6" s="6">
        <f t="shared" si="566"/>
        <v>29</v>
      </c>
      <c r="DB6" s="6">
        <f t="shared" si="566"/>
        <v>19</v>
      </c>
      <c r="DC6" s="6">
        <f t="shared" si="566"/>
        <v>41</v>
      </c>
      <c r="DD6" s="6">
        <f t="shared" si="566"/>
        <v>0</v>
      </c>
      <c r="DE6" s="6">
        <f t="shared" si="566"/>
        <v>0</v>
      </c>
      <c r="DF6" s="6">
        <f t="shared" si="566"/>
        <v>29</v>
      </c>
      <c r="DG6" s="6">
        <f t="shared" si="566"/>
        <v>22</v>
      </c>
      <c r="DH6" s="6">
        <f t="shared" si="566"/>
        <v>28</v>
      </c>
      <c r="DI6" s="6">
        <f t="shared" si="566"/>
        <v>25</v>
      </c>
      <c r="DJ6" s="6">
        <f t="shared" si="566"/>
        <v>23</v>
      </c>
      <c r="DK6" s="6">
        <f t="shared" si="566"/>
        <v>0</v>
      </c>
      <c r="DL6" s="6">
        <f t="shared" si="566"/>
        <v>0</v>
      </c>
      <c r="DM6" s="6">
        <v>35</v>
      </c>
      <c r="DN6" s="6">
        <f t="shared" ref="DN6:DT6" si="567">DN3-DN2+DN4+DN5</f>
        <v>6</v>
      </c>
      <c r="DO6" s="6">
        <f t="shared" si="567"/>
        <v>30</v>
      </c>
      <c r="DP6" s="6">
        <f t="shared" si="567"/>
        <v>25</v>
      </c>
      <c r="DQ6" s="6">
        <f t="shared" si="567"/>
        <v>20</v>
      </c>
      <c r="DR6" s="6">
        <f t="shared" si="567"/>
        <v>0</v>
      </c>
      <c r="DS6" s="6">
        <f t="shared" si="567"/>
        <v>0</v>
      </c>
      <c r="DT6" s="6">
        <f t="shared" si="567"/>
        <v>26</v>
      </c>
      <c r="DU6" s="6">
        <f t="shared" si="555"/>
        <v>560</v>
      </c>
      <c r="DV6" s="6">
        <f t="shared" ref="DV6:DW6" si="568">DV3-DV2+DV4+DV5</f>
        <v>21</v>
      </c>
      <c r="DW6" s="6">
        <f t="shared" si="568"/>
        <v>20</v>
      </c>
      <c r="DX6" s="6">
        <f t="shared" ref="DX6:EY6" si="569">DX3-DX2+DX4+DX5</f>
        <v>43</v>
      </c>
      <c r="DY6" s="6">
        <f t="shared" si="569"/>
        <v>26</v>
      </c>
      <c r="DZ6" s="6">
        <f t="shared" si="569"/>
        <v>0</v>
      </c>
      <c r="EA6" s="6">
        <f t="shared" si="569"/>
        <v>0</v>
      </c>
      <c r="EB6" s="6">
        <f t="shared" si="569"/>
        <v>26</v>
      </c>
      <c r="EC6" s="6">
        <f t="shared" si="569"/>
        <v>22</v>
      </c>
      <c r="ED6" s="6">
        <f t="shared" si="569"/>
        <v>13</v>
      </c>
      <c r="EE6" s="6">
        <f t="shared" si="569"/>
        <v>40</v>
      </c>
      <c r="EF6" s="6">
        <f t="shared" si="569"/>
        <v>18</v>
      </c>
      <c r="EG6" s="6">
        <f t="shared" si="569"/>
        <v>0</v>
      </c>
      <c r="EH6" s="6">
        <f t="shared" si="569"/>
        <v>0</v>
      </c>
      <c r="EI6" s="6">
        <f t="shared" si="569"/>
        <v>42</v>
      </c>
      <c r="EJ6" s="6">
        <f t="shared" si="569"/>
        <v>21</v>
      </c>
      <c r="EK6" s="6">
        <f t="shared" si="569"/>
        <v>20</v>
      </c>
      <c r="EL6" s="6">
        <f t="shared" si="569"/>
        <v>40</v>
      </c>
      <c r="EM6" s="6">
        <f t="shared" si="569"/>
        <v>25</v>
      </c>
      <c r="EN6" s="6">
        <f t="shared" si="569"/>
        <v>0</v>
      </c>
      <c r="EO6" s="6">
        <f t="shared" si="569"/>
        <v>0</v>
      </c>
      <c r="EP6" s="6">
        <f t="shared" si="569"/>
        <v>37</v>
      </c>
      <c r="EQ6" s="6">
        <f t="shared" si="569"/>
        <v>17</v>
      </c>
      <c r="ER6" s="6">
        <f t="shared" si="569"/>
        <v>9</v>
      </c>
      <c r="ES6" s="6">
        <f t="shared" si="569"/>
        <v>18</v>
      </c>
      <c r="ET6" s="6">
        <f t="shared" si="569"/>
        <v>18</v>
      </c>
      <c r="EU6" s="6">
        <f t="shared" si="569"/>
        <v>0</v>
      </c>
      <c r="EV6" s="6">
        <f t="shared" si="569"/>
        <v>0</v>
      </c>
      <c r="EW6" s="6">
        <f t="shared" si="569"/>
        <v>22</v>
      </c>
      <c r="EX6" s="6">
        <f t="shared" si="569"/>
        <v>19</v>
      </c>
      <c r="EY6" s="6">
        <f t="shared" si="569"/>
        <v>24</v>
      </c>
      <c r="EZ6" s="6">
        <f t="shared" si="556"/>
        <v>541</v>
      </c>
      <c r="FA6" s="6">
        <f t="shared" ref="FA6:FB6" si="570">FA3-FA2+FA4+FA5</f>
        <v>16</v>
      </c>
      <c r="FB6" s="6">
        <f t="shared" si="570"/>
        <v>27</v>
      </c>
      <c r="FC6" s="6">
        <f t="shared" ref="FC6:FX6" si="571">FC3-FC2+FC4+FC5</f>
        <v>0</v>
      </c>
      <c r="FD6" s="6">
        <f t="shared" si="571"/>
        <v>0</v>
      </c>
      <c r="FE6" s="6">
        <f t="shared" si="571"/>
        <v>23</v>
      </c>
      <c r="FF6" s="6">
        <f t="shared" si="571"/>
        <v>33</v>
      </c>
      <c r="FG6" s="6">
        <f t="shared" si="571"/>
        <v>17</v>
      </c>
      <c r="FH6" s="6">
        <f t="shared" si="571"/>
        <v>16</v>
      </c>
      <c r="FI6" s="6">
        <f t="shared" si="571"/>
        <v>28</v>
      </c>
      <c r="FJ6" s="6">
        <f t="shared" si="571"/>
        <v>0</v>
      </c>
      <c r="FK6" s="6">
        <f t="shared" si="571"/>
        <v>0</v>
      </c>
      <c r="FL6" s="6">
        <f t="shared" si="571"/>
        <v>22</v>
      </c>
      <c r="FM6" s="6">
        <f t="shared" si="571"/>
        <v>33</v>
      </c>
      <c r="FN6" s="6">
        <f t="shared" si="571"/>
        <v>18</v>
      </c>
      <c r="FO6" s="6">
        <f t="shared" si="571"/>
        <v>25</v>
      </c>
      <c r="FP6" s="6">
        <f t="shared" si="571"/>
        <v>22</v>
      </c>
      <c r="FQ6" s="6">
        <f t="shared" si="571"/>
        <v>0</v>
      </c>
      <c r="FR6" s="6">
        <f t="shared" si="571"/>
        <v>0</v>
      </c>
      <c r="FS6" s="6">
        <f t="shared" si="571"/>
        <v>31</v>
      </c>
      <c r="FT6" s="6">
        <f t="shared" si="571"/>
        <v>13</v>
      </c>
      <c r="FU6" s="6">
        <f t="shared" si="571"/>
        <v>27</v>
      </c>
      <c r="FV6" s="6">
        <f t="shared" si="571"/>
        <v>22</v>
      </c>
      <c r="FW6" s="6">
        <f t="shared" si="571"/>
        <v>43</v>
      </c>
      <c r="FX6" s="6">
        <f t="shared" si="571"/>
        <v>0</v>
      </c>
      <c r="FY6" s="6">
        <f t="shared" ref="FY6:GE6" si="572">FY3-FY2+FY4+FY5</f>
        <v>0</v>
      </c>
      <c r="FZ6" s="6">
        <f t="shared" si="572"/>
        <v>43</v>
      </c>
      <c r="GA6" s="6">
        <f t="shared" si="572"/>
        <v>14</v>
      </c>
      <c r="GB6" s="6">
        <f t="shared" si="572"/>
        <v>39</v>
      </c>
      <c r="GC6" s="6">
        <f t="shared" si="572"/>
        <v>32</v>
      </c>
      <c r="GD6" s="6">
        <f t="shared" si="572"/>
        <v>30</v>
      </c>
      <c r="GE6" s="6">
        <f t="shared" si="572"/>
        <v>3</v>
      </c>
      <c r="GF6" s="6">
        <f>SUM(FA6:GE6)</f>
        <v>577</v>
      </c>
      <c r="GG6" s="6">
        <f t="shared" ref="GG6:HK6" si="573">GG3-GG2+GG4+GG5</f>
        <v>0</v>
      </c>
      <c r="GH6" s="6">
        <f t="shared" si="573"/>
        <v>51</v>
      </c>
      <c r="GI6" s="6">
        <f t="shared" si="573"/>
        <v>16</v>
      </c>
      <c r="GJ6" s="6">
        <f t="shared" si="573"/>
        <v>27</v>
      </c>
      <c r="GK6" s="6">
        <f t="shared" si="573"/>
        <v>24</v>
      </c>
      <c r="GL6" s="6">
        <f>GL3-GL2+GL4+GL5</f>
        <v>38</v>
      </c>
      <c r="GM6" s="6">
        <f t="shared" si="573"/>
        <v>0</v>
      </c>
      <c r="GN6" s="6">
        <f>GN3-GN2+GN4+GN5</f>
        <v>0</v>
      </c>
      <c r="GO6" s="6">
        <f t="shared" si="573"/>
        <v>50</v>
      </c>
      <c r="GP6" s="6">
        <f t="shared" si="573"/>
        <v>43</v>
      </c>
      <c r="GQ6" s="6">
        <f t="shared" si="573"/>
        <v>44</v>
      </c>
      <c r="GR6" s="6">
        <f t="shared" si="573"/>
        <v>26</v>
      </c>
      <c r="GS6" s="6">
        <f t="shared" si="573"/>
        <v>35</v>
      </c>
      <c r="GT6" s="6">
        <f t="shared" si="573"/>
        <v>1</v>
      </c>
      <c r="GU6" s="6">
        <f t="shared" si="573"/>
        <v>0</v>
      </c>
      <c r="GV6" s="6">
        <f t="shared" si="573"/>
        <v>39</v>
      </c>
      <c r="GW6" s="6">
        <f t="shared" si="573"/>
        <v>35</v>
      </c>
      <c r="GX6" s="6">
        <f t="shared" si="573"/>
        <v>26</v>
      </c>
      <c r="GY6" s="6">
        <f t="shared" si="573"/>
        <v>28</v>
      </c>
      <c r="GZ6" s="6">
        <f t="shared" si="573"/>
        <v>53</v>
      </c>
      <c r="HA6" s="6">
        <f t="shared" si="573"/>
        <v>0</v>
      </c>
      <c r="HB6" s="6">
        <f t="shared" si="573"/>
        <v>0</v>
      </c>
      <c r="HC6" s="6">
        <f t="shared" si="573"/>
        <v>23</v>
      </c>
      <c r="HD6" s="6">
        <f t="shared" si="573"/>
        <v>30</v>
      </c>
      <c r="HE6" s="6">
        <f t="shared" si="573"/>
        <v>41</v>
      </c>
      <c r="HF6" s="6">
        <f t="shared" si="573"/>
        <v>30</v>
      </c>
      <c r="HG6" s="6">
        <f t="shared" si="573"/>
        <v>35</v>
      </c>
      <c r="HH6" s="6">
        <f t="shared" si="573"/>
        <v>0</v>
      </c>
      <c r="HI6" s="6">
        <f t="shared" si="573"/>
        <v>0</v>
      </c>
      <c r="HJ6" s="6">
        <f t="shared" si="573"/>
        <v>39</v>
      </c>
      <c r="HK6" s="6">
        <f t="shared" si="573"/>
        <v>12</v>
      </c>
      <c r="HL6" s="6">
        <f t="shared" si="557"/>
        <v>746</v>
      </c>
      <c r="HM6" s="6">
        <f t="shared" ref="HM6:HQ6" si="574">HM3-HM2+HM4+HM5</f>
        <v>32</v>
      </c>
      <c r="HN6" s="6">
        <f t="shared" si="574"/>
        <v>23</v>
      </c>
      <c r="HO6" s="6">
        <f t="shared" si="574"/>
        <v>13</v>
      </c>
      <c r="HP6" s="6">
        <f t="shared" si="574"/>
        <v>0</v>
      </c>
      <c r="HQ6" s="6">
        <f t="shared" si="574"/>
        <v>0</v>
      </c>
      <c r="HR6" s="6">
        <f>HR3-HR2+HR4+HR5</f>
        <v>29</v>
      </c>
      <c r="HS6" s="6">
        <f t="shared" ref="HS6" si="575">HS3-HS2+HS4+HS5</f>
        <v>11</v>
      </c>
      <c r="HT6" s="6">
        <f>HT3-HT2+HT4+HT5</f>
        <v>15</v>
      </c>
      <c r="HU6" s="6">
        <f t="shared" ref="HU6:IP6" si="576">HU3-HU2+HU4+HU5</f>
        <v>17</v>
      </c>
      <c r="HV6" s="6">
        <f t="shared" si="576"/>
        <v>21</v>
      </c>
      <c r="HW6" s="6">
        <f t="shared" si="576"/>
        <v>0</v>
      </c>
      <c r="HX6" s="6">
        <f t="shared" si="576"/>
        <v>0</v>
      </c>
      <c r="HY6" s="6">
        <f t="shared" si="576"/>
        <v>25</v>
      </c>
      <c r="HZ6" s="6">
        <f t="shared" si="576"/>
        <v>23</v>
      </c>
      <c r="IA6" s="6">
        <f t="shared" si="576"/>
        <v>15</v>
      </c>
      <c r="IB6" s="6">
        <f t="shared" si="576"/>
        <v>20</v>
      </c>
      <c r="IC6" s="6">
        <f t="shared" si="576"/>
        <v>35</v>
      </c>
      <c r="ID6" s="6">
        <f t="shared" si="576"/>
        <v>0</v>
      </c>
      <c r="IE6" s="6">
        <f t="shared" si="576"/>
        <v>0</v>
      </c>
      <c r="IF6" s="6">
        <f t="shared" si="576"/>
        <v>52</v>
      </c>
      <c r="IG6" s="6">
        <f t="shared" si="576"/>
        <v>10</v>
      </c>
      <c r="IH6" s="6">
        <f t="shared" si="576"/>
        <v>16</v>
      </c>
      <c r="II6" s="6">
        <f t="shared" si="576"/>
        <v>30</v>
      </c>
      <c r="IJ6" s="6">
        <f t="shared" si="576"/>
        <v>24</v>
      </c>
      <c r="IK6" s="6">
        <f t="shared" si="576"/>
        <v>0</v>
      </c>
      <c r="IL6" s="6">
        <f t="shared" si="576"/>
        <v>0</v>
      </c>
      <c r="IM6" s="6">
        <f t="shared" si="576"/>
        <v>33</v>
      </c>
      <c r="IN6" s="6">
        <f t="shared" si="576"/>
        <v>22</v>
      </c>
      <c r="IO6" s="6">
        <f t="shared" si="576"/>
        <v>17</v>
      </c>
      <c r="IP6" s="6">
        <f t="shared" si="576"/>
        <v>12</v>
      </c>
      <c r="IQ6" s="6">
        <f>SUM(HM6:IP6)</f>
        <v>495</v>
      </c>
      <c r="IR6" s="6">
        <f t="shared" ref="IR6:IV6" si="577">IR3-IR2+IR4+IR5</f>
        <v>13</v>
      </c>
      <c r="IS6" s="6">
        <f t="shared" si="577"/>
        <v>0</v>
      </c>
      <c r="IT6" s="6">
        <f t="shared" si="577"/>
        <v>1</v>
      </c>
      <c r="IU6" s="6">
        <f t="shared" si="577"/>
        <v>22</v>
      </c>
      <c r="IV6" s="6">
        <f t="shared" si="577"/>
        <v>7</v>
      </c>
      <c r="IW6" s="6">
        <f>IW3-IW2+IW4+IW5</f>
        <v>46</v>
      </c>
      <c r="IX6" s="6">
        <f t="shared" ref="IX6" si="578">IX3-IX2+IX4+IX5</f>
        <v>9</v>
      </c>
      <c r="IY6" s="6">
        <f>IY3-IY2+IY4+IY5</f>
        <v>17</v>
      </c>
      <c r="IZ6" s="6">
        <f t="shared" ref="IZ6:JV6" si="579">IZ3-IZ2+IZ4+IZ5</f>
        <v>5</v>
      </c>
      <c r="JA6" s="6">
        <f t="shared" si="579"/>
        <v>0</v>
      </c>
      <c r="JB6" s="6">
        <f t="shared" si="579"/>
        <v>26</v>
      </c>
      <c r="JC6" s="6">
        <f t="shared" si="579"/>
        <v>0</v>
      </c>
      <c r="JD6" s="6">
        <f t="shared" si="579"/>
        <v>18</v>
      </c>
      <c r="JE6" s="6">
        <f t="shared" si="579"/>
        <v>25</v>
      </c>
      <c r="JF6" s="6">
        <f t="shared" si="579"/>
        <v>33</v>
      </c>
      <c r="JG6" s="6">
        <f t="shared" si="579"/>
        <v>0</v>
      </c>
      <c r="JH6" s="6">
        <f t="shared" si="579"/>
        <v>0</v>
      </c>
      <c r="JI6" s="6">
        <f t="shared" si="579"/>
        <v>26</v>
      </c>
      <c r="JJ6" s="6">
        <f t="shared" si="579"/>
        <v>26</v>
      </c>
      <c r="JK6" s="6">
        <f t="shared" si="579"/>
        <v>12</v>
      </c>
      <c r="JL6" s="6">
        <f t="shared" si="579"/>
        <v>35</v>
      </c>
      <c r="JM6" s="6">
        <f t="shared" si="579"/>
        <v>32</v>
      </c>
      <c r="JN6" s="6">
        <f t="shared" si="579"/>
        <v>0</v>
      </c>
      <c r="JO6" s="6">
        <f t="shared" si="579"/>
        <v>0</v>
      </c>
      <c r="JP6" s="6">
        <f t="shared" si="579"/>
        <v>33</v>
      </c>
      <c r="JQ6" s="6">
        <f t="shared" si="579"/>
        <v>29</v>
      </c>
      <c r="JR6" s="6">
        <f t="shared" si="579"/>
        <v>13</v>
      </c>
      <c r="JS6" s="6">
        <f t="shared" si="579"/>
        <v>22</v>
      </c>
      <c r="JT6" s="6">
        <f t="shared" si="579"/>
        <v>36</v>
      </c>
      <c r="JU6" s="6">
        <f t="shared" si="579"/>
        <v>6</v>
      </c>
      <c r="JV6" s="6">
        <f t="shared" si="579"/>
        <v>0</v>
      </c>
      <c r="JW6" s="6">
        <f>SUM(IR6:JV6)</f>
        <v>492</v>
      </c>
      <c r="JX6" s="6">
        <f t="shared" ref="JX6:KB6" si="580">JX3-JX2+JX4+JX5</f>
        <v>0</v>
      </c>
      <c r="JY6" s="6">
        <f t="shared" si="580"/>
        <v>45</v>
      </c>
      <c r="JZ6" s="6">
        <f t="shared" si="580"/>
        <v>33</v>
      </c>
      <c r="KA6" s="6">
        <f t="shared" si="580"/>
        <v>16</v>
      </c>
      <c r="KB6" s="6">
        <f t="shared" si="580"/>
        <v>14</v>
      </c>
      <c r="KC6" s="6">
        <f>KC3-KC2+KC4+KC5</f>
        <v>0</v>
      </c>
      <c r="KD6" s="6">
        <f t="shared" ref="KD6" si="581">KD3-KD2+KD4+KD5</f>
        <v>0</v>
      </c>
      <c r="KE6" s="6">
        <f>KE3-KE2+KE4+KE5</f>
        <v>31</v>
      </c>
      <c r="KF6" s="6">
        <f t="shared" ref="KF6:LA6" si="582">KF3-KF2+KF4+KF5</f>
        <v>0</v>
      </c>
      <c r="KG6" s="6">
        <f t="shared" si="582"/>
        <v>26</v>
      </c>
      <c r="KH6" s="6">
        <f t="shared" si="582"/>
        <v>17</v>
      </c>
      <c r="KI6" s="6">
        <f t="shared" si="582"/>
        <v>45</v>
      </c>
      <c r="KJ6" s="6">
        <f t="shared" si="582"/>
        <v>0</v>
      </c>
      <c r="KK6" s="6">
        <f t="shared" si="582"/>
        <v>0</v>
      </c>
      <c r="KL6" s="6">
        <f t="shared" si="582"/>
        <v>33</v>
      </c>
      <c r="KM6" s="6">
        <f t="shared" si="582"/>
        <v>21</v>
      </c>
      <c r="KN6" s="6">
        <f t="shared" si="582"/>
        <v>16</v>
      </c>
      <c r="KO6" s="6">
        <f t="shared" si="582"/>
        <v>36</v>
      </c>
      <c r="KP6" s="6">
        <f t="shared" si="582"/>
        <v>34</v>
      </c>
      <c r="KQ6" s="6">
        <f t="shared" si="582"/>
        <v>0</v>
      </c>
      <c r="KR6" s="6">
        <f t="shared" si="582"/>
        <v>0</v>
      </c>
      <c r="KS6" s="6">
        <f t="shared" si="582"/>
        <v>55</v>
      </c>
      <c r="KT6" s="6">
        <f t="shared" si="582"/>
        <v>9</v>
      </c>
      <c r="KU6" s="6">
        <f t="shared" si="582"/>
        <v>28</v>
      </c>
      <c r="KV6" s="6">
        <f t="shared" si="582"/>
        <v>12</v>
      </c>
      <c r="KW6" s="6">
        <f t="shared" si="582"/>
        <v>31</v>
      </c>
      <c r="KX6" s="6">
        <f t="shared" si="582"/>
        <v>0</v>
      </c>
      <c r="KY6" s="6">
        <f t="shared" si="582"/>
        <v>0</v>
      </c>
      <c r="KZ6" s="6">
        <f t="shared" si="582"/>
        <v>14</v>
      </c>
      <c r="LA6" s="6">
        <f t="shared" si="582"/>
        <v>9</v>
      </c>
      <c r="LB6" s="6">
        <f>SUM(JY6:LA6)</f>
        <v>525</v>
      </c>
      <c r="LC6" s="6">
        <f t="shared" ref="LC6:LG6" si="583">LC3-LC2+LC4+LC5</f>
        <v>26</v>
      </c>
      <c r="LD6" s="6">
        <f t="shared" si="583"/>
        <v>17</v>
      </c>
      <c r="LE6" s="6">
        <f t="shared" si="583"/>
        <v>40</v>
      </c>
      <c r="LF6" s="6">
        <f t="shared" si="583"/>
        <v>0</v>
      </c>
      <c r="LG6" s="6">
        <f t="shared" si="583"/>
        <v>0</v>
      </c>
      <c r="LH6" s="6">
        <f>LH3-LH2+LH4+LH5</f>
        <v>0</v>
      </c>
      <c r="LI6" s="6">
        <f t="shared" ref="LI6" si="584">LI3-LI2+LI4+LI5</f>
        <v>21</v>
      </c>
      <c r="LJ6" s="6">
        <f>LJ3-LJ2+LJ4+LJ5</f>
        <v>0</v>
      </c>
      <c r="LK6" s="6">
        <f t="shared" ref="LK6:ME6" si="585">LK3-LK2+LK4+LK5</f>
        <v>23</v>
      </c>
      <c r="LL6" s="6">
        <f t="shared" si="585"/>
        <v>54</v>
      </c>
      <c r="LM6" s="6">
        <f t="shared" si="585"/>
        <v>0</v>
      </c>
      <c r="LN6" s="6">
        <f t="shared" si="585"/>
        <v>0</v>
      </c>
      <c r="LO6" s="6">
        <f t="shared" si="585"/>
        <v>31</v>
      </c>
      <c r="LP6" s="6">
        <f t="shared" si="585"/>
        <v>17</v>
      </c>
      <c r="LQ6" s="6">
        <f t="shared" si="585"/>
        <v>25</v>
      </c>
      <c r="LR6" s="6">
        <f t="shared" si="585"/>
        <v>35</v>
      </c>
      <c r="LS6" s="6">
        <f t="shared" si="585"/>
        <v>25</v>
      </c>
      <c r="LT6" s="6">
        <f t="shared" si="585"/>
        <v>0</v>
      </c>
      <c r="LU6" s="6">
        <f t="shared" si="585"/>
        <v>0</v>
      </c>
      <c r="LV6" s="6">
        <f t="shared" si="585"/>
        <v>39</v>
      </c>
      <c r="LW6" s="6">
        <f t="shared" si="585"/>
        <v>10</v>
      </c>
      <c r="LX6" s="6">
        <f t="shared" si="585"/>
        <v>26</v>
      </c>
      <c r="LY6" s="6">
        <f t="shared" si="585"/>
        <v>28</v>
      </c>
      <c r="LZ6" s="6">
        <f t="shared" si="585"/>
        <v>0</v>
      </c>
      <c r="MA6" s="6">
        <f t="shared" si="585"/>
        <v>0</v>
      </c>
      <c r="MB6" s="6">
        <f t="shared" si="585"/>
        <v>25</v>
      </c>
      <c r="MC6" s="6">
        <f t="shared" si="585"/>
        <v>45</v>
      </c>
      <c r="MD6" s="6">
        <f t="shared" si="585"/>
        <v>17</v>
      </c>
      <c r="ME6" s="6">
        <f t="shared" si="585"/>
        <v>19</v>
      </c>
      <c r="MF6" s="6">
        <f t="shared" ref="MF6:MG6" si="586">MF3-MF2+MF4+MF5</f>
        <v>46</v>
      </c>
      <c r="MG6" s="6">
        <f t="shared" si="586"/>
        <v>14</v>
      </c>
      <c r="MH6" s="6">
        <f>SUM(LC6:MG6)</f>
        <v>583</v>
      </c>
      <c r="MI6" s="6">
        <f t="shared" ref="MI6:MJ6" si="587">MI3-MI2+MI4+MI5</f>
        <v>0</v>
      </c>
      <c r="MJ6" s="6">
        <f t="shared" si="587"/>
        <v>0</v>
      </c>
      <c r="MK6" s="6">
        <f t="shared" ref="MK6:NP6" si="588">MK3-MK2+MK4+MK5</f>
        <v>12</v>
      </c>
      <c r="ML6" s="6">
        <f t="shared" si="588"/>
        <v>24</v>
      </c>
      <c r="MM6" s="6">
        <f t="shared" si="588"/>
        <v>22</v>
      </c>
      <c r="MN6" s="6">
        <f t="shared" si="588"/>
        <v>0</v>
      </c>
      <c r="MO6" s="6">
        <f t="shared" si="588"/>
        <v>45</v>
      </c>
      <c r="MP6" s="6">
        <f t="shared" si="588"/>
        <v>0</v>
      </c>
      <c r="MQ6" s="6">
        <f t="shared" si="588"/>
        <v>0</v>
      </c>
      <c r="MR6" s="6">
        <f t="shared" si="588"/>
        <v>22</v>
      </c>
      <c r="MS6" s="6">
        <f t="shared" si="588"/>
        <v>14</v>
      </c>
      <c r="MT6" s="6">
        <f t="shared" si="588"/>
        <v>37</v>
      </c>
      <c r="MU6" s="6">
        <f t="shared" si="588"/>
        <v>17</v>
      </c>
      <c r="MV6" s="6">
        <f t="shared" si="588"/>
        <v>65</v>
      </c>
      <c r="MW6" s="6">
        <f t="shared" si="588"/>
        <v>0</v>
      </c>
      <c r="MX6" s="6">
        <f t="shared" si="588"/>
        <v>0</v>
      </c>
      <c r="MY6" s="6">
        <f t="shared" si="588"/>
        <v>51</v>
      </c>
      <c r="MZ6" s="6">
        <f t="shared" si="588"/>
        <v>36</v>
      </c>
      <c r="NA6" s="6">
        <f t="shared" si="588"/>
        <v>13</v>
      </c>
      <c r="NB6" s="6">
        <f t="shared" si="588"/>
        <v>26</v>
      </c>
      <c r="NC6" s="6">
        <f t="shared" si="588"/>
        <v>33</v>
      </c>
      <c r="ND6" s="6">
        <f t="shared" si="588"/>
        <v>0</v>
      </c>
      <c r="NE6" s="6">
        <f t="shared" si="588"/>
        <v>0</v>
      </c>
      <c r="NF6" s="6">
        <f t="shared" si="588"/>
        <v>28</v>
      </c>
      <c r="NG6" s="6">
        <f t="shared" si="588"/>
        <v>16</v>
      </c>
      <c r="NH6" s="6">
        <f t="shared" si="588"/>
        <v>44</v>
      </c>
      <c r="NI6" s="6">
        <f t="shared" si="588"/>
        <v>25</v>
      </c>
      <c r="NJ6" s="6">
        <f t="shared" si="588"/>
        <v>74</v>
      </c>
      <c r="NK6" s="6">
        <f t="shared" si="588"/>
        <v>0</v>
      </c>
      <c r="NL6" s="6">
        <f t="shared" si="588"/>
        <v>0</v>
      </c>
      <c r="NM6" s="6">
        <f t="shared" si="588"/>
        <v>42</v>
      </c>
      <c r="NN6" s="6">
        <f>SUM(MI6:NM6)</f>
        <v>646</v>
      </c>
      <c r="NO6" s="6">
        <f t="shared" si="588"/>
        <v>23</v>
      </c>
      <c r="NP6" s="6">
        <f t="shared" si="588"/>
        <v>28</v>
      </c>
      <c r="NQ6" s="6">
        <f t="shared" ref="NQ6:OP6" si="589">NQ3-NQ2+NQ4+NQ5</f>
        <v>25</v>
      </c>
      <c r="NR6" s="6">
        <f t="shared" si="589"/>
        <v>24</v>
      </c>
      <c r="NS6" s="6">
        <f t="shared" si="589"/>
        <v>0</v>
      </c>
      <c r="NT6" s="6">
        <f t="shared" si="589"/>
        <v>18</v>
      </c>
      <c r="NU6" s="6">
        <f t="shared" si="589"/>
        <v>25</v>
      </c>
      <c r="NV6" s="6">
        <f t="shared" si="589"/>
        <v>15</v>
      </c>
      <c r="NW6" s="6">
        <f t="shared" si="589"/>
        <v>27</v>
      </c>
      <c r="NX6" s="6">
        <f t="shared" si="589"/>
        <v>27</v>
      </c>
      <c r="NY6" s="6">
        <f t="shared" si="589"/>
        <v>27</v>
      </c>
      <c r="NZ6" s="6">
        <f t="shared" si="589"/>
        <v>0</v>
      </c>
      <c r="OA6" s="6">
        <f t="shared" si="589"/>
        <v>0</v>
      </c>
      <c r="OB6" s="6">
        <f t="shared" si="589"/>
        <v>53</v>
      </c>
      <c r="OC6" s="6">
        <f t="shared" si="589"/>
        <v>35</v>
      </c>
      <c r="OD6" s="6">
        <f t="shared" si="589"/>
        <v>13</v>
      </c>
      <c r="OE6" s="6">
        <f t="shared" si="589"/>
        <v>52</v>
      </c>
      <c r="OF6" s="6">
        <f t="shared" si="589"/>
        <v>45</v>
      </c>
      <c r="OG6" s="6">
        <f t="shared" si="589"/>
        <v>2</v>
      </c>
      <c r="OH6" s="6">
        <f t="shared" si="589"/>
        <v>0</v>
      </c>
      <c r="OI6" s="6">
        <f t="shared" si="589"/>
        <v>39</v>
      </c>
      <c r="OJ6" s="6">
        <f t="shared" si="589"/>
        <v>30</v>
      </c>
      <c r="OK6" s="6">
        <f t="shared" si="589"/>
        <v>37</v>
      </c>
      <c r="OL6" s="6">
        <f t="shared" si="589"/>
        <v>26</v>
      </c>
      <c r="OM6" s="6">
        <f t="shared" si="589"/>
        <v>23</v>
      </c>
      <c r="ON6" s="6">
        <f t="shared" si="589"/>
        <v>0</v>
      </c>
      <c r="OO6" s="6">
        <f t="shared" si="589"/>
        <v>13</v>
      </c>
      <c r="OP6" s="6">
        <f t="shared" si="589"/>
        <v>22</v>
      </c>
      <c r="OQ6" s="6">
        <f>SUM(NO6:OP6)</f>
        <v>629</v>
      </c>
      <c r="OR6" s="6">
        <f t="shared" ref="OR6:PR6" si="590">OR3-OR2+OR4+OR5</f>
        <v>59</v>
      </c>
      <c r="OS6" s="6">
        <f t="shared" si="590"/>
        <v>26</v>
      </c>
      <c r="OT6" s="6">
        <f t="shared" si="590"/>
        <v>16</v>
      </c>
      <c r="OU6" s="6">
        <f t="shared" si="590"/>
        <v>43</v>
      </c>
      <c r="OV6" s="6">
        <f t="shared" si="590"/>
        <v>2</v>
      </c>
      <c r="OW6" s="6">
        <f t="shared" si="590"/>
        <v>0</v>
      </c>
      <c r="OX6" s="6">
        <f t="shared" si="590"/>
        <v>32</v>
      </c>
      <c r="OY6" s="6">
        <f t="shared" si="590"/>
        <v>4</v>
      </c>
      <c r="OZ6" s="6">
        <f t="shared" si="590"/>
        <v>54</v>
      </c>
      <c r="PA6" s="6">
        <f t="shared" si="590"/>
        <v>57</v>
      </c>
      <c r="PB6" s="6">
        <f t="shared" si="590"/>
        <v>24</v>
      </c>
      <c r="PC6" s="6">
        <f t="shared" si="590"/>
        <v>0</v>
      </c>
      <c r="PD6" s="6">
        <f t="shared" si="590"/>
        <v>0</v>
      </c>
      <c r="PE6" s="6">
        <f t="shared" si="590"/>
        <v>67</v>
      </c>
      <c r="PF6" s="6">
        <f t="shared" si="590"/>
        <v>21</v>
      </c>
      <c r="PG6" s="6">
        <f t="shared" si="590"/>
        <v>23</v>
      </c>
      <c r="PH6" s="6">
        <f t="shared" si="590"/>
        <v>18</v>
      </c>
      <c r="PI6" s="6">
        <f t="shared" si="590"/>
        <v>39</v>
      </c>
      <c r="PJ6" s="6">
        <f t="shared" si="590"/>
        <v>0</v>
      </c>
      <c r="PK6" s="6">
        <f t="shared" si="590"/>
        <v>0</v>
      </c>
      <c r="PL6" s="6">
        <f t="shared" si="590"/>
        <v>33</v>
      </c>
      <c r="PM6" s="6">
        <f t="shared" si="590"/>
        <v>26</v>
      </c>
      <c r="PN6" s="6">
        <f t="shared" si="590"/>
        <v>45</v>
      </c>
      <c r="PO6" s="6">
        <f t="shared" si="590"/>
        <v>36</v>
      </c>
      <c r="PP6" s="6">
        <f t="shared" si="590"/>
        <v>27</v>
      </c>
      <c r="PQ6" s="6">
        <f t="shared" si="590"/>
        <v>2</v>
      </c>
      <c r="PR6" s="6">
        <f t="shared" si="590"/>
        <v>0</v>
      </c>
      <c r="PS6" s="6">
        <f t="shared" ref="PS6:PV6" si="591">PS3-PS2+PS4+PS5</f>
        <v>61</v>
      </c>
      <c r="PT6" s="6">
        <f t="shared" si="591"/>
        <v>18</v>
      </c>
      <c r="PU6" s="6">
        <f t="shared" si="591"/>
        <v>28</v>
      </c>
      <c r="PV6" s="6">
        <f t="shared" si="591"/>
        <v>20</v>
      </c>
      <c r="PW6" s="6">
        <f>SUM(OR6:PV6)</f>
        <v>781</v>
      </c>
      <c r="PX6" s="6">
        <f t="shared" ref="PX6:RA6" si="592">PX3-PX2+PX4+PX5</f>
        <v>21</v>
      </c>
      <c r="PY6" s="6">
        <f t="shared" si="592"/>
        <v>4</v>
      </c>
      <c r="PZ6" s="6">
        <f t="shared" si="592"/>
        <v>0</v>
      </c>
      <c r="QA6" s="6">
        <f t="shared" si="592"/>
        <v>59</v>
      </c>
      <c r="QB6" s="6">
        <f t="shared" si="592"/>
        <v>16</v>
      </c>
      <c r="QC6" s="6">
        <f t="shared" si="592"/>
        <v>26</v>
      </c>
      <c r="QD6" s="6">
        <f t="shared" si="592"/>
        <v>16</v>
      </c>
      <c r="QE6" s="6">
        <f t="shared" si="592"/>
        <v>52</v>
      </c>
      <c r="QF6" s="6">
        <f t="shared" si="592"/>
        <v>-1</v>
      </c>
      <c r="QG6" s="6">
        <f t="shared" si="592"/>
        <v>0</v>
      </c>
      <c r="QH6" s="6">
        <f t="shared" si="592"/>
        <v>52</v>
      </c>
      <c r="QI6" s="6">
        <f t="shared" si="592"/>
        <v>28</v>
      </c>
      <c r="QJ6" s="6">
        <f t="shared" si="592"/>
        <v>10</v>
      </c>
      <c r="QK6" s="6">
        <f t="shared" si="592"/>
        <v>3</v>
      </c>
      <c r="QL6" s="6">
        <f t="shared" si="592"/>
        <v>0</v>
      </c>
      <c r="QM6" s="6">
        <f t="shared" si="592"/>
        <v>0</v>
      </c>
      <c r="QN6" s="6">
        <f t="shared" si="592"/>
        <v>0</v>
      </c>
      <c r="QO6" s="6">
        <f t="shared" si="592"/>
        <v>1</v>
      </c>
      <c r="QP6" s="6">
        <f t="shared" si="592"/>
        <v>29</v>
      </c>
      <c r="QQ6" s="6">
        <f t="shared" si="592"/>
        <v>2</v>
      </c>
      <c r="QR6" s="6">
        <f t="shared" si="592"/>
        <v>3</v>
      </c>
      <c r="QS6" s="6">
        <f t="shared" si="592"/>
        <v>0</v>
      </c>
      <c r="QT6" s="6">
        <f t="shared" si="592"/>
        <v>0</v>
      </c>
      <c r="QU6" s="6">
        <f t="shared" si="592"/>
        <v>0</v>
      </c>
      <c r="QV6" s="6">
        <f t="shared" si="592"/>
        <v>1</v>
      </c>
      <c r="QW6" s="6">
        <f t="shared" si="592"/>
        <v>151</v>
      </c>
      <c r="QX6" s="6">
        <f t="shared" si="592"/>
        <v>5</v>
      </c>
      <c r="QY6" s="6">
        <f t="shared" si="592"/>
        <v>93</v>
      </c>
      <c r="QZ6" s="6">
        <f t="shared" si="592"/>
        <v>47</v>
      </c>
      <c r="RA6" s="6">
        <f t="shared" si="592"/>
        <v>1</v>
      </c>
      <c r="RB6" s="6">
        <f>SUM(PX6:RA6)</f>
        <v>619</v>
      </c>
      <c r="RC6" s="6">
        <f t="shared" ref="RC6:SE6" si="593">RC3-RC2+RC4+RC5</f>
        <v>0</v>
      </c>
      <c r="RD6" s="6">
        <f t="shared" si="593"/>
        <v>9</v>
      </c>
      <c r="RE6" s="6">
        <f t="shared" si="593"/>
        <v>60</v>
      </c>
      <c r="RF6" s="6">
        <f t="shared" si="593"/>
        <v>60</v>
      </c>
      <c r="RG6" s="6">
        <f t="shared" si="593"/>
        <v>41</v>
      </c>
      <c r="RH6" s="6">
        <f t="shared" si="593"/>
        <v>18</v>
      </c>
      <c r="RI6" s="6">
        <f t="shared" si="593"/>
        <v>0</v>
      </c>
      <c r="RJ6" s="6">
        <f t="shared" si="593"/>
        <v>0</v>
      </c>
      <c r="RK6" s="6">
        <f t="shared" si="593"/>
        <v>30</v>
      </c>
      <c r="RL6" s="6">
        <f t="shared" si="593"/>
        <v>37</v>
      </c>
      <c r="RM6" s="6">
        <f t="shared" si="593"/>
        <v>29</v>
      </c>
      <c r="RN6" s="6">
        <f t="shared" si="593"/>
        <v>36</v>
      </c>
      <c r="RO6" s="6">
        <f t="shared" si="593"/>
        <v>44</v>
      </c>
      <c r="RP6" s="6">
        <f t="shared" si="593"/>
        <v>6</v>
      </c>
      <c r="RQ6" s="6">
        <f t="shared" si="593"/>
        <v>0</v>
      </c>
      <c r="RR6" s="6">
        <f t="shared" si="593"/>
        <v>39</v>
      </c>
      <c r="RS6" s="6">
        <f t="shared" si="593"/>
        <v>36</v>
      </c>
      <c r="RT6" s="6">
        <f t="shared" si="593"/>
        <v>44</v>
      </c>
      <c r="RU6" s="6">
        <f t="shared" si="593"/>
        <v>60</v>
      </c>
      <c r="RV6" s="6">
        <f t="shared" si="593"/>
        <v>42</v>
      </c>
      <c r="RW6" s="6">
        <f t="shared" si="593"/>
        <v>0</v>
      </c>
      <c r="RX6" s="6">
        <f t="shared" si="593"/>
        <v>0</v>
      </c>
      <c r="RY6" s="6">
        <f t="shared" si="593"/>
        <v>51</v>
      </c>
      <c r="RZ6" s="6">
        <f t="shared" si="593"/>
        <v>15</v>
      </c>
      <c r="SA6" s="6">
        <f t="shared" si="593"/>
        <v>35</v>
      </c>
      <c r="SB6" s="6">
        <f t="shared" si="593"/>
        <v>12</v>
      </c>
      <c r="SC6" s="6">
        <f t="shared" si="593"/>
        <v>33</v>
      </c>
      <c r="SD6" s="6">
        <f t="shared" si="593"/>
        <v>0</v>
      </c>
      <c r="SE6" s="6">
        <f t="shared" si="593"/>
        <v>0</v>
      </c>
      <c r="SF6" s="6">
        <f t="shared" ref="SF6:SG6" si="594">SF3-SF2+SF4+SF5</f>
        <v>51</v>
      </c>
      <c r="SG6" s="6">
        <f t="shared" si="594"/>
        <v>39</v>
      </c>
      <c r="SH6" s="6">
        <f>SUM(RC6:SG6)</f>
        <v>827</v>
      </c>
      <c r="SI6" s="6">
        <f t="shared" ref="SI6:TL6" si="595">SI3-SI2+SI4+SI5</f>
        <v>17</v>
      </c>
      <c r="SJ6" s="6">
        <f t="shared" si="595"/>
        <v>20</v>
      </c>
      <c r="SK6" s="6">
        <f t="shared" si="595"/>
        <v>43</v>
      </c>
      <c r="SL6" s="6">
        <f t="shared" si="595"/>
        <v>2</v>
      </c>
      <c r="SM6" s="6">
        <f t="shared" si="595"/>
        <v>0</v>
      </c>
      <c r="SN6" s="6">
        <f>SN3-SN2+SN4+SN5</f>
        <v>34</v>
      </c>
      <c r="SO6" s="6">
        <f t="shared" si="595"/>
        <v>27</v>
      </c>
      <c r="SP6" s="6">
        <f t="shared" si="595"/>
        <v>23</v>
      </c>
      <c r="SQ6" s="6">
        <f t="shared" si="595"/>
        <v>42</v>
      </c>
      <c r="SR6" s="6">
        <f t="shared" si="595"/>
        <v>18</v>
      </c>
      <c r="SS6" s="6">
        <f t="shared" si="595"/>
        <v>2</v>
      </c>
      <c r="ST6" s="6">
        <f t="shared" si="595"/>
        <v>0</v>
      </c>
      <c r="SU6" s="6">
        <f t="shared" si="595"/>
        <v>34</v>
      </c>
      <c r="SV6" s="6">
        <f t="shared" si="595"/>
        <v>25</v>
      </c>
      <c r="SW6" s="6">
        <f t="shared" si="595"/>
        <v>11</v>
      </c>
      <c r="SX6" s="6">
        <f t="shared" si="595"/>
        <v>14</v>
      </c>
      <c r="SY6" s="6">
        <f t="shared" si="595"/>
        <v>29</v>
      </c>
      <c r="SZ6" s="6">
        <f t="shared" si="595"/>
        <v>0</v>
      </c>
      <c r="TA6" s="6">
        <f t="shared" si="595"/>
        <v>0</v>
      </c>
      <c r="TB6" s="6">
        <f t="shared" si="595"/>
        <v>41</v>
      </c>
      <c r="TC6" s="6">
        <f t="shared" si="595"/>
        <v>24</v>
      </c>
      <c r="TD6" s="6">
        <f t="shared" si="595"/>
        <v>18</v>
      </c>
      <c r="TE6" s="6">
        <f t="shared" si="595"/>
        <v>27</v>
      </c>
      <c r="TF6" s="6">
        <f t="shared" si="595"/>
        <v>14</v>
      </c>
      <c r="TG6" s="6">
        <f t="shared" si="595"/>
        <v>2</v>
      </c>
      <c r="TH6" s="6">
        <f t="shared" si="595"/>
        <v>0</v>
      </c>
      <c r="TI6" s="6">
        <f t="shared" si="595"/>
        <v>49</v>
      </c>
      <c r="TJ6" s="6">
        <f t="shared" si="595"/>
        <v>20</v>
      </c>
      <c r="TK6" s="6">
        <f t="shared" si="595"/>
        <v>24</v>
      </c>
      <c r="TL6" s="6">
        <f t="shared" si="595"/>
        <v>14</v>
      </c>
      <c r="TM6" s="6">
        <f>SUM(SH6:TL6)</f>
        <v>1401</v>
      </c>
      <c r="TN6" s="6">
        <f>TN3-TN2+TN4+TN5</f>
        <v>48</v>
      </c>
      <c r="TO6" s="6">
        <f t="shared" ref="TO6:TR6" si="596">TO3-TO2+TO4+TO5</f>
        <v>0</v>
      </c>
      <c r="TP6" s="6">
        <f t="shared" si="596"/>
        <v>0</v>
      </c>
      <c r="TQ6" s="6">
        <f t="shared" si="596"/>
        <v>12</v>
      </c>
      <c r="TR6" s="6">
        <f t="shared" si="596"/>
        <v>8</v>
      </c>
      <c r="TS6" s="6">
        <f>TS3-TS2+TS4+TS5</f>
        <v>4</v>
      </c>
      <c r="TT6" s="6">
        <f t="shared" ref="TT6:UQ6" si="597">TT3-TT2+TT4+TT5</f>
        <v>3</v>
      </c>
      <c r="TU6" s="6">
        <f t="shared" si="597"/>
        <v>36</v>
      </c>
      <c r="TV6" s="6">
        <f t="shared" si="597"/>
        <v>1</v>
      </c>
      <c r="TW6" s="6">
        <f t="shared" si="597"/>
        <v>0</v>
      </c>
      <c r="TX6" s="6">
        <f t="shared" si="597"/>
        <v>25</v>
      </c>
      <c r="TY6" s="6">
        <f t="shared" si="597"/>
        <v>25</v>
      </c>
      <c r="TZ6" s="6">
        <f t="shared" si="597"/>
        <v>17</v>
      </c>
      <c r="UA6" s="6">
        <f t="shared" si="597"/>
        <v>30</v>
      </c>
      <c r="UB6" s="6">
        <f t="shared" si="597"/>
        <v>11</v>
      </c>
      <c r="UC6" s="6">
        <f t="shared" si="597"/>
        <v>0</v>
      </c>
      <c r="UD6" s="6">
        <f t="shared" si="597"/>
        <v>0</v>
      </c>
      <c r="UE6" s="6">
        <f t="shared" si="597"/>
        <v>20</v>
      </c>
      <c r="UF6" s="6">
        <f t="shared" si="597"/>
        <v>12</v>
      </c>
      <c r="UG6" s="6">
        <f t="shared" si="597"/>
        <v>9</v>
      </c>
      <c r="UH6" s="6">
        <f t="shared" si="597"/>
        <v>17</v>
      </c>
      <c r="UI6" s="6">
        <f t="shared" si="597"/>
        <v>35</v>
      </c>
      <c r="UJ6" s="6">
        <f t="shared" si="597"/>
        <v>1</v>
      </c>
      <c r="UK6" s="6">
        <f t="shared" si="597"/>
        <v>0</v>
      </c>
      <c r="UL6" s="6">
        <f t="shared" si="597"/>
        <v>0</v>
      </c>
      <c r="UM6" s="6">
        <f t="shared" si="597"/>
        <v>34</v>
      </c>
      <c r="UN6" s="6">
        <f t="shared" si="597"/>
        <v>3</v>
      </c>
      <c r="UO6" s="6">
        <f t="shared" si="597"/>
        <v>3</v>
      </c>
      <c r="UP6" s="6">
        <f t="shared" si="597"/>
        <v>18</v>
      </c>
      <c r="UQ6" s="6">
        <f t="shared" si="597"/>
        <v>0</v>
      </c>
      <c r="UR6" s="6">
        <f t="shared" ref="UR6" si="598">UR3-UR2+UR4+UR5</f>
        <v>0</v>
      </c>
      <c r="US6" s="6">
        <f>SUM(TN6:UR6)</f>
        <v>372</v>
      </c>
      <c r="UT6" s="6">
        <f>UT3-UT2+UT4+UT5</f>
        <v>16</v>
      </c>
      <c r="UU6" s="6">
        <f t="shared" ref="UU6:UX6" si="599">UU3-UU2+UU4+UU5</f>
        <v>12</v>
      </c>
      <c r="UV6" s="6">
        <f t="shared" si="599"/>
        <v>15</v>
      </c>
      <c r="UW6" s="6">
        <f t="shared" si="599"/>
        <v>18</v>
      </c>
      <c r="UX6" s="6">
        <f t="shared" si="599"/>
        <v>38</v>
      </c>
      <c r="UY6" s="6">
        <f>UY3-UY2+UY4+UY5</f>
        <v>0</v>
      </c>
      <c r="UZ6" s="6">
        <f t="shared" ref="UZ6:VX6" si="600">UZ3-UZ2+UZ4+UZ5</f>
        <v>0</v>
      </c>
      <c r="VA6" s="6">
        <f t="shared" si="600"/>
        <v>13</v>
      </c>
      <c r="VB6" s="6">
        <f t="shared" si="600"/>
        <v>13</v>
      </c>
      <c r="VC6" s="6">
        <f t="shared" si="600"/>
        <v>18</v>
      </c>
      <c r="VD6" s="6">
        <f t="shared" si="600"/>
        <v>13</v>
      </c>
      <c r="VE6" s="6">
        <f t="shared" si="600"/>
        <v>6</v>
      </c>
      <c r="VF6" s="6">
        <f t="shared" si="600"/>
        <v>1</v>
      </c>
      <c r="VG6" s="6">
        <f t="shared" si="600"/>
        <v>0</v>
      </c>
      <c r="VH6" s="6">
        <f t="shared" si="600"/>
        <v>0</v>
      </c>
      <c r="VI6" s="6">
        <f t="shared" si="600"/>
        <v>20</v>
      </c>
      <c r="VJ6" s="6">
        <f t="shared" si="600"/>
        <v>8</v>
      </c>
      <c r="VK6" s="6">
        <f t="shared" si="600"/>
        <v>9</v>
      </c>
      <c r="VL6" s="6">
        <f t="shared" si="600"/>
        <v>25</v>
      </c>
      <c r="VM6" s="6">
        <f t="shared" si="600"/>
        <v>0</v>
      </c>
      <c r="VN6" s="6">
        <f t="shared" si="600"/>
        <v>0</v>
      </c>
      <c r="VO6" s="6">
        <f t="shared" si="600"/>
        <v>15</v>
      </c>
      <c r="VP6" s="6">
        <f t="shared" si="600"/>
        <v>9</v>
      </c>
      <c r="VQ6" s="6">
        <f t="shared" si="600"/>
        <v>24</v>
      </c>
      <c r="VR6" s="6">
        <f t="shared" si="600"/>
        <v>11</v>
      </c>
      <c r="VS6" s="6">
        <f t="shared" si="600"/>
        <v>24</v>
      </c>
      <c r="VT6" s="6">
        <f t="shared" si="600"/>
        <v>2</v>
      </c>
      <c r="VU6" s="6">
        <f t="shared" si="600"/>
        <v>0</v>
      </c>
      <c r="VV6" s="6">
        <f t="shared" si="600"/>
        <v>16</v>
      </c>
      <c r="VW6" s="6">
        <f t="shared" si="600"/>
        <v>14</v>
      </c>
      <c r="VX6" s="6">
        <f t="shared" si="600"/>
        <v>10</v>
      </c>
      <c r="VY6" s="6">
        <f>SUM(UT6:VX6)</f>
        <v>350</v>
      </c>
      <c r="VZ6" s="6">
        <f>VZ3-VZ2+VZ4+VZ5</f>
        <v>13</v>
      </c>
      <c r="WA6" s="6">
        <f t="shared" ref="WA6:WD6" si="601">WA3-WA2+WA4+WA5</f>
        <v>21</v>
      </c>
      <c r="WB6" s="6">
        <f t="shared" si="601"/>
        <v>3</v>
      </c>
      <c r="WC6" s="6">
        <f t="shared" si="601"/>
        <v>0</v>
      </c>
      <c r="WD6" s="6">
        <f t="shared" si="601"/>
        <v>17</v>
      </c>
      <c r="WE6" s="6">
        <f>WE3-WE2+WE4+WE5</f>
        <v>9</v>
      </c>
      <c r="WF6" s="6">
        <f t="shared" ref="WF6:XC6" si="602">WF3-WF2+WF4+WF5</f>
        <v>15</v>
      </c>
      <c r="WG6" s="6">
        <f t="shared" si="602"/>
        <v>19</v>
      </c>
      <c r="WH6" s="6">
        <f t="shared" si="602"/>
        <v>18</v>
      </c>
      <c r="WI6" s="6">
        <f t="shared" si="602"/>
        <v>1</v>
      </c>
      <c r="WJ6" s="6">
        <f t="shared" si="602"/>
        <v>0</v>
      </c>
      <c r="WK6" s="6">
        <f t="shared" si="602"/>
        <v>17</v>
      </c>
      <c r="WL6" s="6">
        <f t="shared" si="602"/>
        <v>11</v>
      </c>
      <c r="WM6" s="6">
        <f t="shared" si="602"/>
        <v>14</v>
      </c>
      <c r="WN6" s="6">
        <f t="shared" si="602"/>
        <v>17</v>
      </c>
      <c r="WO6" s="6">
        <f t="shared" si="602"/>
        <v>19</v>
      </c>
      <c r="WP6" s="6">
        <f t="shared" si="602"/>
        <v>2</v>
      </c>
      <c r="WQ6" s="6">
        <f t="shared" si="602"/>
        <v>0</v>
      </c>
      <c r="WR6" s="6">
        <f t="shared" si="602"/>
        <v>20</v>
      </c>
      <c r="WS6" s="6">
        <f t="shared" si="602"/>
        <v>13</v>
      </c>
      <c r="WT6" s="6">
        <f t="shared" si="602"/>
        <v>11</v>
      </c>
      <c r="WU6" s="6">
        <f t="shared" si="602"/>
        <v>14</v>
      </c>
      <c r="WV6" s="6">
        <f t="shared" si="602"/>
        <v>21</v>
      </c>
      <c r="WW6" s="6">
        <f t="shared" si="602"/>
        <v>3</v>
      </c>
      <c r="WX6" s="6">
        <f t="shared" si="602"/>
        <v>0</v>
      </c>
      <c r="WY6" s="6">
        <f t="shared" si="602"/>
        <v>20</v>
      </c>
      <c r="WZ6" s="6">
        <f t="shared" si="602"/>
        <v>15</v>
      </c>
      <c r="XA6" s="6">
        <f t="shared" si="602"/>
        <v>11</v>
      </c>
      <c r="XB6" s="6">
        <f t="shared" si="602"/>
        <v>13</v>
      </c>
      <c r="XC6" s="6">
        <f t="shared" si="602"/>
        <v>9</v>
      </c>
      <c r="XD6" s="6">
        <f>SUM(VZ6:XC6)</f>
        <v>346</v>
      </c>
      <c r="XE6" s="6">
        <f>XE3-XE2+XE4+XE5</f>
        <v>1</v>
      </c>
      <c r="XF6" s="6">
        <f t="shared" ref="XF6:XI6" si="603">XF3-XF2+XF4+XF5</f>
        <v>0</v>
      </c>
      <c r="XG6" s="6">
        <f t="shared" si="603"/>
        <v>15</v>
      </c>
      <c r="XH6" s="6">
        <f t="shared" si="603"/>
        <v>10</v>
      </c>
      <c r="XI6" s="6">
        <f t="shared" si="603"/>
        <v>12</v>
      </c>
      <c r="XJ6" s="6">
        <f>XJ3-XJ2+XJ4+XJ5</f>
        <v>9</v>
      </c>
      <c r="XK6" s="6">
        <f t="shared" ref="XK6:YH6" si="604">XK3-XK2+XK4+XK5</f>
        <v>19</v>
      </c>
      <c r="XL6" s="6">
        <f t="shared" si="604"/>
        <v>1</v>
      </c>
      <c r="XM6" s="6">
        <f t="shared" si="604"/>
        <v>0</v>
      </c>
      <c r="XN6" s="6">
        <f t="shared" si="604"/>
        <v>25</v>
      </c>
      <c r="XO6" s="6">
        <f t="shared" si="604"/>
        <v>21</v>
      </c>
      <c r="XP6" s="6">
        <f t="shared" si="604"/>
        <v>0</v>
      </c>
      <c r="XQ6" s="6">
        <f t="shared" si="604"/>
        <v>18</v>
      </c>
      <c r="XR6" s="6">
        <f t="shared" si="604"/>
        <v>14</v>
      </c>
      <c r="XS6" s="6">
        <f t="shared" si="604"/>
        <v>0</v>
      </c>
      <c r="XT6" s="6">
        <f t="shared" si="604"/>
        <v>0</v>
      </c>
      <c r="XU6" s="6">
        <f t="shared" si="604"/>
        <v>28</v>
      </c>
      <c r="XV6" s="6">
        <f t="shared" si="604"/>
        <v>13</v>
      </c>
      <c r="XW6" s="6">
        <f t="shared" si="604"/>
        <v>15</v>
      </c>
      <c r="XX6" s="6">
        <f t="shared" si="604"/>
        <v>11</v>
      </c>
      <c r="XY6" s="6">
        <f t="shared" si="604"/>
        <v>18</v>
      </c>
      <c r="XZ6" s="6">
        <f t="shared" si="604"/>
        <v>3</v>
      </c>
      <c r="YA6" s="6">
        <f t="shared" si="604"/>
        <v>0</v>
      </c>
      <c r="YB6" s="6">
        <f t="shared" si="604"/>
        <v>17</v>
      </c>
      <c r="YC6" s="6">
        <f t="shared" si="604"/>
        <v>10</v>
      </c>
      <c r="YD6" s="6">
        <f t="shared" si="604"/>
        <v>14</v>
      </c>
      <c r="YE6" s="6">
        <f t="shared" si="604"/>
        <v>17</v>
      </c>
      <c r="YF6" s="6">
        <f t="shared" si="604"/>
        <v>16</v>
      </c>
      <c r="YG6" s="6">
        <f t="shared" si="604"/>
        <v>4</v>
      </c>
      <c r="YH6" s="6">
        <f t="shared" si="604"/>
        <v>0</v>
      </c>
      <c r="YI6" s="6">
        <f t="shared" ref="YI6" si="605">YI3-YI2+YI4+YI5</f>
        <v>16</v>
      </c>
      <c r="YJ6" s="6">
        <f>SUM(XE6:YI6)</f>
        <v>327</v>
      </c>
      <c r="YK6" s="6">
        <f>YK3-YK2+YK4+YK5</f>
        <v>0</v>
      </c>
      <c r="YL6" s="6">
        <f t="shared" ref="YL6:YO6" si="606">YL3-YL2+YL4+YL5</f>
        <v>17</v>
      </c>
      <c r="YM6" s="6">
        <f t="shared" si="606"/>
        <v>11</v>
      </c>
      <c r="YN6" s="6">
        <f t="shared" si="606"/>
        <v>17</v>
      </c>
      <c r="YO6" s="6">
        <f t="shared" si="606"/>
        <v>2</v>
      </c>
      <c r="YP6" s="6">
        <f>YP3-YP2+YP4+YP5</f>
        <v>0</v>
      </c>
      <c r="YQ6" s="6">
        <f t="shared" ref="YQ6:ZM6" si="607">YQ3-YQ2+YQ4+YQ5</f>
        <v>18</v>
      </c>
      <c r="YR6" s="6">
        <f t="shared" si="607"/>
        <v>10</v>
      </c>
      <c r="YS6" s="6">
        <f t="shared" si="607"/>
        <v>12</v>
      </c>
      <c r="YT6" s="6">
        <f t="shared" si="607"/>
        <v>23</v>
      </c>
      <c r="YU6" s="6">
        <f t="shared" si="607"/>
        <v>22</v>
      </c>
      <c r="YV6" s="6">
        <f t="shared" si="607"/>
        <v>1</v>
      </c>
      <c r="YW6" s="6">
        <f t="shared" si="607"/>
        <v>0</v>
      </c>
      <c r="YX6" s="6">
        <f t="shared" si="607"/>
        <v>18</v>
      </c>
      <c r="YY6" s="6">
        <f t="shared" si="607"/>
        <v>15</v>
      </c>
      <c r="YZ6" s="6">
        <f t="shared" si="607"/>
        <v>11</v>
      </c>
      <c r="ZA6" s="6">
        <f t="shared" si="607"/>
        <v>11</v>
      </c>
      <c r="ZB6" s="6">
        <f t="shared" si="607"/>
        <v>23</v>
      </c>
      <c r="ZC6" s="6">
        <f t="shared" si="607"/>
        <v>1</v>
      </c>
      <c r="ZD6" s="6">
        <f t="shared" si="607"/>
        <v>0</v>
      </c>
      <c r="ZE6" s="6">
        <f t="shared" si="607"/>
        <v>16</v>
      </c>
      <c r="ZF6" s="6">
        <f t="shared" si="607"/>
        <v>28</v>
      </c>
      <c r="ZG6" s="6">
        <f t="shared" si="607"/>
        <v>17</v>
      </c>
      <c r="ZH6" s="6">
        <f t="shared" si="607"/>
        <v>22</v>
      </c>
      <c r="ZI6" s="6">
        <f t="shared" si="607"/>
        <v>21</v>
      </c>
      <c r="ZJ6" s="6">
        <f t="shared" si="607"/>
        <v>1</v>
      </c>
      <c r="ZK6" s="6">
        <f t="shared" si="607"/>
        <v>0</v>
      </c>
      <c r="ZL6" s="6">
        <f t="shared" si="607"/>
        <v>16</v>
      </c>
      <c r="ZM6" s="6">
        <f t="shared" si="607"/>
        <v>17</v>
      </c>
      <c r="ZN6" s="6">
        <f>ZN3-ZN2+ZN4+ZN5</f>
        <v>12</v>
      </c>
      <c r="ZO6" s="6">
        <f>SUM(YK6:ZN6)</f>
        <v>362</v>
      </c>
      <c r="ZP6" s="6">
        <f t="shared" ref="ZP6:AAT6" si="608">ZP3-ZP2+ZP4+ZP5</f>
        <v>16</v>
      </c>
      <c r="ZQ6" s="6">
        <f t="shared" si="608"/>
        <v>11</v>
      </c>
      <c r="ZR6" s="6">
        <f t="shared" si="608"/>
        <v>0</v>
      </c>
      <c r="ZS6" s="6">
        <f t="shared" si="608"/>
        <v>0</v>
      </c>
      <c r="ZT6" s="6">
        <f t="shared" si="608"/>
        <v>21</v>
      </c>
      <c r="ZU6" s="6">
        <f t="shared" si="608"/>
        <v>6</v>
      </c>
      <c r="ZV6" s="6">
        <f t="shared" si="608"/>
        <v>16</v>
      </c>
      <c r="ZW6" s="6">
        <f t="shared" si="608"/>
        <v>0</v>
      </c>
      <c r="ZX6" s="6">
        <f t="shared" si="608"/>
        <v>21</v>
      </c>
      <c r="ZY6" s="6">
        <f t="shared" si="608"/>
        <v>5</v>
      </c>
      <c r="ZZ6" s="6">
        <f t="shared" si="608"/>
        <v>0</v>
      </c>
      <c r="AAA6" s="6">
        <f t="shared" si="608"/>
        <v>21</v>
      </c>
      <c r="AAB6" s="6">
        <f t="shared" si="608"/>
        <v>17</v>
      </c>
      <c r="AAC6" s="6">
        <f t="shared" si="608"/>
        <v>11</v>
      </c>
      <c r="AAD6" s="6">
        <f t="shared" si="608"/>
        <v>16</v>
      </c>
      <c r="AAE6" s="6">
        <f t="shared" si="608"/>
        <v>16</v>
      </c>
      <c r="AAF6" s="6">
        <f t="shared" si="608"/>
        <v>3</v>
      </c>
      <c r="AAG6" s="6">
        <f t="shared" si="608"/>
        <v>0</v>
      </c>
      <c r="AAH6" s="6">
        <f t="shared" si="608"/>
        <v>19</v>
      </c>
      <c r="AAI6" s="6">
        <f t="shared" si="608"/>
        <v>21</v>
      </c>
      <c r="AAJ6" s="6">
        <f t="shared" si="608"/>
        <v>20</v>
      </c>
      <c r="AAK6" s="6">
        <f t="shared" si="608"/>
        <v>13</v>
      </c>
      <c r="AAL6" s="6">
        <f t="shared" si="608"/>
        <v>17</v>
      </c>
      <c r="AAM6" s="6">
        <f t="shared" si="608"/>
        <v>1</v>
      </c>
      <c r="AAN6" s="6">
        <f t="shared" si="608"/>
        <v>0</v>
      </c>
      <c r="AAO6" s="6">
        <f t="shared" si="608"/>
        <v>0</v>
      </c>
      <c r="AAP6" s="6">
        <f t="shared" si="608"/>
        <v>11</v>
      </c>
      <c r="AAQ6" s="6">
        <f t="shared" si="608"/>
        <v>10</v>
      </c>
      <c r="AAR6" s="6">
        <f t="shared" si="608"/>
        <v>16</v>
      </c>
      <c r="AAS6" s="6">
        <f t="shared" si="608"/>
        <v>19</v>
      </c>
      <c r="AAT6" s="6">
        <f t="shared" si="608"/>
        <v>1</v>
      </c>
      <c r="AAU6" s="6">
        <f t="shared" si="559"/>
        <v>328</v>
      </c>
      <c r="AAV6" s="6">
        <f t="shared" ref="AAV6:ABZ6" si="609">AAV3-AAV2+AAV4+AAV5</f>
        <v>0</v>
      </c>
      <c r="AAW6" s="6">
        <f t="shared" si="609"/>
        <v>16</v>
      </c>
      <c r="AAX6" s="6">
        <f t="shared" si="609"/>
        <v>15</v>
      </c>
      <c r="AAY6" s="6">
        <f t="shared" si="609"/>
        <v>16</v>
      </c>
      <c r="AAZ6" s="6">
        <f t="shared" si="609"/>
        <v>25</v>
      </c>
      <c r="ABA6" s="6">
        <f t="shared" si="609"/>
        <v>0</v>
      </c>
      <c r="ABB6" s="6">
        <f t="shared" si="609"/>
        <v>0</v>
      </c>
      <c r="ABC6" s="6">
        <f t="shared" si="609"/>
        <v>0</v>
      </c>
      <c r="ABD6" s="6">
        <f t="shared" si="609"/>
        <v>15</v>
      </c>
      <c r="ABE6" s="6">
        <f t="shared" si="609"/>
        <v>21</v>
      </c>
      <c r="ABF6" s="6">
        <f t="shared" si="609"/>
        <v>25</v>
      </c>
      <c r="ABG6" s="6">
        <f t="shared" si="609"/>
        <v>17</v>
      </c>
      <c r="ABH6" s="6">
        <f t="shared" si="609"/>
        <v>16</v>
      </c>
      <c r="ABI6" s="6">
        <f t="shared" si="609"/>
        <v>2</v>
      </c>
      <c r="ABJ6" s="6">
        <f t="shared" si="609"/>
        <v>0</v>
      </c>
      <c r="ABK6" s="6">
        <f t="shared" si="609"/>
        <v>18</v>
      </c>
      <c r="ABL6" s="6">
        <f t="shared" si="609"/>
        <v>17</v>
      </c>
      <c r="ABM6" s="6">
        <f t="shared" si="609"/>
        <v>32</v>
      </c>
      <c r="ABN6" s="6">
        <f t="shared" si="609"/>
        <v>18</v>
      </c>
      <c r="ABO6" s="6">
        <f>ABO3-ABO2+ABO4+ABO5</f>
        <v>17</v>
      </c>
      <c r="ABP6" s="6">
        <f t="shared" si="609"/>
        <v>1</v>
      </c>
      <c r="ABQ6" s="6">
        <f t="shared" si="609"/>
        <v>0</v>
      </c>
      <c r="ABR6" s="6">
        <f t="shared" si="609"/>
        <v>30</v>
      </c>
      <c r="ABS6" s="6">
        <f t="shared" si="609"/>
        <v>10</v>
      </c>
      <c r="ABT6" s="6">
        <f t="shared" si="609"/>
        <v>21</v>
      </c>
      <c r="ABU6" s="6">
        <f t="shared" si="609"/>
        <v>21</v>
      </c>
      <c r="ABV6" s="6">
        <f t="shared" si="609"/>
        <v>30</v>
      </c>
      <c r="ABW6" s="6">
        <f t="shared" si="609"/>
        <v>2</v>
      </c>
      <c r="ABX6" s="6">
        <f t="shared" si="609"/>
        <v>0</v>
      </c>
      <c r="ABY6" s="6">
        <f t="shared" si="609"/>
        <v>15</v>
      </c>
      <c r="ABZ6" s="6">
        <f t="shared" si="609"/>
        <v>20</v>
      </c>
      <c r="ACA6" s="6">
        <f t="shared" si="560"/>
        <v>420</v>
      </c>
      <c r="ACB6" s="6">
        <f t="shared" ref="ACB6:ADC6" si="610">ACB3-ACB2+ACB4+ACB5</f>
        <v>15</v>
      </c>
      <c r="ACC6" s="6">
        <f t="shared" si="610"/>
        <v>7</v>
      </c>
      <c r="ACD6" s="6">
        <f t="shared" si="610"/>
        <v>8</v>
      </c>
      <c r="ACE6" s="6">
        <f t="shared" si="610"/>
        <v>2</v>
      </c>
      <c r="ACF6" s="6">
        <f t="shared" si="610"/>
        <v>0</v>
      </c>
      <c r="ACG6" s="6">
        <f t="shared" si="610"/>
        <v>29</v>
      </c>
      <c r="ACH6" s="6">
        <f t="shared" si="610"/>
        <v>14</v>
      </c>
      <c r="ACI6" s="6">
        <f t="shared" si="610"/>
        <v>25</v>
      </c>
      <c r="ACJ6" s="6">
        <f t="shared" si="610"/>
        <v>14</v>
      </c>
      <c r="ACK6" s="6">
        <f t="shared" si="610"/>
        <v>21</v>
      </c>
      <c r="ACL6" s="6">
        <f t="shared" si="610"/>
        <v>0</v>
      </c>
      <c r="ACM6" s="6">
        <f t="shared" si="610"/>
        <v>0</v>
      </c>
      <c r="ACN6" s="6">
        <f t="shared" si="610"/>
        <v>15</v>
      </c>
      <c r="ACO6" s="6">
        <f t="shared" si="610"/>
        <v>20</v>
      </c>
      <c r="ACP6" s="6">
        <f t="shared" si="610"/>
        <v>20</v>
      </c>
      <c r="ACQ6" s="6">
        <f t="shared" si="610"/>
        <v>18</v>
      </c>
      <c r="ACR6" s="6">
        <f t="shared" si="610"/>
        <v>16</v>
      </c>
      <c r="ACS6" s="6">
        <f t="shared" si="610"/>
        <v>1</v>
      </c>
      <c r="ACT6" s="6">
        <f t="shared" si="610"/>
        <v>0</v>
      </c>
      <c r="ACU6" s="6">
        <f t="shared" si="610"/>
        <v>18</v>
      </c>
      <c r="ACV6" s="6">
        <f t="shared" si="610"/>
        <v>10</v>
      </c>
      <c r="ACW6" s="6">
        <f t="shared" si="610"/>
        <v>17</v>
      </c>
      <c r="ACX6" s="6">
        <f t="shared" si="610"/>
        <v>14</v>
      </c>
      <c r="ACY6" s="6">
        <f t="shared" si="610"/>
        <v>23</v>
      </c>
      <c r="ACZ6" s="6">
        <f t="shared" si="610"/>
        <v>1</v>
      </c>
      <c r="ADA6" s="6">
        <f t="shared" si="610"/>
        <v>0</v>
      </c>
      <c r="ADB6" s="6">
        <f t="shared" si="610"/>
        <v>16</v>
      </c>
      <c r="ADC6" s="6">
        <f t="shared" si="610"/>
        <v>13</v>
      </c>
      <c r="ADD6" s="6">
        <f>SUM(ACB6:ADC6)</f>
        <v>337</v>
      </c>
      <c r="ADE6" s="6">
        <f>ADE3-ADE2+ADE4+ADE5</f>
        <v>6</v>
      </c>
      <c r="ADF6" s="6">
        <f t="shared" ref="ADF6:AEE6" si="611">ADF3-ADF2+ADF4+ADF5</f>
        <v>11</v>
      </c>
      <c r="ADG6" s="6">
        <f t="shared" si="611"/>
        <v>28</v>
      </c>
      <c r="ADH6" s="6">
        <f t="shared" si="611"/>
        <v>1</v>
      </c>
      <c r="ADI6" s="6">
        <f t="shared" si="611"/>
        <v>0</v>
      </c>
      <c r="ADJ6" s="6">
        <f t="shared" si="611"/>
        <v>30</v>
      </c>
      <c r="ADK6" s="6">
        <f t="shared" si="611"/>
        <v>21</v>
      </c>
      <c r="ADL6" s="6">
        <f t="shared" si="611"/>
        <v>21</v>
      </c>
      <c r="ADM6" s="6">
        <f t="shared" si="611"/>
        <v>12</v>
      </c>
      <c r="ADN6" s="6">
        <f t="shared" si="611"/>
        <v>12</v>
      </c>
      <c r="ADO6" s="6">
        <f t="shared" si="611"/>
        <v>1</v>
      </c>
      <c r="ADP6" s="6">
        <f t="shared" si="611"/>
        <v>0</v>
      </c>
      <c r="ADQ6" s="6">
        <f t="shared" si="611"/>
        <v>20</v>
      </c>
      <c r="ADR6" s="6">
        <f t="shared" si="611"/>
        <v>21</v>
      </c>
      <c r="ADS6" s="6">
        <f t="shared" si="611"/>
        <v>14</v>
      </c>
      <c r="ADT6" s="6">
        <f t="shared" si="611"/>
        <v>10</v>
      </c>
      <c r="ADU6" s="6">
        <f t="shared" si="611"/>
        <v>26</v>
      </c>
      <c r="ADV6" s="6">
        <f t="shared" si="611"/>
        <v>1</v>
      </c>
      <c r="ADW6" s="6">
        <f t="shared" si="611"/>
        <v>0</v>
      </c>
      <c r="ADX6" s="6">
        <f t="shared" si="611"/>
        <v>13</v>
      </c>
      <c r="ADY6" s="6">
        <f t="shared" si="611"/>
        <v>15</v>
      </c>
      <c r="ADZ6" s="6">
        <f t="shared" si="611"/>
        <v>-11638</v>
      </c>
      <c r="AEA6" s="6">
        <f t="shared" si="611"/>
        <v>0</v>
      </c>
      <c r="AEB6" s="6">
        <f t="shared" si="611"/>
        <v>0</v>
      </c>
      <c r="AEC6" s="6">
        <f t="shared" si="611"/>
        <v>0</v>
      </c>
      <c r="AED6" s="6">
        <f t="shared" si="611"/>
        <v>0</v>
      </c>
      <c r="AEE6" s="6">
        <f t="shared" si="611"/>
        <v>0</v>
      </c>
      <c r="AEF6" s="6">
        <f t="shared" ref="AEF6:AEI6" si="612">AEF3-AEF2+AEF4+AEF5</f>
        <v>0</v>
      </c>
      <c r="AEG6" s="6">
        <f t="shared" si="612"/>
        <v>0</v>
      </c>
      <c r="AEH6" s="6">
        <f t="shared" si="612"/>
        <v>0</v>
      </c>
      <c r="AEI6" s="6">
        <f t="shared" si="612"/>
        <v>0</v>
      </c>
      <c r="AEJ6" s="6">
        <f>SUM(ADE6:AEI6)</f>
        <v>-11375</v>
      </c>
    </row>
    <row r="7" spans="1:816" hidden="1" x14ac:dyDescent="0.25">
      <c r="YK7" s="84" t="s">
        <v>71</v>
      </c>
      <c r="YL7" s="84" t="s">
        <v>72</v>
      </c>
      <c r="YM7" s="84" t="s">
        <v>73</v>
      </c>
      <c r="YN7" s="84" t="s">
        <v>74</v>
      </c>
      <c r="YO7" s="84" t="s">
        <v>75</v>
      </c>
      <c r="YP7" s="84" t="s">
        <v>76</v>
      </c>
      <c r="YQ7" s="84" t="s">
        <v>77</v>
      </c>
      <c r="YR7" s="84" t="s">
        <v>78</v>
      </c>
      <c r="YS7" s="84" t="s">
        <v>79</v>
      </c>
      <c r="YT7" s="84" t="s">
        <v>80</v>
      </c>
      <c r="YU7" s="84" t="s">
        <v>81</v>
      </c>
      <c r="YV7" s="84" t="s">
        <v>82</v>
      </c>
      <c r="YW7" s="84" t="s">
        <v>83</v>
      </c>
      <c r="YX7" s="84" t="s">
        <v>84</v>
      </c>
      <c r="YY7" s="84" t="s">
        <v>85</v>
      </c>
      <c r="YZ7" s="84" t="s">
        <v>86</v>
      </c>
      <c r="ZA7" s="84" t="s">
        <v>87</v>
      </c>
      <c r="ZB7" s="84" t="s">
        <v>88</v>
      </c>
      <c r="ZC7" s="84" t="s">
        <v>89</v>
      </c>
      <c r="ZD7" s="84" t="s">
        <v>90</v>
      </c>
      <c r="ZE7" s="84" t="s">
        <v>91</v>
      </c>
      <c r="ZF7" s="84" t="s">
        <v>92</v>
      </c>
      <c r="ZG7" s="84" t="s">
        <v>93</v>
      </c>
      <c r="ZH7" s="84" t="s">
        <v>94</v>
      </c>
      <c r="ZI7" s="84" t="s">
        <v>95</v>
      </c>
      <c r="ZJ7" s="84" t="s">
        <v>96</v>
      </c>
      <c r="ZK7" s="84" t="s">
        <v>97</v>
      </c>
      <c r="ZL7" s="84" t="s">
        <v>98</v>
      </c>
      <c r="ZM7" s="84" t="s">
        <v>99</v>
      </c>
      <c r="ZN7" s="84" t="s">
        <v>100</v>
      </c>
      <c r="ZP7" s="84" t="s">
        <v>101</v>
      </c>
      <c r="ZQ7" s="84" t="s">
        <v>102</v>
      </c>
      <c r="ZR7" s="84" t="s">
        <v>103</v>
      </c>
      <c r="ZS7" s="84" t="s">
        <v>104</v>
      </c>
      <c r="ZT7" s="84" t="s">
        <v>105</v>
      </c>
      <c r="ZU7" s="84" t="s">
        <v>106</v>
      </c>
      <c r="ZV7" s="84" t="s">
        <v>107</v>
      </c>
      <c r="ZW7" s="84" t="s">
        <v>108</v>
      </c>
      <c r="ZX7" s="84" t="s">
        <v>109</v>
      </c>
      <c r="ZY7" s="84" t="s">
        <v>110</v>
      </c>
      <c r="ZZ7" s="84" t="s">
        <v>111</v>
      </c>
      <c r="AAA7" s="84" t="s">
        <v>112</v>
      </c>
      <c r="AAB7" s="84" t="s">
        <v>113</v>
      </c>
      <c r="AAC7" s="84" t="s">
        <v>114</v>
      </c>
      <c r="AAD7" s="84" t="s">
        <v>115</v>
      </c>
      <c r="AAE7" s="84" t="s">
        <v>116</v>
      </c>
      <c r="AAF7" s="84" t="s">
        <v>117</v>
      </c>
      <c r="AAG7" s="84" t="s">
        <v>118</v>
      </c>
      <c r="AAH7" s="84" t="s">
        <v>119</v>
      </c>
      <c r="AAI7" s="84" t="s">
        <v>120</v>
      </c>
      <c r="AAJ7" s="84" t="s">
        <v>121</v>
      </c>
      <c r="AAK7" s="84" t="s">
        <v>122</v>
      </c>
      <c r="AAL7" s="84" t="s">
        <v>123</v>
      </c>
      <c r="AAM7" s="84" t="s">
        <v>124</v>
      </c>
      <c r="AAN7" s="84" t="s">
        <v>125</v>
      </c>
      <c r="AAO7" s="84" t="s">
        <v>126</v>
      </c>
      <c r="AAP7" s="84" t="s">
        <v>127</v>
      </c>
      <c r="AAQ7" s="84" t="s">
        <v>128</v>
      </c>
      <c r="AAR7" s="84" t="s">
        <v>129</v>
      </c>
      <c r="AAS7" s="84" t="s">
        <v>130</v>
      </c>
      <c r="AAT7" s="84" t="s">
        <v>131</v>
      </c>
      <c r="AAV7" s="85" t="s">
        <v>134</v>
      </c>
      <c r="AAW7" s="85" t="s">
        <v>132</v>
      </c>
      <c r="AAX7" s="85" t="s">
        <v>133</v>
      </c>
      <c r="AAY7" s="85" t="s">
        <v>135</v>
      </c>
      <c r="AAZ7" s="85" t="s">
        <v>136</v>
      </c>
      <c r="ABA7" s="85" t="s">
        <v>137</v>
      </c>
      <c r="ABB7" s="85" t="s">
        <v>138</v>
      </c>
      <c r="ABC7" s="85" t="s">
        <v>139</v>
      </c>
      <c r="ABD7" s="85" t="s">
        <v>140</v>
      </c>
      <c r="ABE7" s="85" t="s">
        <v>141</v>
      </c>
      <c r="ABF7" s="85" t="s">
        <v>142</v>
      </c>
      <c r="ABG7" s="85" t="s">
        <v>143</v>
      </c>
      <c r="ABH7" s="85" t="s">
        <v>144</v>
      </c>
      <c r="ABI7" s="85" t="s">
        <v>145</v>
      </c>
      <c r="ABJ7" s="85" t="s">
        <v>146</v>
      </c>
      <c r="ABK7" s="85" t="s">
        <v>147</v>
      </c>
      <c r="ABL7" s="85" t="s">
        <v>148</v>
      </c>
      <c r="ABM7" s="85" t="s">
        <v>149</v>
      </c>
      <c r="ABN7" s="85" t="s">
        <v>150</v>
      </c>
      <c r="ABO7" s="85" t="s">
        <v>151</v>
      </c>
      <c r="ABP7" s="85" t="s">
        <v>152</v>
      </c>
      <c r="ABQ7" s="85" t="s">
        <v>153</v>
      </c>
      <c r="ABR7" s="85" t="s">
        <v>154</v>
      </c>
      <c r="ABS7" s="85" t="s">
        <v>155</v>
      </c>
      <c r="ABT7" s="85" t="s">
        <v>156</v>
      </c>
      <c r="ABU7" s="85" t="s">
        <v>157</v>
      </c>
      <c r="ABV7" s="85" t="s">
        <v>158</v>
      </c>
      <c r="ABW7" s="85" t="s">
        <v>159</v>
      </c>
      <c r="ABX7" s="85" t="s">
        <v>160</v>
      </c>
      <c r="ABY7" s="85" t="s">
        <v>161</v>
      </c>
      <c r="ABZ7" s="85" t="s">
        <v>162</v>
      </c>
      <c r="ACB7" s="84" t="s">
        <v>163</v>
      </c>
      <c r="ACC7" s="84" t="s">
        <v>164</v>
      </c>
      <c r="ACD7" s="84" t="s">
        <v>165</v>
      </c>
      <c r="ACE7" s="84" t="s">
        <v>166</v>
      </c>
      <c r="ACF7" s="84" t="s">
        <v>167</v>
      </c>
      <c r="ACG7" s="84" t="s">
        <v>168</v>
      </c>
      <c r="ACH7" s="84" t="s">
        <v>169</v>
      </c>
      <c r="ACI7" s="84" t="s">
        <v>170</v>
      </c>
      <c r="ACJ7" s="84" t="s">
        <v>171</v>
      </c>
      <c r="ACK7" s="84" t="s">
        <v>172</v>
      </c>
      <c r="ACL7" s="84" t="s">
        <v>173</v>
      </c>
      <c r="ACM7" s="84" t="s">
        <v>174</v>
      </c>
      <c r="ACN7" s="84" t="s">
        <v>175</v>
      </c>
      <c r="ACO7" s="84" t="s">
        <v>176</v>
      </c>
      <c r="ACP7" s="84" t="s">
        <v>177</v>
      </c>
      <c r="ACQ7" s="84" t="s">
        <v>178</v>
      </c>
      <c r="ACR7" s="84" t="s">
        <v>179</v>
      </c>
      <c r="ACS7" s="84" t="s">
        <v>180</v>
      </c>
      <c r="ACT7" s="84" t="s">
        <v>181</v>
      </c>
      <c r="ACU7" s="84" t="s">
        <v>182</v>
      </c>
      <c r="ACV7" s="84" t="s">
        <v>183</v>
      </c>
      <c r="ACW7" s="84" t="s">
        <v>184</v>
      </c>
      <c r="ACX7" s="84" t="s">
        <v>185</v>
      </c>
      <c r="ACY7" s="84" t="s">
        <v>186</v>
      </c>
      <c r="ACZ7" s="84" t="s">
        <v>187</v>
      </c>
      <c r="ADA7" s="84" t="s">
        <v>188</v>
      </c>
      <c r="ADB7" s="84" t="s">
        <v>189</v>
      </c>
      <c r="ADC7" s="84" t="s">
        <v>190</v>
      </c>
      <c r="ADE7" s="84" t="s">
        <v>191</v>
      </c>
      <c r="ADF7" s="84" t="s">
        <v>192</v>
      </c>
      <c r="ADG7" s="84" t="s">
        <v>193</v>
      </c>
      <c r="ADH7" s="84" t="s">
        <v>194</v>
      </c>
      <c r="ADI7" s="84" t="s">
        <v>195</v>
      </c>
      <c r="ADJ7" s="84" t="s">
        <v>196</v>
      </c>
      <c r="ADK7" s="84" t="s">
        <v>197</v>
      </c>
      <c r="ADL7" s="84" t="s">
        <v>198</v>
      </c>
      <c r="ADM7" s="84" t="s">
        <v>199</v>
      </c>
      <c r="ADN7" s="84" t="s">
        <v>200</v>
      </c>
      <c r="ADO7" s="84" t="s">
        <v>201</v>
      </c>
      <c r="ADP7" s="84" t="s">
        <v>202</v>
      </c>
      <c r="ADQ7" s="84" t="s">
        <v>203</v>
      </c>
      <c r="ADR7" s="84" t="s">
        <v>204</v>
      </c>
      <c r="ADS7" s="84" t="s">
        <v>205</v>
      </c>
      <c r="ADT7" s="84" t="s">
        <v>206</v>
      </c>
      <c r="ADU7" s="84" t="s">
        <v>207</v>
      </c>
      <c r="ADV7" s="84" t="s">
        <v>208</v>
      </c>
      <c r="ADW7" s="84" t="s">
        <v>209</v>
      </c>
      <c r="ADX7" s="84" t="s">
        <v>210</v>
      </c>
      <c r="ADY7" s="84" t="s">
        <v>211</v>
      </c>
      <c r="ADZ7" s="84" t="s">
        <v>212</v>
      </c>
      <c r="AEA7" s="84" t="s">
        <v>213</v>
      </c>
      <c r="AEB7" s="84" t="s">
        <v>214</v>
      </c>
      <c r="AEC7" s="84" t="s">
        <v>215</v>
      </c>
      <c r="AED7" s="84" t="s">
        <v>216</v>
      </c>
      <c r="AEE7" s="84" t="s">
        <v>217</v>
      </c>
      <c r="AEF7" s="84" t="s">
        <v>218</v>
      </c>
      <c r="AEG7" s="84" t="s">
        <v>219</v>
      </c>
      <c r="AEH7" s="84" t="s">
        <v>220</v>
      </c>
      <c r="AEI7" s="84" t="s">
        <v>221</v>
      </c>
    </row>
  </sheetData>
  <phoneticPr fontId="6" type="noConversion"/>
  <pageMargins left="0.7" right="0.7" top="0.75" bottom="0.75" header="0.3" footer="0.3"/>
  <pageSetup paperSize="9" orientation="portrait" r:id="rId1"/>
  <ignoredErrors>
    <ignoredError sqref="SI2 UT2 AAV2 ZP2" formula="1"/>
    <ignoredError sqref="UR4:US5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6ADB-7EF5-46D6-B5F9-9B89037D0598}">
  <dimension ref="B2:M8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5" x14ac:dyDescent="0.25"/>
  <cols>
    <col min="2" max="2" width="19" bestFit="1" customWidth="1"/>
    <col min="3" max="3" width="22.5703125" bestFit="1" customWidth="1"/>
    <col min="4" max="4" width="21" bestFit="1" customWidth="1"/>
    <col min="5" max="5" width="18.85546875" bestFit="1" customWidth="1"/>
    <col min="6" max="6" width="10.42578125" bestFit="1" customWidth="1"/>
    <col min="7" max="7" width="15.7109375" bestFit="1" customWidth="1"/>
    <col min="8" max="8" width="9.5703125" bestFit="1" customWidth="1"/>
    <col min="9" max="9" width="18.28515625" bestFit="1" customWidth="1"/>
    <col min="10" max="10" width="17.42578125" bestFit="1" customWidth="1"/>
    <col min="11" max="11" width="22.140625" bestFit="1" customWidth="1"/>
    <col min="12" max="12" width="17.85546875" customWidth="1"/>
    <col min="13" max="13" width="14.42578125" bestFit="1" customWidth="1"/>
  </cols>
  <sheetData>
    <row r="2" spans="2:13" ht="15.75" thickBot="1" x14ac:dyDescent="0.3"/>
    <row r="3" spans="2:13" ht="21" thickBot="1" x14ac:dyDescent="0.3">
      <c r="B3" s="53">
        <f ca="1">TODAY()-1</f>
        <v>45006</v>
      </c>
      <c r="C3" s="54" t="s">
        <v>17</v>
      </c>
      <c r="D3" s="54" t="s">
        <v>18</v>
      </c>
      <c r="E3" s="54" t="s">
        <v>19</v>
      </c>
      <c r="F3" s="54" t="s">
        <v>20</v>
      </c>
      <c r="G3" s="54" t="s">
        <v>21</v>
      </c>
      <c r="H3" s="54" t="s">
        <v>22</v>
      </c>
      <c r="I3" s="55" t="s">
        <v>23</v>
      </c>
      <c r="J3" s="55" t="s">
        <v>24</v>
      </c>
      <c r="K3" s="56" t="s">
        <v>25</v>
      </c>
      <c r="L3" s="57" t="s">
        <v>26</v>
      </c>
      <c r="M3" s="43" t="s">
        <v>33</v>
      </c>
    </row>
    <row r="4" spans="2:13" ht="16.5" thickBot="1" x14ac:dyDescent="0.3">
      <c r="B4" s="58" t="s">
        <v>0</v>
      </c>
      <c r="C4" s="62">
        <v>2823.5294117647059</v>
      </c>
      <c r="D4" s="62">
        <f>C4/E4</f>
        <v>128.34224598930481</v>
      </c>
      <c r="E4" s="66">
        <f>Date!C32</f>
        <v>22</v>
      </c>
      <c r="F4" s="66" t="e">
        <f ca="1">VLOOKUP(B3,Date!B:C,2,FALSE)</f>
        <v>#N/A</v>
      </c>
      <c r="G4" s="66" t="e">
        <f ca="1">E4-F4</f>
        <v>#N/A</v>
      </c>
      <c r="H4" s="66" t="e">
        <f>ES_KPI_Daily_Summary!#REF!</f>
        <v>#REF!</v>
      </c>
      <c r="I4" s="66" t="e">
        <f>C4-H4</f>
        <v>#REF!</v>
      </c>
      <c r="J4" s="66" t="e">
        <f>ES_KPI_Daily_Summary!#REF!</f>
        <v>#REF!</v>
      </c>
      <c r="K4" s="73">
        <f ca="1">IFERROR(I4/G4,0)</f>
        <v>0</v>
      </c>
      <c r="L4" s="77" t="e">
        <f ca="1">F4*D4-H4</f>
        <v>#N/A</v>
      </c>
      <c r="M4" s="26">
        <f ca="1">IFERROR((H4/F4)*G4+H4,0)</f>
        <v>0</v>
      </c>
    </row>
    <row r="5" spans="2:13" ht="16.5" thickBot="1" x14ac:dyDescent="0.3">
      <c r="B5" s="59" t="s">
        <v>27</v>
      </c>
      <c r="C5" s="63">
        <v>2400</v>
      </c>
      <c r="D5" s="63">
        <f>C5/E5</f>
        <v>109.09090909090909</v>
      </c>
      <c r="E5" s="67">
        <f t="shared" ref="E5:E7" si="0">E4</f>
        <v>22</v>
      </c>
      <c r="F5" s="67" t="e">
        <f ca="1">F4</f>
        <v>#N/A</v>
      </c>
      <c r="G5" s="67" t="e">
        <f ca="1">E5-F5</f>
        <v>#N/A</v>
      </c>
      <c r="H5" s="67" t="e">
        <f>ES_KPI_Daily_Summary!#REF!</f>
        <v>#REF!</v>
      </c>
      <c r="I5" s="67" t="e">
        <f>C5-H5</f>
        <v>#REF!</v>
      </c>
      <c r="J5" s="83" t="e">
        <f>ES_KPI_Daily_Summary!#REF!</f>
        <v>#REF!</v>
      </c>
      <c r="K5" s="74">
        <f ca="1">IFERROR(I5/G5,0)</f>
        <v>0</v>
      </c>
      <c r="L5" s="78" t="e">
        <f ca="1">F5*D5-H5</f>
        <v>#N/A</v>
      </c>
      <c r="M5" s="28">
        <f ca="1">IFERROR((H5/F5)*G5+H5,0)</f>
        <v>0</v>
      </c>
    </row>
    <row r="6" spans="2:13" ht="18.75" thickBot="1" x14ac:dyDescent="0.3">
      <c r="B6" s="60" t="s">
        <v>28</v>
      </c>
      <c r="C6" s="64">
        <v>1649585.141065686</v>
      </c>
      <c r="D6" s="69">
        <f>C6/E6</f>
        <v>74981.142775713</v>
      </c>
      <c r="E6" s="67">
        <f t="shared" si="0"/>
        <v>22</v>
      </c>
      <c r="F6" s="67" t="e">
        <f ca="1">F5</f>
        <v>#N/A</v>
      </c>
      <c r="G6" s="67" t="e">
        <f ca="1">E6-F6</f>
        <v>#N/A</v>
      </c>
      <c r="H6" s="67" t="e">
        <f>ES_KPI_Daily_Summary!#REF!</f>
        <v>#REF!</v>
      </c>
      <c r="I6" s="71" t="e">
        <f>C6-H6</f>
        <v>#REF!</v>
      </c>
      <c r="J6" s="67" t="e">
        <f>ES_KPI_Daily_Summary!#REF!</f>
        <v>#REF!</v>
      </c>
      <c r="K6" s="75">
        <f ca="1">IFERROR(I6/G6,0)</f>
        <v>0</v>
      </c>
      <c r="L6" s="79" t="e">
        <f ca="1">F6*D6-H6</f>
        <v>#N/A</v>
      </c>
      <c r="M6" s="82" t="e">
        <f ca="1">Forecast!C3</f>
        <v>#REF!</v>
      </c>
    </row>
    <row r="7" spans="2:13" ht="18.75" thickBot="1" x14ac:dyDescent="0.3">
      <c r="B7" s="60" t="s">
        <v>29</v>
      </c>
      <c r="C7" s="64">
        <v>1208260.2846421092</v>
      </c>
      <c r="D7" s="69">
        <f>C7/E7</f>
        <v>54920.922029186782</v>
      </c>
      <c r="E7" s="67">
        <f t="shared" si="0"/>
        <v>22</v>
      </c>
      <c r="F7" s="67" t="e">
        <f ca="1">F6</f>
        <v>#N/A</v>
      </c>
      <c r="G7" s="67" t="e">
        <f ca="1">E7-F7</f>
        <v>#N/A</v>
      </c>
      <c r="H7" s="67" t="e">
        <f>ES_KPI_Daily_Summary!#REF!</f>
        <v>#REF!</v>
      </c>
      <c r="I7" s="71" t="e">
        <f>C7-H7</f>
        <v>#REF!</v>
      </c>
      <c r="J7" s="67" t="e">
        <f>ES_KPI_Daily_Summary!#REF!</f>
        <v>#REF!</v>
      </c>
      <c r="K7" s="75">
        <f ca="1">IFERROR(I7/G7,0)</f>
        <v>0</v>
      </c>
      <c r="L7" s="79" t="e">
        <f ca="1">F7*D7-H7</f>
        <v>#N/A</v>
      </c>
      <c r="M7" s="82" t="e">
        <f ca="1">Forecast!C5</f>
        <v>#REF!</v>
      </c>
    </row>
    <row r="8" spans="2:13" ht="18.75" thickBot="1" x14ac:dyDescent="0.3">
      <c r="B8" s="61" t="s">
        <v>30</v>
      </c>
      <c r="C8" s="65">
        <v>443771.51795403141</v>
      </c>
      <c r="D8" s="70">
        <f>C8/E8</f>
        <v>14792.383931801047</v>
      </c>
      <c r="E8" s="68">
        <f>Date!D32</f>
        <v>30</v>
      </c>
      <c r="F8" s="68" t="e">
        <f ca="1">VLOOKUP(B3,Date!B:D,3,FALSE)</f>
        <v>#N/A</v>
      </c>
      <c r="G8" s="68" t="e">
        <f ca="1">E8-F8</f>
        <v>#N/A</v>
      </c>
      <c r="H8" s="68" t="e">
        <f>ES_KPI_Daily_Summary!#REF!</f>
        <v>#REF!</v>
      </c>
      <c r="I8" s="72" t="e">
        <f>C8-H8</f>
        <v>#REF!</v>
      </c>
      <c r="J8" s="68" t="e">
        <f>ES_KPI_Daily_Summary!#REF!</f>
        <v>#REF!</v>
      </c>
      <c r="K8" s="76">
        <f ca="1">IFERROR(I8/G8,0)</f>
        <v>0</v>
      </c>
      <c r="L8" s="80" t="e">
        <f ca="1">F8*D8-H8</f>
        <v>#N/A</v>
      </c>
      <c r="M8" s="82" t="e">
        <f ca="1">Forecast!C7</f>
        <v>#REF!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4DE7-C440-42CF-8850-899799863EDD}">
  <dimension ref="B2:D33"/>
  <sheetViews>
    <sheetView workbookViewId="0">
      <selection activeCell="C31" sqref="C31"/>
    </sheetView>
  </sheetViews>
  <sheetFormatPr defaultRowHeight="15" x14ac:dyDescent="0.25"/>
  <cols>
    <col min="2" max="2" width="10.140625" bestFit="1" customWidth="1"/>
  </cols>
  <sheetData>
    <row r="2" spans="2:4" ht="15.75" thickBot="1" x14ac:dyDescent="0.3"/>
    <row r="3" spans="2:4" ht="15.75" thickBot="1" x14ac:dyDescent="0.3">
      <c r="B3" s="50">
        <v>44713</v>
      </c>
      <c r="C3">
        <v>1</v>
      </c>
      <c r="D3">
        <v>1</v>
      </c>
    </row>
    <row r="4" spans="2:4" ht="15.75" thickBot="1" x14ac:dyDescent="0.3">
      <c r="B4" s="50">
        <v>44714</v>
      </c>
      <c r="C4">
        <v>2</v>
      </c>
      <c r="D4">
        <v>2</v>
      </c>
    </row>
    <row r="5" spans="2:4" ht="15.75" thickBot="1" x14ac:dyDescent="0.3">
      <c r="B5" s="50">
        <v>44715</v>
      </c>
      <c r="C5">
        <v>3</v>
      </c>
      <c r="D5">
        <v>3</v>
      </c>
    </row>
    <row r="6" spans="2:4" ht="15.75" thickBot="1" x14ac:dyDescent="0.3">
      <c r="B6" s="51">
        <v>44716</v>
      </c>
      <c r="C6">
        <v>3</v>
      </c>
      <c r="D6">
        <v>4</v>
      </c>
    </row>
    <row r="7" spans="2:4" ht="15.75" thickBot="1" x14ac:dyDescent="0.3">
      <c r="B7" s="51">
        <v>44717</v>
      </c>
      <c r="C7">
        <v>3</v>
      </c>
      <c r="D7">
        <v>5</v>
      </c>
    </row>
    <row r="8" spans="2:4" ht="15.75" thickBot="1" x14ac:dyDescent="0.3">
      <c r="B8" s="50">
        <v>44718</v>
      </c>
      <c r="C8">
        <v>4</v>
      </c>
      <c r="D8">
        <v>6</v>
      </c>
    </row>
    <row r="9" spans="2:4" ht="15.75" thickBot="1" x14ac:dyDescent="0.3">
      <c r="B9" s="50">
        <v>44719</v>
      </c>
      <c r="C9">
        <v>5</v>
      </c>
      <c r="D9">
        <v>7</v>
      </c>
    </row>
    <row r="10" spans="2:4" ht="15.75" thickBot="1" x14ac:dyDescent="0.3">
      <c r="B10" s="50">
        <v>44720</v>
      </c>
      <c r="C10">
        <v>6</v>
      </c>
      <c r="D10">
        <v>8</v>
      </c>
    </row>
    <row r="11" spans="2:4" ht="15.75" thickBot="1" x14ac:dyDescent="0.3">
      <c r="B11" s="50">
        <v>44721</v>
      </c>
      <c r="C11">
        <v>7</v>
      </c>
      <c r="D11">
        <v>9</v>
      </c>
    </row>
    <row r="12" spans="2:4" ht="15.75" thickBot="1" x14ac:dyDescent="0.3">
      <c r="B12" s="50">
        <v>44722</v>
      </c>
      <c r="C12">
        <v>8</v>
      </c>
      <c r="D12">
        <v>10</v>
      </c>
    </row>
    <row r="13" spans="2:4" ht="15.75" thickBot="1" x14ac:dyDescent="0.3">
      <c r="B13" s="51">
        <v>44723</v>
      </c>
      <c r="C13">
        <v>8</v>
      </c>
      <c r="D13">
        <v>11</v>
      </c>
    </row>
    <row r="14" spans="2:4" ht="15.75" thickBot="1" x14ac:dyDescent="0.3">
      <c r="B14" s="51">
        <v>44724</v>
      </c>
      <c r="C14">
        <v>8</v>
      </c>
      <c r="D14">
        <v>12</v>
      </c>
    </row>
    <row r="15" spans="2:4" ht="15.75" thickBot="1" x14ac:dyDescent="0.3">
      <c r="B15" s="50">
        <v>44725</v>
      </c>
      <c r="C15">
        <v>9</v>
      </c>
      <c r="D15">
        <v>13</v>
      </c>
    </row>
    <row r="16" spans="2:4" ht="15.75" thickBot="1" x14ac:dyDescent="0.3">
      <c r="B16" s="50">
        <v>44726</v>
      </c>
      <c r="C16">
        <v>10</v>
      </c>
      <c r="D16">
        <v>14</v>
      </c>
    </row>
    <row r="17" spans="2:4" ht="15.75" thickBot="1" x14ac:dyDescent="0.3">
      <c r="B17" s="50">
        <v>44727</v>
      </c>
      <c r="C17">
        <v>11</v>
      </c>
      <c r="D17">
        <v>15</v>
      </c>
    </row>
    <row r="18" spans="2:4" ht="15.75" thickBot="1" x14ac:dyDescent="0.3">
      <c r="B18" s="50">
        <v>44728</v>
      </c>
      <c r="C18">
        <v>12</v>
      </c>
      <c r="D18">
        <v>16</v>
      </c>
    </row>
    <row r="19" spans="2:4" ht="15.75" thickBot="1" x14ac:dyDescent="0.3">
      <c r="B19" s="50">
        <v>44729</v>
      </c>
      <c r="C19">
        <v>13</v>
      </c>
      <c r="D19">
        <v>17</v>
      </c>
    </row>
    <row r="20" spans="2:4" ht="15.75" thickBot="1" x14ac:dyDescent="0.3">
      <c r="B20" s="51">
        <v>44730</v>
      </c>
      <c r="C20">
        <v>13</v>
      </c>
      <c r="D20">
        <v>18</v>
      </c>
    </row>
    <row r="21" spans="2:4" ht="15.75" thickBot="1" x14ac:dyDescent="0.3">
      <c r="B21" s="51">
        <v>44731</v>
      </c>
      <c r="C21">
        <v>13</v>
      </c>
      <c r="D21">
        <v>19</v>
      </c>
    </row>
    <row r="22" spans="2:4" ht="15.75" thickBot="1" x14ac:dyDescent="0.3">
      <c r="B22" s="50">
        <v>44732</v>
      </c>
      <c r="C22">
        <v>14</v>
      </c>
      <c r="D22">
        <v>20</v>
      </c>
    </row>
    <row r="23" spans="2:4" ht="15.75" thickBot="1" x14ac:dyDescent="0.3">
      <c r="B23" s="50">
        <v>44733</v>
      </c>
      <c r="C23">
        <v>15</v>
      </c>
      <c r="D23">
        <v>21</v>
      </c>
    </row>
    <row r="24" spans="2:4" ht="15.75" thickBot="1" x14ac:dyDescent="0.3">
      <c r="B24" s="50">
        <v>44734</v>
      </c>
      <c r="C24">
        <v>16</v>
      </c>
      <c r="D24">
        <v>22</v>
      </c>
    </row>
    <row r="25" spans="2:4" ht="15.75" thickBot="1" x14ac:dyDescent="0.3">
      <c r="B25" s="50">
        <v>44735</v>
      </c>
      <c r="C25">
        <v>17</v>
      </c>
      <c r="D25">
        <v>23</v>
      </c>
    </row>
    <row r="26" spans="2:4" ht="15.75" thickBot="1" x14ac:dyDescent="0.3">
      <c r="B26" s="50">
        <v>44736</v>
      </c>
      <c r="C26">
        <v>18</v>
      </c>
      <c r="D26">
        <v>24</v>
      </c>
    </row>
    <row r="27" spans="2:4" ht="15.75" thickBot="1" x14ac:dyDescent="0.3">
      <c r="B27" s="51">
        <v>44737</v>
      </c>
      <c r="C27">
        <v>18</v>
      </c>
      <c r="D27">
        <v>25</v>
      </c>
    </row>
    <row r="28" spans="2:4" ht="15.75" thickBot="1" x14ac:dyDescent="0.3">
      <c r="B28" s="51">
        <v>44738</v>
      </c>
      <c r="C28">
        <v>18</v>
      </c>
      <c r="D28">
        <v>26</v>
      </c>
    </row>
    <row r="29" spans="2:4" ht="15.75" thickBot="1" x14ac:dyDescent="0.3">
      <c r="B29" s="50">
        <v>44739</v>
      </c>
      <c r="C29">
        <v>19</v>
      </c>
      <c r="D29">
        <v>27</v>
      </c>
    </row>
    <row r="30" spans="2:4" ht="15.75" thickBot="1" x14ac:dyDescent="0.3">
      <c r="B30" s="50">
        <v>44740</v>
      </c>
      <c r="C30">
        <v>20</v>
      </c>
      <c r="D30">
        <v>28</v>
      </c>
    </row>
    <row r="31" spans="2:4" ht="15.75" thickBot="1" x14ac:dyDescent="0.3">
      <c r="B31" s="50">
        <v>44741</v>
      </c>
      <c r="C31">
        <v>21</v>
      </c>
      <c r="D31">
        <v>29</v>
      </c>
    </row>
    <row r="32" spans="2:4" ht="15.75" thickBot="1" x14ac:dyDescent="0.3">
      <c r="B32" s="50">
        <v>44742</v>
      </c>
      <c r="C32">
        <v>22</v>
      </c>
      <c r="D32">
        <v>30</v>
      </c>
    </row>
    <row r="33" spans="2:2" ht="15.75" thickBot="1" x14ac:dyDescent="0.3">
      <c r="B33" s="50">
        <v>44743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3D09-7F78-4254-BA45-F2D0D5C349C8}">
  <dimension ref="A1:H9"/>
  <sheetViews>
    <sheetView workbookViewId="0">
      <selection activeCell="C8" sqref="C8"/>
    </sheetView>
  </sheetViews>
  <sheetFormatPr defaultRowHeight="15" x14ac:dyDescent="0.25"/>
  <cols>
    <col min="1" max="1" width="26.5703125" bestFit="1" customWidth="1"/>
    <col min="2" max="2" width="18" customWidth="1"/>
    <col min="3" max="3" width="26.5703125" bestFit="1" customWidth="1"/>
    <col min="4" max="5" width="18" customWidth="1"/>
    <col min="6" max="6" width="17.28515625" bestFit="1" customWidth="1"/>
    <col min="7" max="7" width="26.5703125" bestFit="1" customWidth="1"/>
    <col min="8" max="8" width="16.140625" bestFit="1" customWidth="1"/>
    <col min="9" max="9" width="26.5703125" bestFit="1" customWidth="1"/>
  </cols>
  <sheetData>
    <row r="1" spans="1:8" x14ac:dyDescent="0.25">
      <c r="D1" s="46" t="s">
        <v>36</v>
      </c>
      <c r="E1" s="46" t="s">
        <v>37</v>
      </c>
    </row>
    <row r="2" spans="1:8" x14ac:dyDescent="0.25">
      <c r="A2" s="44" t="s">
        <v>38</v>
      </c>
      <c r="B2" s="44" t="s">
        <v>35</v>
      </c>
      <c r="C2" s="44" t="s">
        <v>34</v>
      </c>
      <c r="D2" s="47">
        <v>44682</v>
      </c>
      <c r="E2" s="47">
        <f ca="1">EDATE(TODAY()-1,-1)</f>
        <v>44978</v>
      </c>
    </row>
    <row r="3" spans="1:8" x14ac:dyDescent="0.25">
      <c r="A3" s="81" t="e">
        <f ca="1">SUMIFS(ES_KPI_Daily_Summary!#REF!,ES_KPI_Daily_Summary!#REF!,"&gt;=" &amp;Forecast!$D$2,ES_KPI_Daily_Summary!#REF!,"&lt;=" &amp;Forecast!$E$2)</f>
        <v>#REF!</v>
      </c>
      <c r="B3" s="45" t="e">
        <f ca="1">ES_KPI_Daily_Summary!#REF!/Forecast!A3</f>
        <v>#REF!</v>
      </c>
      <c r="C3" s="81" t="e">
        <f ca="1">B3*ES_KPI_Daily_Summary!#REF!</f>
        <v>#REF!</v>
      </c>
    </row>
    <row r="4" spans="1:8" x14ac:dyDescent="0.25">
      <c r="A4" s="44" t="s">
        <v>39</v>
      </c>
      <c r="B4" s="44" t="s">
        <v>35</v>
      </c>
      <c r="C4" s="44" t="s">
        <v>40</v>
      </c>
    </row>
    <row r="5" spans="1:8" x14ac:dyDescent="0.25">
      <c r="A5" s="81" t="e">
        <f ca="1">SUMIFS(ES_KPI_Daily_Summary!#REF!,ES_KPI_Daily_Summary!#REF!,"&gt;=" &amp;Forecast!$D$2,ES_KPI_Daily_Summary!#REF!,"&lt;=" &amp;Forecast!$E$2)</f>
        <v>#REF!</v>
      </c>
      <c r="B5" s="45" t="e">
        <f ca="1">ES_KPI_Daily_Summary!#REF!/Forecast!A5</f>
        <v>#REF!</v>
      </c>
      <c r="C5" s="81" t="e">
        <f ca="1">B5*ES_KPI_Daily_Summary!#REF!</f>
        <v>#REF!</v>
      </c>
      <c r="F5" s="1"/>
      <c r="H5" s="9"/>
    </row>
    <row r="6" spans="1:8" x14ac:dyDescent="0.25">
      <c r="A6" s="48"/>
      <c r="B6" s="2"/>
      <c r="C6" s="49" t="s">
        <v>41</v>
      </c>
      <c r="F6" s="1"/>
      <c r="H6" s="9"/>
    </row>
    <row r="7" spans="1:8" x14ac:dyDescent="0.25">
      <c r="C7" s="81" t="e">
        <f ca="1">ES_KPI_Daily_Summary!#REF!+HLOOKUP(Target_01.2023!B3,ES_KPI_Daily_Summary!#REF!,35,FALSE)*Target_01.2023!G8</f>
        <v>#REF!</v>
      </c>
      <c r="F7" s="9"/>
    </row>
    <row r="8" spans="1:8" x14ac:dyDescent="0.25">
      <c r="F8" s="9"/>
    </row>
    <row r="9" spans="1:8" x14ac:dyDescent="0.25">
      <c r="C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90E8-0114-4DBC-8AC9-3A91E5D76B31}">
  <dimension ref="B2:M8"/>
  <sheetViews>
    <sheetView workbookViewId="0">
      <selection activeCell="H18" sqref="H1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7.1406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28515625" bestFit="1" customWidth="1"/>
    <col min="12" max="12" width="18.5703125" bestFit="1" customWidth="1"/>
    <col min="13" max="13" width="16.7109375" bestFit="1" customWidth="1"/>
  </cols>
  <sheetData>
    <row r="2" spans="2:13" ht="15.75" thickBot="1" x14ac:dyDescent="0.3"/>
    <row r="3" spans="2:13" ht="21" thickBot="1" x14ac:dyDescent="0.3">
      <c r="B3" s="38">
        <f ca="1">TODAY()-1</f>
        <v>45006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1865</v>
      </c>
      <c r="D4" s="21" t="e">
        <f>C4/E4</f>
        <v>#REF!</v>
      </c>
      <c r="E4" s="22" t="e">
        <f>Dates!#REF!</f>
        <v>#REF!</v>
      </c>
      <c r="F4" s="22" t="e">
        <f ca="1">VLOOKUP(B3,Dates!B3:D30,2,FALSE)</f>
        <v>#N/A</v>
      </c>
      <c r="G4" s="22" t="e">
        <f ca="1">E4-F4</f>
        <v>#REF!</v>
      </c>
      <c r="H4" s="23" t="e">
        <f>ES_KPI_Daily_Summary!#REF!</f>
        <v>#REF!</v>
      </c>
      <c r="I4" s="22" t="e">
        <f>C4-H4</f>
        <v>#REF!</v>
      </c>
      <c r="J4" s="22">
        <v>1534</v>
      </c>
      <c r="K4" s="24">
        <f ca="1">IFERROR(I4/G4,0)</f>
        <v>0</v>
      </c>
      <c r="L4" s="25" t="e">
        <f ca="1">F4*D4-H4</f>
        <v>#N/A</v>
      </c>
      <c r="M4" s="26" t="e">
        <f ca="1">(H4/F4)*G4+H4</f>
        <v>#REF!</v>
      </c>
    </row>
    <row r="5" spans="2:13" ht="18" x14ac:dyDescent="0.25">
      <c r="B5" s="27" t="s">
        <v>27</v>
      </c>
      <c r="C5" s="10">
        <v>1436.05</v>
      </c>
      <c r="D5" s="10" t="e">
        <f>C5/E5</f>
        <v>#REF!</v>
      </c>
      <c r="E5" s="11" t="e">
        <f t="shared" ref="E5:E7" si="0">E4</f>
        <v>#REF!</v>
      </c>
      <c r="F5" s="11" t="e">
        <f ca="1">F4</f>
        <v>#N/A</v>
      </c>
      <c r="G5" s="11" t="e">
        <f ca="1">E5-F5</f>
        <v>#REF!</v>
      </c>
      <c r="H5" s="12" t="e">
        <f>ES_KPI_Daily_Summary!#REF!</f>
        <v>#REF!</v>
      </c>
      <c r="I5" s="11" t="e">
        <f>C5-H5</f>
        <v>#REF!</v>
      </c>
      <c r="J5" s="11">
        <v>1074</v>
      </c>
      <c r="K5" s="13">
        <f ca="1">IFERROR(I5/G5,0)</f>
        <v>0</v>
      </c>
      <c r="L5" s="14" t="e">
        <f ca="1">F5*D5-H5</f>
        <v>#N/A</v>
      </c>
      <c r="M5" s="28" t="e">
        <f ca="1">(H5/F5)*G5+H5</f>
        <v>#REF!</v>
      </c>
    </row>
    <row r="6" spans="2:13" ht="18" x14ac:dyDescent="0.25">
      <c r="B6" s="27" t="s">
        <v>28</v>
      </c>
      <c r="C6" s="15">
        <v>6050161.6948794276</v>
      </c>
      <c r="D6" s="15" t="e">
        <f>C6/E6</f>
        <v>#REF!</v>
      </c>
      <c r="E6" s="11" t="e">
        <f t="shared" si="0"/>
        <v>#REF!</v>
      </c>
      <c r="F6" s="11" t="e">
        <f ca="1">F5</f>
        <v>#N/A</v>
      </c>
      <c r="G6" s="11" t="e">
        <f ca="1">E6-F6</f>
        <v>#REF!</v>
      </c>
      <c r="H6" s="16" t="e">
        <f>ES_KPI_Daily_Summary!#REF!</f>
        <v>#REF!</v>
      </c>
      <c r="I6" s="17" t="e">
        <f>C6-H6</f>
        <v>#REF!</v>
      </c>
      <c r="J6" s="17">
        <v>5893046.04</v>
      </c>
      <c r="K6" s="18">
        <f ca="1">IFERROR(I6/G6,0)</f>
        <v>0</v>
      </c>
      <c r="L6" s="19" t="e">
        <f ca="1">F6*D6-H6</f>
        <v>#N/A</v>
      </c>
      <c r="M6" s="29" t="e">
        <f ca="1">Forecast!C3</f>
        <v>#REF!</v>
      </c>
    </row>
    <row r="7" spans="2:13" ht="18" x14ac:dyDescent="0.25">
      <c r="B7" s="27" t="s">
        <v>29</v>
      </c>
      <c r="C7" s="15">
        <v>6470655.5833066376</v>
      </c>
      <c r="D7" s="15" t="e">
        <f>C7/E7</f>
        <v>#REF!</v>
      </c>
      <c r="E7" s="11" t="e">
        <f t="shared" si="0"/>
        <v>#REF!</v>
      </c>
      <c r="F7" s="11" t="e">
        <f ca="1">F6</f>
        <v>#N/A</v>
      </c>
      <c r="G7" s="11" t="e">
        <f ca="1">E7-F7</f>
        <v>#REF!</v>
      </c>
      <c r="H7" s="16" t="e">
        <f>ES_KPI_Daily_Summary!#REF!</f>
        <v>#REF!</v>
      </c>
      <c r="I7" s="17" t="e">
        <f>C7-H7</f>
        <v>#REF!</v>
      </c>
      <c r="J7" s="17">
        <v>6606801.9900000012</v>
      </c>
      <c r="K7" s="18">
        <f ca="1">IFERROR(I7/G7,0)</f>
        <v>0</v>
      </c>
      <c r="L7" s="19" t="e">
        <f ca="1">F7*D7-H7</f>
        <v>#N/A</v>
      </c>
      <c r="M7" s="29" t="e">
        <f ca="1">Forecast!C5</f>
        <v>#REF!</v>
      </c>
    </row>
    <row r="8" spans="2:13" ht="18.75" thickBot="1" x14ac:dyDescent="0.3">
      <c r="B8" s="30" t="s">
        <v>30</v>
      </c>
      <c r="C8" s="31">
        <v>1727339.1246887497</v>
      </c>
      <c r="D8" s="31" t="e">
        <f>C8/E8</f>
        <v>#REF!</v>
      </c>
      <c r="E8" s="32" t="e">
        <f>Dates!#REF!</f>
        <v>#REF!</v>
      </c>
      <c r="F8" s="32" t="e">
        <f ca="1">VLOOKUP(B3,Dates!B3:D30,3,FALSE)</f>
        <v>#N/A</v>
      </c>
      <c r="G8" s="32" t="e">
        <f ca="1">E8-F8</f>
        <v>#REF!</v>
      </c>
      <c r="H8" s="33" t="e">
        <f>ES_KPI_Daily_Summary!#REF!</f>
        <v>#REF!</v>
      </c>
      <c r="I8" s="34" t="e">
        <f>C8-H8</f>
        <v>#REF!</v>
      </c>
      <c r="J8" s="34">
        <v>1774543.4999999998</v>
      </c>
      <c r="K8" s="35">
        <f ca="1">IFERROR(I8/G8,0)</f>
        <v>0</v>
      </c>
      <c r="L8" s="36" t="e">
        <f ca="1">F8*D8-H8</f>
        <v>#N/A</v>
      </c>
      <c r="M8" s="37" t="e">
        <f ca="1">Forecast!C7</f>
        <v>#REF!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4BA0-8707-4CAE-BAA7-C832E9060E4D}">
  <dimension ref="B2:M8"/>
  <sheetViews>
    <sheetView workbookViewId="0">
      <selection activeCell="B3" sqref="B3:M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140625" bestFit="1" customWidth="1"/>
    <col min="12" max="12" width="19.140625" bestFit="1" customWidth="1"/>
    <col min="13" max="13" width="16.7109375" bestFit="1" customWidth="1"/>
  </cols>
  <sheetData>
    <row r="2" spans="2:13" ht="15.75" thickBot="1" x14ac:dyDescent="0.3"/>
    <row r="3" spans="2:13" ht="21" thickBot="1" x14ac:dyDescent="0.3">
      <c r="B3" s="38">
        <v>44227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1615</v>
      </c>
      <c r="D4" s="21">
        <v>80.75</v>
      </c>
      <c r="E4" s="22">
        <v>20</v>
      </c>
      <c r="F4" s="22">
        <v>20</v>
      </c>
      <c r="G4" s="22">
        <v>0</v>
      </c>
      <c r="H4" s="23">
        <v>2109</v>
      </c>
      <c r="I4" s="22">
        <v>-494</v>
      </c>
      <c r="J4" s="22">
        <v>1848</v>
      </c>
      <c r="K4" s="24">
        <v>0</v>
      </c>
      <c r="L4" s="25">
        <v>-494</v>
      </c>
      <c r="M4" s="26">
        <v>2109</v>
      </c>
    </row>
    <row r="5" spans="2:13" ht="18" x14ac:dyDescent="0.25">
      <c r="B5" s="27" t="s">
        <v>27</v>
      </c>
      <c r="C5" s="10">
        <v>1131</v>
      </c>
      <c r="D5" s="10">
        <v>56.55</v>
      </c>
      <c r="E5" s="11">
        <v>20</v>
      </c>
      <c r="F5" s="11">
        <v>20</v>
      </c>
      <c r="G5" s="11">
        <v>0</v>
      </c>
      <c r="H5" s="12">
        <v>1411</v>
      </c>
      <c r="I5" s="11">
        <v>-280</v>
      </c>
      <c r="J5" s="11">
        <v>1294</v>
      </c>
      <c r="K5" s="13">
        <v>0</v>
      </c>
      <c r="L5" s="14">
        <v>-280</v>
      </c>
      <c r="M5" s="28">
        <v>1411</v>
      </c>
    </row>
    <row r="6" spans="2:13" ht="18" x14ac:dyDescent="0.25">
      <c r="B6" s="27" t="s">
        <v>28</v>
      </c>
      <c r="C6" s="15">
        <v>6533574.5560320001</v>
      </c>
      <c r="D6" s="15">
        <v>326678.72780160001</v>
      </c>
      <c r="E6" s="11">
        <v>20</v>
      </c>
      <c r="F6" s="11">
        <v>20</v>
      </c>
      <c r="G6" s="11">
        <v>0</v>
      </c>
      <c r="H6" s="16">
        <v>6632341.9199999999</v>
      </c>
      <c r="I6" s="17">
        <v>-98767.363967999816</v>
      </c>
      <c r="J6" s="17">
        <v>6332391.8100000005</v>
      </c>
      <c r="K6" s="18">
        <v>0</v>
      </c>
      <c r="L6" s="19">
        <v>-98767.363967999816</v>
      </c>
      <c r="M6" s="29">
        <v>6474659.7637762846</v>
      </c>
    </row>
    <row r="7" spans="2:13" ht="18" x14ac:dyDescent="0.25">
      <c r="B7" s="27" t="s">
        <v>29</v>
      </c>
      <c r="C7" s="15">
        <v>7350271.3755360013</v>
      </c>
      <c r="D7" s="15">
        <v>367513.56877680006</v>
      </c>
      <c r="E7" s="11">
        <v>20</v>
      </c>
      <c r="F7" s="11">
        <v>20</v>
      </c>
      <c r="G7" s="11">
        <v>0</v>
      </c>
      <c r="H7" s="16">
        <v>6902275.1099999994</v>
      </c>
      <c r="I7" s="17">
        <v>447996.26553600188</v>
      </c>
      <c r="J7" s="17">
        <v>7500979.9099999983</v>
      </c>
      <c r="K7" s="18">
        <v>0</v>
      </c>
      <c r="L7" s="19">
        <v>447996.26553600188</v>
      </c>
      <c r="M7" s="29">
        <v>6902275.1099999975</v>
      </c>
    </row>
    <row r="8" spans="2:13" ht="18.75" thickBot="1" x14ac:dyDescent="0.3">
      <c r="B8" s="30" t="s">
        <v>30</v>
      </c>
      <c r="C8" s="31">
        <v>1972889.7449200002</v>
      </c>
      <c r="D8" s="31">
        <v>63641.604674838716</v>
      </c>
      <c r="E8" s="32">
        <v>31</v>
      </c>
      <c r="F8" s="32">
        <v>31</v>
      </c>
      <c r="G8" s="32">
        <v>0</v>
      </c>
      <c r="H8" s="33">
        <v>1804561.2200000004</v>
      </c>
      <c r="I8" s="34">
        <v>168328.52491999976</v>
      </c>
      <c r="J8" s="34">
        <v>1860894.3500000024</v>
      </c>
      <c r="K8" s="35">
        <v>0</v>
      </c>
      <c r="L8" s="36">
        <v>168328.52491999976</v>
      </c>
      <c r="M8" s="37">
        <v>1804561.2200000004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A932-5F45-4B1F-A2A0-9C28EE5FE988}">
  <dimension ref="B2:M8"/>
  <sheetViews>
    <sheetView workbookViewId="0">
      <selection activeCell="B3" sqref="B3:M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140625" bestFit="1" customWidth="1"/>
    <col min="12" max="12" width="17.140625" bestFit="1" customWidth="1"/>
    <col min="13" max="13" width="15.7109375" bestFit="1" customWidth="1"/>
  </cols>
  <sheetData>
    <row r="2" spans="2:13" ht="15.75" thickBot="1" x14ac:dyDescent="0.3"/>
    <row r="3" spans="2:13" ht="21" thickBot="1" x14ac:dyDescent="0.3">
      <c r="B3" s="38">
        <f ca="1">TODAY()-1</f>
        <v>45006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1680</v>
      </c>
      <c r="D4" s="21">
        <f>C4/E4</f>
        <v>84</v>
      </c>
      <c r="E4" s="22">
        <f>Dates!C30</f>
        <v>20</v>
      </c>
      <c r="F4" s="22" t="e">
        <f ca="1">VLOOKUP(B3,Dates!$B$3:$D$30,2,FALSE)</f>
        <v>#N/A</v>
      </c>
      <c r="G4" s="22" t="e">
        <f ca="1">E4-F4</f>
        <v>#N/A</v>
      </c>
      <c r="H4" s="23" t="e">
        <f>ES_KPI_Daily_Summary!#REF!</f>
        <v>#REF!</v>
      </c>
      <c r="I4" s="22" t="e">
        <f>C4-H4</f>
        <v>#REF!</v>
      </c>
      <c r="J4" s="22" t="e">
        <f>ES_KPI_Daily_Summary!#REF!</f>
        <v>#REF!</v>
      </c>
      <c r="K4" s="24">
        <f ca="1">IFERROR(I4/G4,0)</f>
        <v>0</v>
      </c>
      <c r="L4" s="25" t="e">
        <f ca="1">F4*D4-H4</f>
        <v>#N/A</v>
      </c>
      <c r="M4" s="26">
        <v>2109</v>
      </c>
    </row>
    <row r="5" spans="2:13" ht="18" x14ac:dyDescent="0.25">
      <c r="B5" s="27" t="s">
        <v>27</v>
      </c>
      <c r="C5" s="10">
        <v>1260</v>
      </c>
      <c r="D5" s="10">
        <f>C5/E5</f>
        <v>63</v>
      </c>
      <c r="E5" s="11">
        <f>E4</f>
        <v>20</v>
      </c>
      <c r="F5" s="11" t="e">
        <f ca="1">F4</f>
        <v>#N/A</v>
      </c>
      <c r="G5" s="11" t="e">
        <f ca="1">E5-F5</f>
        <v>#N/A</v>
      </c>
      <c r="H5" s="12" t="e">
        <f>ES_KPI_Daily_Summary!#REF!</f>
        <v>#REF!</v>
      </c>
      <c r="I5" s="11" t="e">
        <f>C5-H5</f>
        <v>#REF!</v>
      </c>
      <c r="J5" s="11" t="e">
        <f>ES_KPI_Daily_Summary!#REF!</f>
        <v>#REF!</v>
      </c>
      <c r="K5" s="13">
        <f ca="1">IFERROR(I5/G5,0)</f>
        <v>0</v>
      </c>
      <c r="L5" s="14" t="e">
        <f ca="1">F5*D5-H5</f>
        <v>#N/A</v>
      </c>
      <c r="M5" s="28">
        <v>1411</v>
      </c>
    </row>
    <row r="6" spans="2:13" ht="18" x14ac:dyDescent="0.25">
      <c r="B6" s="27" t="s">
        <v>28</v>
      </c>
      <c r="C6" s="15">
        <v>7206667.6038336009</v>
      </c>
      <c r="D6" s="15">
        <f>C6/E6</f>
        <v>360333.38019168004</v>
      </c>
      <c r="E6" s="11">
        <f>E5</f>
        <v>20</v>
      </c>
      <c r="F6" s="11" t="e">
        <f ca="1">F5</f>
        <v>#N/A</v>
      </c>
      <c r="G6" s="11" t="e">
        <f ca="1">E6-F6</f>
        <v>#N/A</v>
      </c>
      <c r="H6" s="16" t="e">
        <f>ES_KPI_Daily_Summary!#REF!</f>
        <v>#REF!</v>
      </c>
      <c r="I6" s="17" t="e">
        <f>C6-H6</f>
        <v>#REF!</v>
      </c>
      <c r="J6" s="17" t="e">
        <f>ES_KPI_Daily_Summary!#REF!</f>
        <v>#REF!</v>
      </c>
      <c r="K6" s="18">
        <f ca="1">IFERROR(I6/G6,0)</f>
        <v>0</v>
      </c>
      <c r="L6" s="19" t="e">
        <f ca="1">F6*D6-H6</f>
        <v>#N/A</v>
      </c>
      <c r="M6" s="29">
        <v>6742496.2700000005</v>
      </c>
    </row>
    <row r="7" spans="2:13" ht="18" x14ac:dyDescent="0.25">
      <c r="B7" s="27" t="s">
        <v>29</v>
      </c>
      <c r="C7" s="15">
        <v>7701411.0544142416</v>
      </c>
      <c r="D7" s="15">
        <f>C7/E7</f>
        <v>385070.55272071209</v>
      </c>
      <c r="E7" s="11">
        <f t="shared" ref="E7" si="0">E6</f>
        <v>20</v>
      </c>
      <c r="F7" s="11" t="e">
        <f ca="1">F6</f>
        <v>#N/A</v>
      </c>
      <c r="G7" s="11" t="e">
        <f ca="1">E7-F7</f>
        <v>#N/A</v>
      </c>
      <c r="H7" s="16" t="e">
        <f>ES_KPI_Daily_Summary!#REF!</f>
        <v>#REF!</v>
      </c>
      <c r="I7" s="17" t="e">
        <f>C7-H7</f>
        <v>#REF!</v>
      </c>
      <c r="J7" s="17" t="e">
        <f>ES_KPI_Daily_Summary!#REF!</f>
        <v>#REF!</v>
      </c>
      <c r="K7" s="18">
        <f ca="1">IFERROR(I7/G7,0)</f>
        <v>0</v>
      </c>
      <c r="L7" s="19" t="e">
        <f ca="1">F7*D7-H7</f>
        <v>#N/A</v>
      </c>
      <c r="M7" s="29">
        <v>6902275.1099999994</v>
      </c>
    </row>
    <row r="8" spans="2:13" ht="18.75" thickBot="1" x14ac:dyDescent="0.3">
      <c r="B8" s="30" t="s">
        <v>30</v>
      </c>
      <c r="C8" s="31">
        <v>2042055.2499199999</v>
      </c>
      <c r="D8" s="31">
        <f>C8/E8</f>
        <v>72930.544639999993</v>
      </c>
      <c r="E8" s="32">
        <f>Dates!D30</f>
        <v>28</v>
      </c>
      <c r="F8" s="32" t="e">
        <f ca="1">VLOOKUP(B3,Dates!$B$3:$D$30,3,FALSE)</f>
        <v>#N/A</v>
      </c>
      <c r="G8" s="32" t="e">
        <f ca="1">E8-F8</f>
        <v>#N/A</v>
      </c>
      <c r="H8" s="33" t="e">
        <f>ES_KPI_Daily_Summary!#REF!</f>
        <v>#REF!</v>
      </c>
      <c r="I8" s="34" t="e">
        <f>C8-H8</f>
        <v>#REF!</v>
      </c>
      <c r="J8" s="34" t="e">
        <f>ES_KPI_Daily_Summary!#REF!</f>
        <v>#REF!</v>
      </c>
      <c r="K8" s="35">
        <f ca="1">IFERROR(I8/G8,0)</f>
        <v>0</v>
      </c>
      <c r="L8" s="36" t="e">
        <f ca="1">F8*D8-H8</f>
        <v>#N/A</v>
      </c>
      <c r="M8" s="37">
        <v>1860827.6300000004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072C-3579-43F2-8E23-61B0F2724E24}">
  <dimension ref="B2:M8"/>
  <sheetViews>
    <sheetView workbookViewId="0">
      <selection activeCell="B3" sqref="B3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140625" bestFit="1" customWidth="1"/>
    <col min="12" max="12" width="19.140625" bestFit="1" customWidth="1"/>
    <col min="13" max="13" width="16.7109375" bestFit="1" customWidth="1"/>
  </cols>
  <sheetData>
    <row r="2" spans="2:13" ht="15.75" thickBot="1" x14ac:dyDescent="0.3"/>
    <row r="3" spans="2:13" ht="21" thickBot="1" x14ac:dyDescent="0.3">
      <c r="B3" s="38">
        <v>44196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1605</v>
      </c>
      <c r="D4" s="21">
        <v>76.428571428571431</v>
      </c>
      <c r="E4" s="22">
        <v>21</v>
      </c>
      <c r="F4" s="22">
        <v>21</v>
      </c>
      <c r="G4" s="22">
        <v>0</v>
      </c>
      <c r="H4" s="23">
        <v>1848</v>
      </c>
      <c r="I4" s="22">
        <v>-243</v>
      </c>
      <c r="J4" s="22">
        <v>1263</v>
      </c>
      <c r="K4" s="24">
        <v>0</v>
      </c>
      <c r="L4" s="25">
        <v>-243</v>
      </c>
      <c r="M4" s="26">
        <v>1848</v>
      </c>
    </row>
    <row r="5" spans="2:13" ht="18" x14ac:dyDescent="0.25">
      <c r="B5" s="27" t="s">
        <v>27</v>
      </c>
      <c r="C5" s="10">
        <v>1235.8500000000001</v>
      </c>
      <c r="D5" s="10">
        <v>58.850000000000009</v>
      </c>
      <c r="E5" s="11">
        <v>21</v>
      </c>
      <c r="F5" s="11">
        <v>21</v>
      </c>
      <c r="G5" s="11">
        <v>0</v>
      </c>
      <c r="H5" s="12">
        <v>1294</v>
      </c>
      <c r="I5" s="11">
        <v>-58.149999999999864</v>
      </c>
      <c r="J5" s="11">
        <v>926</v>
      </c>
      <c r="K5" s="13">
        <v>0</v>
      </c>
      <c r="L5" s="14">
        <v>-58.149999999999864</v>
      </c>
      <c r="M5" s="28">
        <v>1294</v>
      </c>
    </row>
    <row r="6" spans="2:13" ht="18" x14ac:dyDescent="0.25">
      <c r="B6" s="27" t="s">
        <v>28</v>
      </c>
      <c r="C6" s="15">
        <v>6283138.2832040964</v>
      </c>
      <c r="D6" s="15">
        <v>299197.06110495696</v>
      </c>
      <c r="E6" s="11">
        <v>21</v>
      </c>
      <c r="F6" s="11">
        <v>21</v>
      </c>
      <c r="G6" s="11">
        <v>0</v>
      </c>
      <c r="H6" s="16">
        <v>6332391.8100000005</v>
      </c>
      <c r="I6" s="17">
        <v>-49253.526795904152</v>
      </c>
      <c r="J6" s="17">
        <v>6264830.5299999993</v>
      </c>
      <c r="K6" s="18">
        <v>0</v>
      </c>
      <c r="L6" s="19">
        <v>-49253.526795904152</v>
      </c>
      <c r="M6" s="29">
        <v>6332391.8100000015</v>
      </c>
    </row>
    <row r="7" spans="2:13" ht="18" x14ac:dyDescent="0.25">
      <c r="B7" s="27" t="s">
        <v>29</v>
      </c>
      <c r="C7" s="15">
        <v>6843702.3471969394</v>
      </c>
      <c r="D7" s="15">
        <v>325890.58796175901</v>
      </c>
      <c r="E7" s="11">
        <v>21</v>
      </c>
      <c r="F7" s="11">
        <v>21</v>
      </c>
      <c r="G7" s="11">
        <v>0</v>
      </c>
      <c r="H7" s="16">
        <v>7380783.049999998</v>
      </c>
      <c r="I7" s="17">
        <v>-537080.70280305855</v>
      </c>
      <c r="J7" s="17">
        <v>7034266.8000000007</v>
      </c>
      <c r="K7" s="18">
        <v>0</v>
      </c>
      <c r="L7" s="19">
        <v>-537080.70280305855</v>
      </c>
      <c r="M7" s="29">
        <v>7380783.0499999933</v>
      </c>
    </row>
    <row r="8" spans="2:13" ht="18.75" thickBot="1" x14ac:dyDescent="0.3">
      <c r="B8" s="30" t="s">
        <v>30</v>
      </c>
      <c r="C8" s="31">
        <v>1832115.3252233791</v>
      </c>
      <c r="D8" s="31">
        <v>59100.494362044483</v>
      </c>
      <c r="E8" s="32">
        <v>31</v>
      </c>
      <c r="F8" s="32">
        <v>31</v>
      </c>
      <c r="G8" s="32">
        <v>0</v>
      </c>
      <c r="H8" s="33">
        <v>1860894.3500000024</v>
      </c>
      <c r="I8" s="34">
        <v>-28779.024776623351</v>
      </c>
      <c r="J8" s="34">
        <v>1811457.39</v>
      </c>
      <c r="K8" s="35">
        <v>0</v>
      </c>
      <c r="L8" s="36">
        <v>-28779.024776623351</v>
      </c>
      <c r="M8" s="37">
        <v>1860894.3500000024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ES_KPI_Daily_Summary</vt:lpstr>
      <vt:lpstr>New_Customers</vt:lpstr>
      <vt:lpstr>Target_01.2023</vt:lpstr>
      <vt:lpstr>Date</vt:lpstr>
      <vt:lpstr>Forecast</vt:lpstr>
      <vt:lpstr>Target_10.2020</vt:lpstr>
      <vt:lpstr>Target_01.2021</vt:lpstr>
      <vt:lpstr>Target_02.2021</vt:lpstr>
      <vt:lpstr>Target_12.2020</vt:lpstr>
      <vt:lpstr>Target_11.2020</vt:lpstr>
      <vt:lpstr>Target_09.2020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 CC WCard Lyuboslav Stefanov</dc:creator>
  <cp:lastModifiedBy>Aleksandar Dimitrov</cp:lastModifiedBy>
  <dcterms:created xsi:type="dcterms:W3CDTF">2016-08-01T09:33:19Z</dcterms:created>
  <dcterms:modified xsi:type="dcterms:W3CDTF">2023-03-22T13:55:13Z</dcterms:modified>
</cp:coreProperties>
</file>