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torage\YandexDisk\Индивидуальный план\Статьи\2024\"/>
    </mc:Choice>
  </mc:AlternateContent>
  <xr:revisionPtr revIDLastSave="0" documentId="13_ncr:1_{15188C0C-EC35-435F-B530-847E84F4B38D}" xr6:coauthVersionLast="47" xr6:coauthVersionMax="47" xr10:uidLastSave="{00000000-0000-0000-0000-000000000000}"/>
  <bookViews>
    <workbookView xWindow="-120" yWindow="-120" windowWidth="29040" windowHeight="15720" activeTab="3" xr2:uid="{F75E05CE-9955-4C73-A048-53ECF894046C}"/>
  </bookViews>
  <sheets>
    <sheet name="q_0" sheetId="4" r:id="rId1"/>
    <sheet name="q_1" sheetId="5" r:id="rId2"/>
    <sheet name="q_2" sheetId="6" r:id="rId3"/>
    <sheet name="calc" sheetId="2" r:id="rId4"/>
    <sheet name="nb 16b" sheetId="3" r:id="rId5"/>
  </sheets>
  <definedNames>
    <definedName name="ExternalData_1" localSheetId="0" hidden="1">'q_0'!$A$1:$Q$10</definedName>
    <definedName name="ExternalData_1" localSheetId="1" hidden="1">'q_1'!$A$1:$Q$10</definedName>
    <definedName name="ExternalData_1" localSheetId="2" hidden="1">'q_2'!$A$1:$Q$10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2" l="1"/>
  <c r="B27" i="2"/>
  <c r="T33" i="2" s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S28" i="2" s="1"/>
  <c r="D28" i="2"/>
  <c r="E28" i="2"/>
  <c r="U28" i="2" s="1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S34" i="2" s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B45" i="2"/>
  <c r="C45" i="2"/>
  <c r="D45" i="2"/>
  <c r="T45" i="2" s="1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42" i="2"/>
  <c r="A43" i="2"/>
  <c r="A44" i="2"/>
  <c r="A45" i="2"/>
  <c r="A46" i="2"/>
  <c r="A47" i="2"/>
  <c r="A48" i="2"/>
  <c r="A49" i="2"/>
  <c r="A41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O13" i="2"/>
  <c r="P13" i="2"/>
  <c r="Q13" i="2"/>
  <c r="N13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C14" i="2"/>
  <c r="C15" i="2"/>
  <c r="C16" i="2"/>
  <c r="C17" i="2"/>
  <c r="C18" i="2"/>
  <c r="C19" i="2"/>
  <c r="C20" i="2"/>
  <c r="C21" i="2"/>
  <c r="C13" i="2"/>
  <c r="B13" i="2"/>
  <c r="B14" i="2"/>
  <c r="B15" i="2"/>
  <c r="T15" i="2" s="1"/>
  <c r="B16" i="2"/>
  <c r="B17" i="2"/>
  <c r="B18" i="2"/>
  <c r="R18" i="2" s="1"/>
  <c r="B19" i="2"/>
  <c r="B20" i="2"/>
  <c r="B21" i="2"/>
  <c r="A14" i="2"/>
  <c r="A15" i="2"/>
  <c r="A16" i="2"/>
  <c r="A17" i="2"/>
  <c r="A18" i="2"/>
  <c r="A19" i="2"/>
  <c r="A20" i="2"/>
  <c r="A21" i="2"/>
  <c r="A13" i="2"/>
  <c r="S41" i="2" l="1"/>
  <c r="T42" i="2"/>
  <c r="R48" i="2"/>
  <c r="S47" i="2"/>
  <c r="T49" i="2"/>
  <c r="U46" i="2"/>
  <c r="S45" i="2"/>
  <c r="R42" i="2"/>
  <c r="R45" i="2"/>
  <c r="U42" i="2"/>
  <c r="R47" i="2"/>
  <c r="S49" i="2"/>
  <c r="S44" i="2"/>
  <c r="R49" i="2"/>
  <c r="R44" i="2"/>
  <c r="U44" i="2"/>
  <c r="U47" i="2"/>
  <c r="T47" i="2"/>
  <c r="S42" i="2"/>
  <c r="U45" i="2"/>
  <c r="T46" i="2"/>
  <c r="T44" i="2"/>
  <c r="U43" i="2"/>
  <c r="R43" i="2"/>
  <c r="R46" i="2"/>
  <c r="T43" i="2"/>
  <c r="S46" i="2"/>
  <c r="T41" i="2"/>
  <c r="U48" i="2"/>
  <c r="S48" i="2"/>
  <c r="U41" i="2"/>
  <c r="U49" i="2"/>
  <c r="S43" i="2"/>
  <c r="R41" i="2"/>
  <c r="T48" i="2"/>
  <c r="U35" i="2"/>
  <c r="S35" i="2"/>
  <c r="U30" i="2"/>
  <c r="T28" i="2"/>
  <c r="S29" i="2"/>
  <c r="S32" i="2"/>
  <c r="S33" i="2"/>
  <c r="R35" i="2"/>
  <c r="U29" i="2"/>
  <c r="U27" i="2"/>
  <c r="T35" i="2"/>
  <c r="U34" i="2"/>
  <c r="T27" i="2"/>
  <c r="S30" i="2"/>
  <c r="R34" i="2"/>
  <c r="T29" i="2"/>
  <c r="R29" i="2"/>
  <c r="U33" i="2"/>
  <c r="T34" i="2"/>
  <c r="S27" i="2"/>
  <c r="R28" i="2"/>
  <c r="R32" i="2"/>
  <c r="S31" i="2"/>
  <c r="R31" i="2"/>
  <c r="R33" i="2"/>
  <c r="R27" i="2"/>
  <c r="U31" i="2"/>
  <c r="R30" i="2"/>
  <c r="T32" i="2"/>
  <c r="U32" i="2"/>
  <c r="T31" i="2"/>
  <c r="T30" i="2"/>
  <c r="T16" i="2"/>
  <c r="R13" i="2"/>
  <c r="U17" i="2"/>
  <c r="S13" i="2"/>
  <c r="U13" i="2"/>
  <c r="U21" i="2"/>
  <c r="U16" i="2"/>
  <c r="T21" i="2"/>
  <c r="R17" i="2"/>
  <c r="S21" i="2"/>
  <c r="S16" i="2"/>
  <c r="R21" i="2"/>
  <c r="R16" i="2"/>
  <c r="S17" i="2"/>
  <c r="T17" i="2"/>
  <c r="S15" i="2"/>
  <c r="S14" i="2"/>
  <c r="U19" i="2"/>
  <c r="U20" i="2"/>
  <c r="S20" i="2"/>
  <c r="R20" i="2"/>
  <c r="R15" i="2"/>
  <c r="U14" i="2"/>
  <c r="U15" i="2"/>
  <c r="T14" i="2"/>
  <c r="T18" i="2"/>
  <c r="T20" i="2"/>
  <c r="R14" i="2"/>
  <c r="U18" i="2"/>
  <c r="S18" i="2"/>
  <c r="T13" i="2"/>
  <c r="T19" i="2"/>
  <c r="S19" i="2"/>
  <c r="R19" i="2"/>
  <c r="K6" i="2"/>
  <c r="L6" i="2" s="1"/>
  <c r="K4" i="2"/>
  <c r="L4" i="2" s="1"/>
  <c r="K5" i="2"/>
  <c r="L5" i="2" s="1"/>
  <c r="K7" i="2"/>
  <c r="L7" i="2" s="1"/>
  <c r="G4" i="2"/>
  <c r="F4" i="2" s="1"/>
  <c r="G7" i="2"/>
  <c r="H7" i="2" s="1"/>
  <c r="G5" i="2"/>
  <c r="H5" i="2" s="1"/>
  <c r="G6" i="2"/>
  <c r="H6" i="2" s="1"/>
  <c r="C4" i="2"/>
  <c r="B4" i="2" s="1"/>
  <c r="C5" i="2"/>
  <c r="B5" i="2" s="1"/>
  <c r="C6" i="2"/>
  <c r="D6" i="2" s="1"/>
  <c r="C7" i="2"/>
  <c r="D7" i="2" s="1"/>
  <c r="J6" i="2" l="1"/>
  <c r="B7" i="2"/>
  <c r="J4" i="2"/>
  <c r="J7" i="2"/>
  <c r="J5" i="2"/>
  <c r="D5" i="2"/>
  <c r="D4" i="2"/>
  <c r="H4" i="2"/>
  <c r="F7" i="2"/>
  <c r="F5" i="2"/>
  <c r="F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ECCA1-73A3-4A7B-A45B-875BE05FC645}" keepAlive="1" name="Запрос — q_0" description="Соединение с запросом &quot;q_0&quot; в книге." type="5" refreshedVersion="7" background="1" saveData="1">
    <dbPr connection="Provider=Microsoft.Mashup.OleDb.1;Data Source=$Workbook$;Location=q_0;Extended Properties=&quot;&quot;" command="SELECT * FROM [q_0]"/>
  </connection>
  <connection id="2" xr16:uid="{2133F401-41CE-4A4D-B92D-0B7549AAFB93}" keepAlive="1" name="Запрос — q_1" description="Соединение с запросом &quot;q_1&quot; в книге." type="5" refreshedVersion="7" background="1" saveData="1">
    <dbPr connection="Provider=Microsoft.Mashup.OleDb.1;Data Source=$Workbook$;Location=q_1;Extended Properties=&quot;&quot;" command="SELECT * FROM [q_1]"/>
  </connection>
  <connection id="3" xr16:uid="{1C4D3421-36BE-4625-95BC-9898B85C39B4}" keepAlive="1" name="Запрос — q_2" description="Соединение с запросом &quot;q_2&quot; в книге." type="5" refreshedVersion="7" background="1" saveData="1">
    <dbPr connection="Provider=Microsoft.Mashup.OleDb.1;Data Source=$Workbook$;Location=q_2;Extended Properties=&quot;&quot;" command="SELECT * FROM [q_2]"/>
  </connection>
</connections>
</file>

<file path=xl/sharedStrings.xml><?xml version="1.0" encoding="utf-8"?>
<sst xmlns="http://schemas.openxmlformats.org/spreadsheetml/2006/main" count="256" uniqueCount="38">
  <si>
    <t>Брокер</t>
  </si>
  <si>
    <t>Клиенты</t>
  </si>
  <si>
    <t>RPS</t>
  </si>
  <si>
    <t>mosquitto</t>
  </si>
  <si>
    <t>active</t>
  </si>
  <si>
    <t>aedes</t>
  </si>
  <si>
    <t>emqx</t>
  </si>
  <si>
    <t>CPU %</t>
  </si>
  <si>
    <t>Failed</t>
  </si>
  <si>
    <t>QoS 0</t>
  </si>
  <si>
    <t>QoS 1</t>
  </si>
  <si>
    <t>qos0</t>
  </si>
  <si>
    <t>qos1</t>
  </si>
  <si>
    <t>qos2</t>
  </si>
  <si>
    <t>Latency p99, ms</t>
  </si>
  <si>
    <t>C</t>
  </si>
  <si>
    <t>Failed %</t>
  </si>
  <si>
    <t>QoS 2</t>
  </si>
  <si>
    <t>Est</t>
  </si>
  <si>
    <t>params_clients</t>
  </si>
  <si>
    <t>mosq_rps</t>
  </si>
  <si>
    <t>active_rps</t>
  </si>
  <si>
    <t>aedes_rps</t>
  </si>
  <si>
    <t>emqx_rps</t>
  </si>
  <si>
    <t>mosq_fail</t>
  </si>
  <si>
    <t>active_fail</t>
  </si>
  <si>
    <t>aedes_fail</t>
  </si>
  <si>
    <t>emqx_fail</t>
  </si>
  <si>
    <t>mosq_cpu_usage</t>
  </si>
  <si>
    <t>active_cpu_usage</t>
  </si>
  <si>
    <t>aedes_cpu_usage</t>
  </si>
  <si>
    <t>emqx_cpu_usage</t>
  </si>
  <si>
    <t>mosq_99_percent</t>
  </si>
  <si>
    <t>active_99_percent</t>
  </si>
  <si>
    <t>aedes_99_percent</t>
  </si>
  <si>
    <t>emqx_99_percent</t>
  </si>
  <si>
    <t>f</t>
  </si>
  <si>
    <t>Коэффициент для оценки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</si>
</sst>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 applyBorder="1"/>
    <xf numFmtId="1" fontId="0" fillId="0" borderId="7" xfId="0" applyNumberFormat="1" applyBorder="1"/>
    <xf numFmtId="9" fontId="0" fillId="0" borderId="4" xfId="1" applyFont="1" applyBorder="1"/>
    <xf numFmtId="9" fontId="0" fillId="0" borderId="0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2" fontId="0" fillId="0" borderId="0" xfId="0" applyNumberFormat="1" applyFill="1" applyBorder="1"/>
    <xf numFmtId="0" fontId="0" fillId="0" borderId="0" xfId="0" applyNumberFormat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1" applyFont="1"/>
    <xf numFmtId="9" fontId="0" fillId="0" borderId="0" xfId="0" applyNumberFormat="1"/>
    <xf numFmtId="0" fontId="2" fillId="0" borderId="0" xfId="0" applyFont="1" applyAlignment="1"/>
  </cellXfs>
  <cellStyles count="2">
    <cellStyle name="Обычный" xfId="0" builtinId="0"/>
    <cellStyle name="Процентный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</a:t>
            </a:r>
            <a:r>
              <a:rPr lang="ru-RU"/>
              <a:t>по клиентам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calc!$B$12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calc!$B$13:$B$21</c:f>
              <c:numCache>
                <c:formatCode>General</c:formatCode>
                <c:ptCount val="9"/>
                <c:pt idx="0">
                  <c:v>58153.8</c:v>
                </c:pt>
                <c:pt idx="1">
                  <c:v>74959.600000000006</c:v>
                </c:pt>
                <c:pt idx="2">
                  <c:v>80879.100000000006</c:v>
                </c:pt>
                <c:pt idx="3">
                  <c:v>28016.9</c:v>
                </c:pt>
                <c:pt idx="4">
                  <c:v>39274.300000000003</c:v>
                </c:pt>
                <c:pt idx="5">
                  <c:v>51270.6</c:v>
                </c:pt>
                <c:pt idx="6">
                  <c:v>67983.5</c:v>
                </c:pt>
                <c:pt idx="7">
                  <c:v>80115.8</c:v>
                </c:pt>
                <c:pt idx="8">
                  <c:v>84222.3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0-4505-A6BB-5AEE1073D877}"/>
            </c:ext>
          </c:extLst>
        </c:ser>
        <c:ser>
          <c:idx val="1"/>
          <c:order val="1"/>
          <c:tx>
            <c:strRef>
              <c:f>calc!$C$12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calc!$C$13:$C$21</c:f>
              <c:numCache>
                <c:formatCode>General</c:formatCode>
                <c:ptCount val="9"/>
                <c:pt idx="0">
                  <c:v>46359.1</c:v>
                </c:pt>
                <c:pt idx="1">
                  <c:v>13620.9</c:v>
                </c:pt>
                <c:pt idx="2">
                  <c:v>11789.3</c:v>
                </c:pt>
                <c:pt idx="3">
                  <c:v>57016.7</c:v>
                </c:pt>
                <c:pt idx="4">
                  <c:v>20404.400000000001</c:v>
                </c:pt>
                <c:pt idx="5">
                  <c:v>14925.8</c:v>
                </c:pt>
                <c:pt idx="6">
                  <c:v>16039.6</c:v>
                </c:pt>
                <c:pt idx="7">
                  <c:v>20056.099999999999</c:v>
                </c:pt>
                <c:pt idx="8">
                  <c:v>28384.3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0-4505-A6BB-5AEE1073D877}"/>
            </c:ext>
          </c:extLst>
        </c:ser>
        <c:ser>
          <c:idx val="2"/>
          <c:order val="2"/>
          <c:tx>
            <c:strRef>
              <c:f>calc!$D$12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calc!$D$13:$D$21</c:f>
              <c:numCache>
                <c:formatCode>General</c:formatCode>
                <c:ptCount val="9"/>
                <c:pt idx="0">
                  <c:v>19236.400000000001</c:v>
                </c:pt>
                <c:pt idx="1">
                  <c:v>17765.400000000001</c:v>
                </c:pt>
                <c:pt idx="2">
                  <c:v>17229</c:v>
                </c:pt>
                <c:pt idx="3">
                  <c:v>17896.8</c:v>
                </c:pt>
                <c:pt idx="4">
                  <c:v>18423.400000000001</c:v>
                </c:pt>
                <c:pt idx="5">
                  <c:v>19430.8</c:v>
                </c:pt>
                <c:pt idx="6">
                  <c:v>22406</c:v>
                </c:pt>
                <c:pt idx="7">
                  <c:v>24926.9</c:v>
                </c:pt>
                <c:pt idx="8">
                  <c:v>36310.6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0-4505-A6BB-5AEE1073D877}"/>
            </c:ext>
          </c:extLst>
        </c:ser>
        <c:ser>
          <c:idx val="3"/>
          <c:order val="3"/>
          <c:tx>
            <c:strRef>
              <c:f>calc!$E$12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calc!$E$13:$E$21</c:f>
              <c:numCache>
                <c:formatCode>General</c:formatCode>
                <c:ptCount val="9"/>
                <c:pt idx="0">
                  <c:v>15057.3</c:v>
                </c:pt>
                <c:pt idx="1">
                  <c:v>27649.7</c:v>
                </c:pt>
                <c:pt idx="2">
                  <c:v>36281.699999999997</c:v>
                </c:pt>
                <c:pt idx="3">
                  <c:v>42616.1</c:v>
                </c:pt>
                <c:pt idx="4">
                  <c:v>47298.3</c:v>
                </c:pt>
                <c:pt idx="5">
                  <c:v>61182.5</c:v>
                </c:pt>
                <c:pt idx="6">
                  <c:v>74527.8</c:v>
                </c:pt>
                <c:pt idx="7">
                  <c:v>80411.7</c:v>
                </c:pt>
                <c:pt idx="8">
                  <c:v>83618.7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0-4505-A6BB-5AEE1073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23168"/>
        <c:axId val="1728123584"/>
      </c:scatterChart>
      <c:valAx>
        <c:axId val="1728123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23584"/>
        <c:crosses val="autoZero"/>
        <c:crossBetween val="midCat"/>
      </c:valAx>
      <c:valAx>
        <c:axId val="17281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calc!$B$26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calc!$B$27:$B$35</c:f>
              <c:numCache>
                <c:formatCode>General</c:formatCode>
                <c:ptCount val="9"/>
                <c:pt idx="0">
                  <c:v>3436.1</c:v>
                </c:pt>
                <c:pt idx="1">
                  <c:v>4331.1000000000004</c:v>
                </c:pt>
                <c:pt idx="2">
                  <c:v>4548.8999999999996</c:v>
                </c:pt>
                <c:pt idx="3">
                  <c:v>5374.5</c:v>
                </c:pt>
                <c:pt idx="4">
                  <c:v>6966.2</c:v>
                </c:pt>
                <c:pt idx="5">
                  <c:v>27006.6</c:v>
                </c:pt>
                <c:pt idx="6">
                  <c:v>39152.9</c:v>
                </c:pt>
                <c:pt idx="7">
                  <c:v>46952.5</c:v>
                </c:pt>
                <c:pt idx="8">
                  <c:v>42010.5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E-4822-BBCC-24D31EAA3DC4}"/>
            </c:ext>
          </c:extLst>
        </c:ser>
        <c:ser>
          <c:idx val="1"/>
          <c:order val="1"/>
          <c:tx>
            <c:strRef>
              <c:f>calc!$C$26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calc!$C$27:$C$35</c:f>
              <c:numCache>
                <c:formatCode>General</c:formatCode>
                <c:ptCount val="9"/>
                <c:pt idx="0">
                  <c:v>3334.5</c:v>
                </c:pt>
                <c:pt idx="1">
                  <c:v>4081.2</c:v>
                </c:pt>
                <c:pt idx="2">
                  <c:v>4568.3</c:v>
                </c:pt>
                <c:pt idx="3">
                  <c:v>5194.6000000000004</c:v>
                </c:pt>
                <c:pt idx="4">
                  <c:v>7560.6</c:v>
                </c:pt>
                <c:pt idx="5">
                  <c:v>19380</c:v>
                </c:pt>
                <c:pt idx="6">
                  <c:v>47205.2</c:v>
                </c:pt>
                <c:pt idx="7">
                  <c:v>41908.1</c:v>
                </c:pt>
                <c:pt idx="8">
                  <c:v>37910.6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E-4822-BBCC-24D31EAA3DC4}"/>
            </c:ext>
          </c:extLst>
        </c:ser>
        <c:ser>
          <c:idx val="2"/>
          <c:order val="2"/>
          <c:tx>
            <c:strRef>
              <c:f>calc!$D$26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calc!$D$27:$D$35</c:f>
              <c:numCache>
                <c:formatCode>General</c:formatCode>
                <c:ptCount val="9"/>
                <c:pt idx="0">
                  <c:v>3312.9</c:v>
                </c:pt>
                <c:pt idx="1">
                  <c:v>3727.5</c:v>
                </c:pt>
                <c:pt idx="2">
                  <c:v>4901.6000000000004</c:v>
                </c:pt>
                <c:pt idx="3">
                  <c:v>6451.8</c:v>
                </c:pt>
                <c:pt idx="4">
                  <c:v>6670.8</c:v>
                </c:pt>
                <c:pt idx="5">
                  <c:v>6762.5</c:v>
                </c:pt>
                <c:pt idx="6">
                  <c:v>7481.6</c:v>
                </c:pt>
                <c:pt idx="7">
                  <c:v>8029.8</c:v>
                </c:pt>
                <c:pt idx="8">
                  <c:v>7868.8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E-4822-BBCC-24D31EAA3DC4}"/>
            </c:ext>
          </c:extLst>
        </c:ser>
        <c:ser>
          <c:idx val="3"/>
          <c:order val="3"/>
          <c:tx>
            <c:strRef>
              <c:f>calc!$E$26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calc!$E$27:$E$35</c:f>
              <c:numCache>
                <c:formatCode>General</c:formatCode>
                <c:ptCount val="9"/>
                <c:pt idx="0">
                  <c:v>3381.1</c:v>
                </c:pt>
                <c:pt idx="1">
                  <c:v>5722.9</c:v>
                </c:pt>
                <c:pt idx="2">
                  <c:v>9730.6</c:v>
                </c:pt>
                <c:pt idx="3">
                  <c:v>15687.5</c:v>
                </c:pt>
                <c:pt idx="4">
                  <c:v>32458.799999999999</c:v>
                </c:pt>
                <c:pt idx="5">
                  <c:v>41919.199999999997</c:v>
                </c:pt>
                <c:pt idx="6">
                  <c:v>43802.5</c:v>
                </c:pt>
                <c:pt idx="7">
                  <c:v>43991.9</c:v>
                </c:pt>
                <c:pt idx="8">
                  <c:v>40337.599999999999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BE-4822-BBCC-24D31EAA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41680"/>
        <c:axId val="1786337520"/>
      </c:scatterChart>
      <c:valAx>
        <c:axId val="1786341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337520"/>
        <c:crosses val="autoZero"/>
        <c:crossBetween val="midCat"/>
      </c:valAx>
      <c:valAx>
        <c:axId val="17863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3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calc!$B$40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calc!$B$41:$B$49</c:f>
              <c:numCache>
                <c:formatCode>General</c:formatCode>
                <c:ptCount val="9"/>
                <c:pt idx="0">
                  <c:v>2257.4</c:v>
                </c:pt>
                <c:pt idx="1">
                  <c:v>2523.1</c:v>
                </c:pt>
                <c:pt idx="2">
                  <c:v>2599.4</c:v>
                </c:pt>
                <c:pt idx="3">
                  <c:v>3496.3</c:v>
                </c:pt>
                <c:pt idx="4">
                  <c:v>10499.5</c:v>
                </c:pt>
                <c:pt idx="5">
                  <c:v>17585.8</c:v>
                </c:pt>
                <c:pt idx="6">
                  <c:v>24764</c:v>
                </c:pt>
                <c:pt idx="7">
                  <c:v>28360.3</c:v>
                </c:pt>
                <c:pt idx="8">
                  <c:v>25896.5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E-485D-9707-15FE56FD58FB}"/>
            </c:ext>
          </c:extLst>
        </c:ser>
        <c:ser>
          <c:idx val="1"/>
          <c:order val="1"/>
          <c:tx>
            <c:strRef>
              <c:f>calc!$C$40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calc!$C$41:$C$49</c:f>
              <c:numCache>
                <c:formatCode>General</c:formatCode>
                <c:ptCount val="9"/>
                <c:pt idx="0">
                  <c:v>1909.4</c:v>
                </c:pt>
                <c:pt idx="1">
                  <c:v>2894.4</c:v>
                </c:pt>
                <c:pt idx="2">
                  <c:v>5889.5</c:v>
                </c:pt>
                <c:pt idx="3">
                  <c:v>13052.8</c:v>
                </c:pt>
                <c:pt idx="4">
                  <c:v>21929.9</c:v>
                </c:pt>
                <c:pt idx="5">
                  <c:v>26523.599999999999</c:v>
                </c:pt>
                <c:pt idx="6">
                  <c:v>26315.599999999999</c:v>
                </c:pt>
                <c:pt idx="7">
                  <c:v>25768.9</c:v>
                </c:pt>
                <c:pt idx="8">
                  <c:v>23413.1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E-485D-9707-15FE56FD58FB}"/>
            </c:ext>
          </c:extLst>
        </c:ser>
        <c:ser>
          <c:idx val="2"/>
          <c:order val="2"/>
          <c:tx>
            <c:strRef>
              <c:f>calc!$D$40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calc!$D$41:$D$49</c:f>
              <c:numCache>
                <c:formatCode>General</c:formatCode>
                <c:ptCount val="9"/>
                <c:pt idx="0">
                  <c:v>1288.2</c:v>
                </c:pt>
                <c:pt idx="1">
                  <c:v>1620.7</c:v>
                </c:pt>
                <c:pt idx="2">
                  <c:v>1799</c:v>
                </c:pt>
                <c:pt idx="3">
                  <c:v>1967</c:v>
                </c:pt>
                <c:pt idx="4">
                  <c:v>3066.2</c:v>
                </c:pt>
                <c:pt idx="5">
                  <c:v>3943.3</c:v>
                </c:pt>
                <c:pt idx="6">
                  <c:v>3907.6</c:v>
                </c:pt>
                <c:pt idx="7">
                  <c:v>4015.7</c:v>
                </c:pt>
                <c:pt idx="8">
                  <c:v>4000.6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E-485D-9707-15FE56FD58FB}"/>
            </c:ext>
          </c:extLst>
        </c:ser>
        <c:ser>
          <c:idx val="3"/>
          <c:order val="3"/>
          <c:tx>
            <c:strRef>
              <c:f>calc!$E$40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calc!$E$41:$E$49</c:f>
              <c:numCache>
                <c:formatCode>General</c:formatCode>
                <c:ptCount val="9"/>
                <c:pt idx="0">
                  <c:v>1784.4</c:v>
                </c:pt>
                <c:pt idx="1">
                  <c:v>3179.9</c:v>
                </c:pt>
                <c:pt idx="2">
                  <c:v>5617</c:v>
                </c:pt>
                <c:pt idx="3">
                  <c:v>10278.6</c:v>
                </c:pt>
                <c:pt idx="4">
                  <c:v>18536.599999999999</c:v>
                </c:pt>
                <c:pt idx="5">
                  <c:v>24145.1</c:v>
                </c:pt>
                <c:pt idx="6">
                  <c:v>24807.3</c:v>
                </c:pt>
                <c:pt idx="7">
                  <c:v>24720.1</c:v>
                </c:pt>
                <c:pt idx="8">
                  <c:v>22995.9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E-485D-9707-15FE56FD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04560"/>
        <c:axId val="1792611632"/>
      </c:scatterChart>
      <c:valAx>
        <c:axId val="17926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11632"/>
        <c:crosses val="autoZero"/>
        <c:crossBetween val="midCat"/>
      </c:valAx>
      <c:valAx>
        <c:axId val="17926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</a:t>
            </a:r>
            <a:r>
              <a:rPr lang="ru-RU"/>
              <a:t>по клиентам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calc!$B$12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calc!$B$13:$B$21</c:f>
              <c:numCache>
                <c:formatCode>General</c:formatCode>
                <c:ptCount val="9"/>
                <c:pt idx="0">
                  <c:v>58153.8</c:v>
                </c:pt>
                <c:pt idx="1">
                  <c:v>74959.600000000006</c:v>
                </c:pt>
                <c:pt idx="2">
                  <c:v>80879.100000000006</c:v>
                </c:pt>
                <c:pt idx="3">
                  <c:v>28016.9</c:v>
                </c:pt>
                <c:pt idx="4">
                  <c:v>39274.300000000003</c:v>
                </c:pt>
                <c:pt idx="5">
                  <c:v>51270.6</c:v>
                </c:pt>
                <c:pt idx="6">
                  <c:v>67983.5</c:v>
                </c:pt>
                <c:pt idx="7">
                  <c:v>80115.8</c:v>
                </c:pt>
                <c:pt idx="8">
                  <c:v>84222.3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CC1-9916-96DA4506FBCF}"/>
            </c:ext>
          </c:extLst>
        </c:ser>
        <c:ser>
          <c:idx val="1"/>
          <c:order val="1"/>
          <c:tx>
            <c:strRef>
              <c:f>calc!$C$12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calc!$C$13:$C$21</c:f>
              <c:numCache>
                <c:formatCode>General</c:formatCode>
                <c:ptCount val="9"/>
                <c:pt idx="0">
                  <c:v>46359.1</c:v>
                </c:pt>
                <c:pt idx="1">
                  <c:v>13620.9</c:v>
                </c:pt>
                <c:pt idx="2">
                  <c:v>11789.3</c:v>
                </c:pt>
                <c:pt idx="3">
                  <c:v>57016.7</c:v>
                </c:pt>
                <c:pt idx="4">
                  <c:v>20404.400000000001</c:v>
                </c:pt>
                <c:pt idx="5">
                  <c:v>14925.8</c:v>
                </c:pt>
                <c:pt idx="6">
                  <c:v>16039.6</c:v>
                </c:pt>
                <c:pt idx="7">
                  <c:v>20056.099999999999</c:v>
                </c:pt>
                <c:pt idx="8">
                  <c:v>28384.3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E-4CC1-9916-96DA4506FBCF}"/>
            </c:ext>
          </c:extLst>
        </c:ser>
        <c:ser>
          <c:idx val="2"/>
          <c:order val="2"/>
          <c:tx>
            <c:strRef>
              <c:f>calc!$D$12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calc!$D$13:$D$21</c:f>
              <c:numCache>
                <c:formatCode>General</c:formatCode>
                <c:ptCount val="9"/>
                <c:pt idx="0">
                  <c:v>19236.400000000001</c:v>
                </c:pt>
                <c:pt idx="1">
                  <c:v>17765.400000000001</c:v>
                </c:pt>
                <c:pt idx="2">
                  <c:v>17229</c:v>
                </c:pt>
                <c:pt idx="3">
                  <c:v>17896.8</c:v>
                </c:pt>
                <c:pt idx="4">
                  <c:v>18423.400000000001</c:v>
                </c:pt>
                <c:pt idx="5">
                  <c:v>19430.8</c:v>
                </c:pt>
                <c:pt idx="6">
                  <c:v>22406</c:v>
                </c:pt>
                <c:pt idx="7">
                  <c:v>24926.9</c:v>
                </c:pt>
                <c:pt idx="8">
                  <c:v>36310.6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E-4CC1-9916-96DA4506FBCF}"/>
            </c:ext>
          </c:extLst>
        </c:ser>
        <c:ser>
          <c:idx val="3"/>
          <c:order val="3"/>
          <c:tx>
            <c:strRef>
              <c:f>calc!$E$12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calc!$E$13:$E$21</c:f>
              <c:numCache>
                <c:formatCode>General</c:formatCode>
                <c:ptCount val="9"/>
                <c:pt idx="0">
                  <c:v>15057.3</c:v>
                </c:pt>
                <c:pt idx="1">
                  <c:v>27649.7</c:v>
                </c:pt>
                <c:pt idx="2">
                  <c:v>36281.699999999997</c:v>
                </c:pt>
                <c:pt idx="3">
                  <c:v>42616.1</c:v>
                </c:pt>
                <c:pt idx="4">
                  <c:v>47298.3</c:v>
                </c:pt>
                <c:pt idx="5">
                  <c:v>61182.5</c:v>
                </c:pt>
                <c:pt idx="6">
                  <c:v>74527.8</c:v>
                </c:pt>
                <c:pt idx="7">
                  <c:v>80411.7</c:v>
                </c:pt>
                <c:pt idx="8">
                  <c:v>83618.7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E-4CC1-9916-96DA4506F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23168"/>
        <c:axId val="1728123584"/>
      </c:scatterChart>
      <c:valAx>
        <c:axId val="1728123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23584"/>
        <c:crosses val="autoZero"/>
        <c:crossBetween val="midCat"/>
      </c:valAx>
      <c:valAx>
        <c:axId val="17281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calc!$B$26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calc!$B$27:$B$35</c:f>
              <c:numCache>
                <c:formatCode>General</c:formatCode>
                <c:ptCount val="9"/>
                <c:pt idx="0">
                  <c:v>3436.1</c:v>
                </c:pt>
                <c:pt idx="1">
                  <c:v>4331.1000000000004</c:v>
                </c:pt>
                <c:pt idx="2">
                  <c:v>4548.8999999999996</c:v>
                </c:pt>
                <c:pt idx="3">
                  <c:v>5374.5</c:v>
                </c:pt>
                <c:pt idx="4">
                  <c:v>6966.2</c:v>
                </c:pt>
                <c:pt idx="5">
                  <c:v>27006.6</c:v>
                </c:pt>
                <c:pt idx="6">
                  <c:v>39152.9</c:v>
                </c:pt>
                <c:pt idx="7">
                  <c:v>46952.5</c:v>
                </c:pt>
                <c:pt idx="8">
                  <c:v>42010.5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F-48BF-A07D-61F074E4E7B2}"/>
            </c:ext>
          </c:extLst>
        </c:ser>
        <c:ser>
          <c:idx val="1"/>
          <c:order val="1"/>
          <c:tx>
            <c:strRef>
              <c:f>calc!$C$26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calc!$C$27:$C$35</c:f>
              <c:numCache>
                <c:formatCode>General</c:formatCode>
                <c:ptCount val="9"/>
                <c:pt idx="0">
                  <c:v>3334.5</c:v>
                </c:pt>
                <c:pt idx="1">
                  <c:v>4081.2</c:v>
                </c:pt>
                <c:pt idx="2">
                  <c:v>4568.3</c:v>
                </c:pt>
                <c:pt idx="3">
                  <c:v>5194.6000000000004</c:v>
                </c:pt>
                <c:pt idx="4">
                  <c:v>7560.6</c:v>
                </c:pt>
                <c:pt idx="5">
                  <c:v>19380</c:v>
                </c:pt>
                <c:pt idx="6">
                  <c:v>47205.2</c:v>
                </c:pt>
                <c:pt idx="7">
                  <c:v>41908.1</c:v>
                </c:pt>
                <c:pt idx="8">
                  <c:v>37910.6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F-48BF-A07D-61F074E4E7B2}"/>
            </c:ext>
          </c:extLst>
        </c:ser>
        <c:ser>
          <c:idx val="2"/>
          <c:order val="2"/>
          <c:tx>
            <c:strRef>
              <c:f>calc!$D$26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calc!$D$27:$D$35</c:f>
              <c:numCache>
                <c:formatCode>General</c:formatCode>
                <c:ptCount val="9"/>
                <c:pt idx="0">
                  <c:v>3312.9</c:v>
                </c:pt>
                <c:pt idx="1">
                  <c:v>3727.5</c:v>
                </c:pt>
                <c:pt idx="2">
                  <c:v>4901.6000000000004</c:v>
                </c:pt>
                <c:pt idx="3">
                  <c:v>6451.8</c:v>
                </c:pt>
                <c:pt idx="4">
                  <c:v>6670.8</c:v>
                </c:pt>
                <c:pt idx="5">
                  <c:v>6762.5</c:v>
                </c:pt>
                <c:pt idx="6">
                  <c:v>7481.6</c:v>
                </c:pt>
                <c:pt idx="7">
                  <c:v>8029.8</c:v>
                </c:pt>
                <c:pt idx="8">
                  <c:v>7868.8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F-48BF-A07D-61F074E4E7B2}"/>
            </c:ext>
          </c:extLst>
        </c:ser>
        <c:ser>
          <c:idx val="3"/>
          <c:order val="3"/>
          <c:tx>
            <c:strRef>
              <c:f>calc!$E$26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calc!$E$27:$E$35</c:f>
              <c:numCache>
                <c:formatCode>General</c:formatCode>
                <c:ptCount val="9"/>
                <c:pt idx="0">
                  <c:v>3381.1</c:v>
                </c:pt>
                <c:pt idx="1">
                  <c:v>5722.9</c:v>
                </c:pt>
                <c:pt idx="2">
                  <c:v>9730.6</c:v>
                </c:pt>
                <c:pt idx="3">
                  <c:v>15687.5</c:v>
                </c:pt>
                <c:pt idx="4">
                  <c:v>32458.799999999999</c:v>
                </c:pt>
                <c:pt idx="5">
                  <c:v>41919.199999999997</c:v>
                </c:pt>
                <c:pt idx="6">
                  <c:v>43802.5</c:v>
                </c:pt>
                <c:pt idx="7">
                  <c:v>43991.9</c:v>
                </c:pt>
                <c:pt idx="8">
                  <c:v>40337.599999999999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7F-48BF-A07D-61F074E4E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41680"/>
        <c:axId val="1786337520"/>
      </c:scatterChart>
      <c:valAx>
        <c:axId val="1786341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337520"/>
        <c:crosses val="autoZero"/>
        <c:crossBetween val="midCat"/>
      </c:valAx>
      <c:valAx>
        <c:axId val="17863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3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calc!$B$40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calc!$B$41:$B$49</c:f>
              <c:numCache>
                <c:formatCode>General</c:formatCode>
                <c:ptCount val="9"/>
                <c:pt idx="0">
                  <c:v>2257.4</c:v>
                </c:pt>
                <c:pt idx="1">
                  <c:v>2523.1</c:v>
                </c:pt>
                <c:pt idx="2">
                  <c:v>2599.4</c:v>
                </c:pt>
                <c:pt idx="3">
                  <c:v>3496.3</c:v>
                </c:pt>
                <c:pt idx="4">
                  <c:v>10499.5</c:v>
                </c:pt>
                <c:pt idx="5">
                  <c:v>17585.8</c:v>
                </c:pt>
                <c:pt idx="6">
                  <c:v>24764</c:v>
                </c:pt>
                <c:pt idx="7">
                  <c:v>28360.3</c:v>
                </c:pt>
                <c:pt idx="8">
                  <c:v>25896.5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3-4654-AD18-314C497E18DD}"/>
            </c:ext>
          </c:extLst>
        </c:ser>
        <c:ser>
          <c:idx val="1"/>
          <c:order val="1"/>
          <c:tx>
            <c:strRef>
              <c:f>calc!$C$40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calc!$C$41:$C$49</c:f>
              <c:numCache>
                <c:formatCode>General</c:formatCode>
                <c:ptCount val="9"/>
                <c:pt idx="0">
                  <c:v>1909.4</c:v>
                </c:pt>
                <c:pt idx="1">
                  <c:v>2894.4</c:v>
                </c:pt>
                <c:pt idx="2">
                  <c:v>5889.5</c:v>
                </c:pt>
                <c:pt idx="3">
                  <c:v>13052.8</c:v>
                </c:pt>
                <c:pt idx="4">
                  <c:v>21929.9</c:v>
                </c:pt>
                <c:pt idx="5">
                  <c:v>26523.599999999999</c:v>
                </c:pt>
                <c:pt idx="6">
                  <c:v>26315.599999999999</c:v>
                </c:pt>
                <c:pt idx="7">
                  <c:v>25768.9</c:v>
                </c:pt>
                <c:pt idx="8">
                  <c:v>23413.1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3-4654-AD18-314C497E18DD}"/>
            </c:ext>
          </c:extLst>
        </c:ser>
        <c:ser>
          <c:idx val="2"/>
          <c:order val="2"/>
          <c:tx>
            <c:strRef>
              <c:f>calc!$D$40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calc!$D$41:$D$49</c:f>
              <c:numCache>
                <c:formatCode>General</c:formatCode>
                <c:ptCount val="9"/>
                <c:pt idx="0">
                  <c:v>1288.2</c:v>
                </c:pt>
                <c:pt idx="1">
                  <c:v>1620.7</c:v>
                </c:pt>
                <c:pt idx="2">
                  <c:v>1799</c:v>
                </c:pt>
                <c:pt idx="3">
                  <c:v>1967</c:v>
                </c:pt>
                <c:pt idx="4">
                  <c:v>3066.2</c:v>
                </c:pt>
                <c:pt idx="5">
                  <c:v>3943.3</c:v>
                </c:pt>
                <c:pt idx="6">
                  <c:v>3907.6</c:v>
                </c:pt>
                <c:pt idx="7">
                  <c:v>4015.7</c:v>
                </c:pt>
                <c:pt idx="8">
                  <c:v>4000.6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3-4654-AD18-314C497E18DD}"/>
            </c:ext>
          </c:extLst>
        </c:ser>
        <c:ser>
          <c:idx val="3"/>
          <c:order val="3"/>
          <c:tx>
            <c:strRef>
              <c:f>calc!$E$40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calc!$E$41:$E$49</c:f>
              <c:numCache>
                <c:formatCode>General</c:formatCode>
                <c:ptCount val="9"/>
                <c:pt idx="0">
                  <c:v>1784.4</c:v>
                </c:pt>
                <c:pt idx="1">
                  <c:v>3179.9</c:v>
                </c:pt>
                <c:pt idx="2">
                  <c:v>5617</c:v>
                </c:pt>
                <c:pt idx="3">
                  <c:v>10278.6</c:v>
                </c:pt>
                <c:pt idx="4">
                  <c:v>18536.599999999999</c:v>
                </c:pt>
                <c:pt idx="5">
                  <c:v>24145.1</c:v>
                </c:pt>
                <c:pt idx="6">
                  <c:v>24807.3</c:v>
                </c:pt>
                <c:pt idx="7">
                  <c:v>24720.1</c:v>
                </c:pt>
                <c:pt idx="8">
                  <c:v>22995.9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93-4654-AD18-314C497E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04560"/>
        <c:axId val="1792611632"/>
      </c:scatterChart>
      <c:valAx>
        <c:axId val="17926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11632"/>
        <c:crosses val="autoZero"/>
        <c:crossBetween val="midCat"/>
      </c:valAx>
      <c:valAx>
        <c:axId val="17926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333375</xdr:colOff>
      <xdr:row>10</xdr:row>
      <xdr:rowOff>128587</xdr:rowOff>
    </xdr:from>
    <xdr:to>
      <xdr:col>30</xdr:col>
      <xdr:colOff>28575</xdr:colOff>
      <xdr:row>22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C6CE4C-E210-45C1-B508-D9F672757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366712</xdr:colOff>
      <xdr:row>24</xdr:row>
      <xdr:rowOff>23812</xdr:rowOff>
    </xdr:from>
    <xdr:to>
      <xdr:col>30</xdr:col>
      <xdr:colOff>61912</xdr:colOff>
      <xdr:row>36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1947AB-835E-4D4B-9B53-D9C60CF72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385762</xdr:colOff>
      <xdr:row>38</xdr:row>
      <xdr:rowOff>14287</xdr:rowOff>
    </xdr:from>
    <xdr:to>
      <xdr:col>30</xdr:col>
      <xdr:colOff>80962</xdr:colOff>
      <xdr:row>49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9D4CC09-7041-43BE-AF78-4F020FF2B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333375</xdr:colOff>
      <xdr:row>10</xdr:row>
      <xdr:rowOff>128587</xdr:rowOff>
    </xdr:from>
    <xdr:to>
      <xdr:col>30</xdr:col>
      <xdr:colOff>28575</xdr:colOff>
      <xdr:row>22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B749B3-E5FB-4156-92A2-58F5EB52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366712</xdr:colOff>
      <xdr:row>24</xdr:row>
      <xdr:rowOff>23812</xdr:rowOff>
    </xdr:from>
    <xdr:to>
      <xdr:col>30</xdr:col>
      <xdr:colOff>61912</xdr:colOff>
      <xdr:row>36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27313EB-FE83-42D7-B6A8-06044F753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385762</xdr:colOff>
      <xdr:row>38</xdr:row>
      <xdr:rowOff>14287</xdr:rowOff>
    </xdr:from>
    <xdr:to>
      <xdr:col>30</xdr:col>
      <xdr:colOff>80962</xdr:colOff>
      <xdr:row>49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F0BC6B7-3146-4F75-91B3-3910EB017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42EE3F-A8DB-4D36-991A-11F666892C03}" autoFormatId="16" applyNumberFormats="0" applyBorderFormats="0" applyFontFormats="0" applyPatternFormats="0" applyAlignmentFormats="0" applyWidthHeightFormats="0">
  <queryTableRefresh nextId="18">
    <queryTableFields count="17">
      <queryTableField id="1" name="params_clients" tableColumnId="1"/>
      <queryTableField id="2" name="mosq_rps" tableColumnId="2"/>
      <queryTableField id="3" name="active_rps" tableColumnId="3"/>
      <queryTableField id="4" name="aedes_rps" tableColumnId="4"/>
      <queryTableField id="5" name="emqx_rps" tableColumnId="5"/>
      <queryTableField id="6" name="mosq_fail" tableColumnId="6"/>
      <queryTableField id="7" name="active_fail" tableColumnId="7"/>
      <queryTableField id="8" name="aedes_fail" tableColumnId="8"/>
      <queryTableField id="9" name="emqx_fail" tableColumnId="9"/>
      <queryTableField id="10" name="mosq_cpu_usage" tableColumnId="10"/>
      <queryTableField id="11" name="active_cpu_usage" tableColumnId="11"/>
      <queryTableField id="12" name="aedes_cpu_usage" tableColumnId="12"/>
      <queryTableField id="13" name="emqx_cpu_usage" tableColumnId="13"/>
      <queryTableField id="14" name="mosq_99_percent" tableColumnId="14"/>
      <queryTableField id="15" name="active_99_percent" tableColumnId="15"/>
      <queryTableField id="16" name="aedes_99_percent" tableColumnId="16"/>
      <queryTableField id="17" name="emqx_99_percent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4D3935-543C-4EFE-B631-D9F2C47CA76C}" autoFormatId="16" applyNumberFormats="0" applyBorderFormats="0" applyFontFormats="0" applyPatternFormats="0" applyAlignmentFormats="0" applyWidthHeightFormats="0">
  <queryTableRefresh nextId="18">
    <queryTableFields count="17">
      <queryTableField id="1" name="params_clients" tableColumnId="1"/>
      <queryTableField id="2" name="mosq_rps" tableColumnId="2"/>
      <queryTableField id="3" name="active_rps" tableColumnId="3"/>
      <queryTableField id="4" name="aedes_rps" tableColumnId="4"/>
      <queryTableField id="5" name="emqx_rps" tableColumnId="5"/>
      <queryTableField id="6" name="mosq_fail" tableColumnId="6"/>
      <queryTableField id="7" name="active_fail" tableColumnId="7"/>
      <queryTableField id="8" name="aedes_fail" tableColumnId="8"/>
      <queryTableField id="9" name="emqx_fail" tableColumnId="9"/>
      <queryTableField id="10" name="mosq_cpu_usage" tableColumnId="10"/>
      <queryTableField id="11" name="active_cpu_usage" tableColumnId="11"/>
      <queryTableField id="12" name="aedes_cpu_usage" tableColumnId="12"/>
      <queryTableField id="13" name="emqx_cpu_usage" tableColumnId="13"/>
      <queryTableField id="14" name="mosq_99_percent" tableColumnId="14"/>
      <queryTableField id="15" name="active_99_percent" tableColumnId="15"/>
      <queryTableField id="16" name="aedes_99_percent" tableColumnId="16"/>
      <queryTableField id="17" name="emqx_99_percent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FAE1B7-5FF4-401D-9A7D-5B11B5818065}" autoFormatId="16" applyNumberFormats="0" applyBorderFormats="0" applyFontFormats="0" applyPatternFormats="0" applyAlignmentFormats="0" applyWidthHeightFormats="0">
  <queryTableRefresh nextId="18">
    <queryTableFields count="17">
      <queryTableField id="1" name="params_clients" tableColumnId="1"/>
      <queryTableField id="2" name="mosq_rps" tableColumnId="2"/>
      <queryTableField id="3" name="active_rps" tableColumnId="3"/>
      <queryTableField id="4" name="aedes_rps" tableColumnId="4"/>
      <queryTableField id="5" name="emqx_rps" tableColumnId="5"/>
      <queryTableField id="6" name="mosq_fail" tableColumnId="6"/>
      <queryTableField id="7" name="active_fail" tableColumnId="7"/>
      <queryTableField id="8" name="aedes_fail" tableColumnId="8"/>
      <queryTableField id="9" name="emqx_fail" tableColumnId="9"/>
      <queryTableField id="10" name="mosq_cpu_usage" tableColumnId="10"/>
      <queryTableField id="11" name="active_cpu_usage" tableColumnId="11"/>
      <queryTableField id="12" name="aedes_cpu_usage" tableColumnId="12"/>
      <queryTableField id="13" name="emqx_cpu_usage" tableColumnId="13"/>
      <queryTableField id="14" name="mosq_99_percent" tableColumnId="14"/>
      <queryTableField id="15" name="active_99_percent" tableColumnId="15"/>
      <queryTableField id="16" name="aedes_99_percent" tableColumnId="16"/>
      <queryTableField id="17" name="emqx_99_percent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F1E5B2-6C13-46AB-9991-0AA4AAE30A83}" name="q_0" displayName="q_0" ref="A1:Q10" tableType="queryTable" totalsRowShown="0">
  <autoFilter ref="A1:Q10" xr:uid="{8CF1E5B2-6C13-46AB-9991-0AA4AAE30A83}"/>
  <tableColumns count="17">
    <tableColumn id="1" xr3:uid="{65CAC6E9-D894-488B-8E3B-78E9BFF63337}" uniqueName="1" name="params_clients" queryTableFieldId="1"/>
    <tableColumn id="2" xr3:uid="{EDB4E133-E58D-44AB-A4F0-4D47508B5466}" uniqueName="2" name="mosq_rps" queryTableFieldId="2" dataDxfId="15"/>
    <tableColumn id="3" xr3:uid="{AA078553-3907-4E96-82BD-BE17CD9999D2}" uniqueName="3" name="active_rps" queryTableFieldId="3" dataDxfId="14"/>
    <tableColumn id="4" xr3:uid="{AB840484-C5FB-405E-9A62-589EF06E9964}" uniqueName="4" name="aedes_rps" queryTableFieldId="4" dataDxfId="13"/>
    <tableColumn id="5" xr3:uid="{B7F037B0-CB0D-4DCA-A44F-E561D483791F}" uniqueName="5" name="emqx_rps" queryTableFieldId="5" dataDxfId="12"/>
    <tableColumn id="6" xr3:uid="{8E001944-DB84-4C1D-85CD-CB553D033B0C}" uniqueName="6" name="mosq_fail" queryTableFieldId="6" dataDxfId="11"/>
    <tableColumn id="7" xr3:uid="{81D0B6C3-DB78-4640-B8EE-B50E6401E652}" uniqueName="7" name="active_fail" queryTableFieldId="7" dataDxfId="10"/>
    <tableColumn id="8" xr3:uid="{7BE192A5-A846-4259-A15C-AE0B83F8CD2D}" uniqueName="8" name="aedes_fail" queryTableFieldId="8" dataDxfId="9"/>
    <tableColumn id="9" xr3:uid="{72E79FAC-2B4C-4D90-802F-D30703E3B5F0}" uniqueName="9" name="emqx_fail" queryTableFieldId="9" dataDxfId="8"/>
    <tableColumn id="10" xr3:uid="{97726185-E1C0-4316-A11B-22D890E4530A}" uniqueName="10" name="mosq_cpu_usage" queryTableFieldId="10" dataDxfId="7"/>
    <tableColumn id="11" xr3:uid="{B62E925E-7F0F-46AA-8D34-9E431675E196}" uniqueName="11" name="active_cpu_usage" queryTableFieldId="11" dataDxfId="6"/>
    <tableColumn id="12" xr3:uid="{3B7C88DD-178A-4EBF-A58B-5B610AB4BED2}" uniqueName="12" name="aedes_cpu_usage" queryTableFieldId="12" dataDxfId="5"/>
    <tableColumn id="13" xr3:uid="{83507C9F-0E75-45D0-B6C5-2BFCFC70AE39}" uniqueName="13" name="emqx_cpu_usage" queryTableFieldId="13" dataDxfId="4"/>
    <tableColumn id="14" xr3:uid="{46A806C1-B5F1-472C-834E-EA7D36E2AE61}" uniqueName="14" name="mosq_99_percent" queryTableFieldId="14" dataDxfId="3"/>
    <tableColumn id="15" xr3:uid="{94C53BCE-57C3-403D-BA9A-16E855DD8C8B}" uniqueName="15" name="active_99_percent" queryTableFieldId="15" dataDxfId="2"/>
    <tableColumn id="16" xr3:uid="{C14259F1-2D94-4B45-9C6C-3D46482C19E8}" uniqueName="16" name="aedes_99_percent" queryTableFieldId="16" dataDxfId="1"/>
    <tableColumn id="17" xr3:uid="{A585ED4E-4E91-4061-83F2-FB92AE5F6C69}" uniqueName="17" name="emqx_99_percent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F917A9-5421-46B4-BB77-1188419C4604}" name="q_1" displayName="q_1" ref="A1:Q10" tableType="queryTable" totalsRowShown="0">
  <autoFilter ref="A1:Q10" xr:uid="{75F917A9-5421-46B4-BB77-1188419C4604}"/>
  <tableColumns count="17">
    <tableColumn id="1" xr3:uid="{BF52CABF-9A62-4835-8CFD-782CE5A014EF}" uniqueName="1" name="params_clients" queryTableFieldId="1"/>
    <tableColumn id="2" xr3:uid="{752AB480-1BD8-4F6B-B4CA-08263E622D8E}" uniqueName="2" name="mosq_rps" queryTableFieldId="2"/>
    <tableColumn id="3" xr3:uid="{B0F18648-7C93-4B4C-8581-C9B17E42ED4A}" uniqueName="3" name="active_rps" queryTableFieldId="3"/>
    <tableColumn id="4" xr3:uid="{C9FAD599-62BF-4D8D-9ABF-B70841270F5C}" uniqueName="4" name="aedes_rps" queryTableFieldId="4"/>
    <tableColumn id="5" xr3:uid="{04AEEFCE-39CD-49D8-A06C-8022E0AF3341}" uniqueName="5" name="emqx_rps" queryTableFieldId="5"/>
    <tableColumn id="6" xr3:uid="{F47BA5CE-FFBF-4F95-AA12-85ED940D57FD}" uniqueName="6" name="mosq_fail" queryTableFieldId="6"/>
    <tableColumn id="7" xr3:uid="{5025217D-EFB7-46FB-A16D-87F0E6773821}" uniqueName="7" name="active_fail" queryTableFieldId="7"/>
    <tableColumn id="8" xr3:uid="{2B3AB759-11D9-40D9-BD59-0182EDDE4C73}" uniqueName="8" name="aedes_fail" queryTableFieldId="8"/>
    <tableColumn id="9" xr3:uid="{28112B39-B8C2-4B14-A832-EA3426307A73}" uniqueName="9" name="emqx_fail" queryTableFieldId="9"/>
    <tableColumn id="10" xr3:uid="{85F395BF-6CCF-4158-A39C-51238360D4B9}" uniqueName="10" name="mosq_cpu_usage" queryTableFieldId="10"/>
    <tableColumn id="11" xr3:uid="{087FE8AF-BE49-4DC1-B9AA-6AF9A464AE8A}" uniqueName="11" name="active_cpu_usage" queryTableFieldId="11"/>
    <tableColumn id="12" xr3:uid="{310B1C26-360D-4447-B60E-FD4B4E589E6B}" uniqueName="12" name="aedes_cpu_usage" queryTableFieldId="12"/>
    <tableColumn id="13" xr3:uid="{4B4AD2D2-C684-4A83-8115-9DCF0771ECB6}" uniqueName="13" name="emqx_cpu_usage" queryTableFieldId="13"/>
    <tableColumn id="14" xr3:uid="{A7D3586F-8F8F-4612-8F98-64D440DEBAF5}" uniqueName="14" name="mosq_99_percent" queryTableFieldId="14"/>
    <tableColumn id="15" xr3:uid="{D273F389-1079-48D9-8B4F-8DE8C12D4660}" uniqueName="15" name="active_99_percent" queryTableFieldId="15"/>
    <tableColumn id="16" xr3:uid="{4F6B0FA0-DFD2-486E-95CF-91B075FCF763}" uniqueName="16" name="aedes_99_percent" queryTableFieldId="16"/>
    <tableColumn id="17" xr3:uid="{829AF0FB-E42E-446D-B73E-6F6816802459}" uniqueName="17" name="emqx_99_percent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FE267-EB13-46A8-856B-679496DBA238}" name="q_2" displayName="q_2" ref="A1:Q10" tableType="queryTable" totalsRowShown="0">
  <autoFilter ref="A1:Q10" xr:uid="{FBFFE267-EB13-46A8-856B-679496DBA238}"/>
  <tableColumns count="17">
    <tableColumn id="1" xr3:uid="{25718A90-107F-4A64-B501-2FFE9CA22A84}" uniqueName="1" name="params_clients" queryTableFieldId="1"/>
    <tableColumn id="2" xr3:uid="{7D371804-14D0-4E90-998F-DBAA9783FC2E}" uniqueName="2" name="mosq_rps" queryTableFieldId="2"/>
    <tableColumn id="3" xr3:uid="{6CE6F794-0EB6-4E18-A1A7-726CEEE6604B}" uniqueName="3" name="active_rps" queryTableFieldId="3"/>
    <tableColumn id="4" xr3:uid="{DA070902-1C5B-46E3-AB50-EC9826D80A18}" uniqueName="4" name="aedes_rps" queryTableFieldId="4"/>
    <tableColumn id="5" xr3:uid="{AF12A987-63C2-44EF-B263-B2AFEE487272}" uniqueName="5" name="emqx_rps" queryTableFieldId="5"/>
    <tableColumn id="6" xr3:uid="{F3D23C9F-5EAE-4D19-BC36-24E8A32EDA57}" uniqueName="6" name="mosq_fail" queryTableFieldId="6"/>
    <tableColumn id="7" xr3:uid="{68D9649E-B287-4F01-A021-C38A5EED2541}" uniqueName="7" name="active_fail" queryTableFieldId="7"/>
    <tableColumn id="8" xr3:uid="{68D1BB3C-9690-42D3-8771-A16485841F41}" uniqueName="8" name="aedes_fail" queryTableFieldId="8"/>
    <tableColumn id="9" xr3:uid="{6050A8A9-88F9-4C07-B615-17CB521820E7}" uniqueName="9" name="emqx_fail" queryTableFieldId="9"/>
    <tableColumn id="10" xr3:uid="{1AD03B2F-AA07-46F9-9940-BD840F6D7A53}" uniqueName="10" name="mosq_cpu_usage" queryTableFieldId="10"/>
    <tableColumn id="11" xr3:uid="{1D3AE43E-367E-4D74-BD25-DFD0AB172D7C}" uniqueName="11" name="active_cpu_usage" queryTableFieldId="11"/>
    <tableColumn id="12" xr3:uid="{9F86B107-9160-4432-879F-E8FB5FFB14F9}" uniqueName="12" name="aedes_cpu_usage" queryTableFieldId="12"/>
    <tableColumn id="13" xr3:uid="{58106022-5497-42BC-BBD1-1498F3F1E2B9}" uniqueName="13" name="emqx_cpu_usage" queryTableFieldId="13"/>
    <tableColumn id="14" xr3:uid="{A4217602-952E-45A4-8E10-74A13BBCCAC2}" uniqueName="14" name="mosq_99_percent" queryTableFieldId="14"/>
    <tableColumn id="15" xr3:uid="{BC5A7C14-61CF-4389-9B7B-8FAED82BF6C2}" uniqueName="15" name="active_99_percent" queryTableFieldId="15"/>
    <tableColumn id="16" xr3:uid="{88759F9A-65F2-49F7-B312-4D1C4923925F}" uniqueName="16" name="aedes_99_percent" queryTableFieldId="16"/>
    <tableColumn id="17" xr3:uid="{8BB79AE7-2033-47B9-8620-87084245558D}" uniqueName="17" name="emqx_99_percent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C493-D5B0-4606-93D7-EDCC463C95FD}">
  <dimension ref="A1:Q10"/>
  <sheetViews>
    <sheetView workbookViewId="0">
      <selection activeCell="E6" sqref="E6"/>
    </sheetView>
  </sheetViews>
  <sheetFormatPr defaultRowHeight="15" x14ac:dyDescent="0.25"/>
  <cols>
    <col min="1" max="1" width="16.7109375" bestFit="1" customWidth="1"/>
    <col min="2" max="2" width="11.85546875" bestFit="1" customWidth="1"/>
    <col min="3" max="4" width="12.28515625" bestFit="1" customWidth="1"/>
    <col min="5" max="6" width="12" bestFit="1" customWidth="1"/>
    <col min="7" max="8" width="12.42578125" bestFit="1" customWidth="1"/>
    <col min="9" max="9" width="12.140625" bestFit="1" customWidth="1"/>
    <col min="10" max="10" width="18.5703125" bestFit="1" customWidth="1"/>
    <col min="11" max="12" width="19" bestFit="1" customWidth="1"/>
    <col min="13" max="13" width="18.7109375" bestFit="1" customWidth="1"/>
    <col min="14" max="14" width="19.140625" bestFit="1" customWidth="1"/>
    <col min="15" max="16" width="19.7109375" bestFit="1" customWidth="1"/>
    <col min="17" max="17" width="19.28515625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1</v>
      </c>
      <c r="B2" s="22">
        <v>58153.8</v>
      </c>
      <c r="C2" s="22">
        <v>46359.1</v>
      </c>
      <c r="D2" s="22">
        <v>19236.400000000001</v>
      </c>
      <c r="E2" s="22">
        <v>15057.3</v>
      </c>
      <c r="F2" s="22">
        <v>7.5397767070538241E-3</v>
      </c>
      <c r="G2" s="22">
        <v>0</v>
      </c>
      <c r="H2" s="22">
        <v>0</v>
      </c>
      <c r="I2" s="22">
        <v>0</v>
      </c>
      <c r="J2" s="22">
        <v>0.18505521419681797</v>
      </c>
      <c r="K2" s="22">
        <v>0.29463977889000342</v>
      </c>
      <c r="L2" s="22">
        <v>0.1319467212176364</v>
      </c>
      <c r="M2" s="22">
        <v>0.21164114164679845</v>
      </c>
      <c r="N2" s="22">
        <v>0.02</v>
      </c>
      <c r="O2" s="22">
        <v>0.02</v>
      </c>
      <c r="P2" s="22">
        <v>0.02</v>
      </c>
      <c r="Q2" s="22">
        <v>0.03</v>
      </c>
    </row>
    <row r="3" spans="1:17" x14ac:dyDescent="0.25">
      <c r="A3">
        <v>2</v>
      </c>
      <c r="B3" s="22">
        <v>74959.600000000006</v>
      </c>
      <c r="C3" s="22">
        <v>13620.9</v>
      </c>
      <c r="D3" s="22">
        <v>17765.400000000001</v>
      </c>
      <c r="E3" s="22">
        <v>27649.7</v>
      </c>
      <c r="F3" s="22">
        <v>4.4005926748097196E-2</v>
      </c>
      <c r="G3" s="22">
        <v>0.28157219175433829</v>
      </c>
      <c r="H3" s="22">
        <v>0</v>
      </c>
      <c r="I3" s="22">
        <v>0</v>
      </c>
      <c r="J3" s="22">
        <v>0.17255562510115374</v>
      </c>
      <c r="K3" s="22">
        <v>0.16164420582712649</v>
      </c>
      <c r="L3" s="22">
        <v>0.13423744368143178</v>
      </c>
      <c r="M3" s="22">
        <v>0.27158709484046928</v>
      </c>
      <c r="N3" s="22">
        <v>0.15</v>
      </c>
      <c r="O3" s="22">
        <v>7.0000000000000007E-2</v>
      </c>
      <c r="P3" s="22">
        <v>7.0000000000000007E-2</v>
      </c>
      <c r="Q3" s="22">
        <v>0.08</v>
      </c>
    </row>
    <row r="4" spans="1:17" x14ac:dyDescent="0.25">
      <c r="A4">
        <v>4</v>
      </c>
      <c r="B4" s="22">
        <v>80879.100000000006</v>
      </c>
      <c r="C4" s="22">
        <v>11789.3</v>
      </c>
      <c r="D4" s="22">
        <v>17229</v>
      </c>
      <c r="E4" s="22">
        <v>36281.699999999997</v>
      </c>
      <c r="F4" s="22">
        <v>7.3302796683446164E-2</v>
      </c>
      <c r="G4" s="22">
        <v>0.33225043047509184</v>
      </c>
      <c r="H4" s="22">
        <v>0</v>
      </c>
      <c r="I4" s="22">
        <v>0</v>
      </c>
      <c r="J4" s="22">
        <v>0.18046969322839571</v>
      </c>
      <c r="K4" s="22">
        <v>0.15703564267597597</v>
      </c>
      <c r="L4" s="22">
        <v>0.13295541175210934</v>
      </c>
      <c r="M4" s="22">
        <v>0.31949487257372888</v>
      </c>
      <c r="N4" s="22">
        <v>0.09</v>
      </c>
      <c r="O4" s="22">
        <v>0.1</v>
      </c>
      <c r="P4" s="22">
        <v>0.1</v>
      </c>
      <c r="Q4" s="22">
        <v>0.11</v>
      </c>
    </row>
    <row r="5" spans="1:17" x14ac:dyDescent="0.25">
      <c r="A5">
        <v>8</v>
      </c>
      <c r="B5" s="22">
        <v>28016.9</v>
      </c>
      <c r="C5" s="22">
        <v>57016.7</v>
      </c>
      <c r="D5" s="22">
        <v>17896.8</v>
      </c>
      <c r="E5" s="22">
        <v>42616.1</v>
      </c>
      <c r="F5" s="22">
        <v>4.3978270232455215E-2</v>
      </c>
      <c r="G5" s="22">
        <v>0</v>
      </c>
      <c r="H5" s="22">
        <v>0</v>
      </c>
      <c r="I5" s="22">
        <v>0</v>
      </c>
      <c r="J5" s="22">
        <v>0.10908707873920127</v>
      </c>
      <c r="K5" s="22">
        <v>0.33861658892637131</v>
      </c>
      <c r="L5" s="22">
        <v>0.13065239881737445</v>
      </c>
      <c r="M5" s="22">
        <v>0.42386925807656423</v>
      </c>
      <c r="N5" s="22">
        <v>18.989999999999998</v>
      </c>
      <c r="O5" s="22">
        <v>0.21</v>
      </c>
      <c r="P5" s="22">
        <v>0.14000000000000001</v>
      </c>
      <c r="Q5" s="22">
        <v>1.46</v>
      </c>
    </row>
    <row r="6" spans="1:17" x14ac:dyDescent="0.25">
      <c r="A6">
        <v>16</v>
      </c>
      <c r="B6" s="22">
        <v>39274.300000000003</v>
      </c>
      <c r="C6" s="22">
        <v>20404.400000000001</v>
      </c>
      <c r="D6" s="22">
        <v>18423.400000000001</v>
      </c>
      <c r="E6" s="22">
        <v>47298.3</v>
      </c>
      <c r="F6" s="22">
        <v>0.10942439882230025</v>
      </c>
      <c r="G6" s="22">
        <v>0.17110525180843347</v>
      </c>
      <c r="H6" s="22">
        <v>0</v>
      </c>
      <c r="I6" s="22">
        <v>0.8899988653573877</v>
      </c>
      <c r="J6" s="22">
        <v>0.14837244951312001</v>
      </c>
      <c r="K6" s="22">
        <v>0.18662646244183595</v>
      </c>
      <c r="L6" s="22">
        <v>0.13813548909621257</v>
      </c>
      <c r="M6" s="22">
        <v>0.43896672161396461</v>
      </c>
      <c r="N6" s="22">
        <v>19.04</v>
      </c>
      <c r="O6" s="22">
        <v>8.0399999999999991</v>
      </c>
      <c r="P6" s="22">
        <v>0.45</v>
      </c>
      <c r="Q6" s="22">
        <v>16.46</v>
      </c>
    </row>
    <row r="7" spans="1:17" x14ac:dyDescent="0.25">
      <c r="A7">
        <v>32</v>
      </c>
      <c r="B7" s="22">
        <v>51270.6</v>
      </c>
      <c r="C7" s="22">
        <v>14925.8</v>
      </c>
      <c r="D7" s="22">
        <v>19430.8</v>
      </c>
      <c r="E7" s="22">
        <v>61182.5</v>
      </c>
      <c r="F7" s="22">
        <v>0.22942012863780845</v>
      </c>
      <c r="G7" s="22">
        <v>0.3208471237722601</v>
      </c>
      <c r="H7" s="22">
        <v>0</v>
      </c>
      <c r="I7" s="22">
        <v>0.99432789877279726</v>
      </c>
      <c r="J7" s="22">
        <v>0.15708446087110015</v>
      </c>
      <c r="K7" s="22">
        <v>0.16596453929799476</v>
      </c>
      <c r="L7" s="22">
        <v>0.1359559485871478</v>
      </c>
      <c r="M7" s="22">
        <v>0.44996603057515755</v>
      </c>
      <c r="N7" s="22">
        <v>19.059999999999999</v>
      </c>
      <c r="O7" s="22">
        <v>12.7</v>
      </c>
      <c r="P7" s="22">
        <v>2.62</v>
      </c>
      <c r="Q7" s="22">
        <v>17.02</v>
      </c>
    </row>
    <row r="8" spans="1:17" x14ac:dyDescent="0.25">
      <c r="A8">
        <v>64</v>
      </c>
      <c r="B8" s="22">
        <v>67983.5</v>
      </c>
      <c r="C8" s="22">
        <v>16039.6</v>
      </c>
      <c r="D8" s="22">
        <v>22406</v>
      </c>
      <c r="E8" s="22">
        <v>74527.8</v>
      </c>
      <c r="F8" s="22">
        <v>0.57939234245189031</v>
      </c>
      <c r="G8" s="22">
        <v>0.29319725346434244</v>
      </c>
      <c r="H8" s="22">
        <v>0</v>
      </c>
      <c r="I8" s="22">
        <v>0.99821543022220349</v>
      </c>
      <c r="J8" s="22">
        <v>0.17656542039316697</v>
      </c>
      <c r="K8" s="22">
        <v>0.22416441531583894</v>
      </c>
      <c r="L8" s="22">
        <v>0.13815525987791666</v>
      </c>
      <c r="M8" s="22">
        <v>0.60942978952375193</v>
      </c>
      <c r="N8" s="22">
        <v>27.1</v>
      </c>
      <c r="O8" s="22">
        <v>19.98</v>
      </c>
      <c r="P8" s="22">
        <v>15.88</v>
      </c>
      <c r="Q8" s="22">
        <v>21.86</v>
      </c>
    </row>
    <row r="9" spans="1:17" x14ac:dyDescent="0.25">
      <c r="A9">
        <v>128</v>
      </c>
      <c r="B9" s="22">
        <v>80115.8</v>
      </c>
      <c r="C9" s="22">
        <v>20056.099999999999</v>
      </c>
      <c r="D9" s="22">
        <v>24926.9</v>
      </c>
      <c r="E9" s="22">
        <v>80411.7</v>
      </c>
      <c r="F9" s="22">
        <v>0.66666458634459957</v>
      </c>
      <c r="G9" s="22">
        <v>0.48737044694557274</v>
      </c>
      <c r="H9" s="22">
        <v>0</v>
      </c>
      <c r="I9" s="22">
        <v>0.99950463241237797</v>
      </c>
      <c r="J9" s="22">
        <v>0.21084874344306498</v>
      </c>
      <c r="K9" s="22">
        <v>0.17833322580328978</v>
      </c>
      <c r="L9" s="22">
        <v>0.13461134188536786</v>
      </c>
      <c r="M9" s="22">
        <v>0.67312639661168983</v>
      </c>
      <c r="N9" s="22">
        <v>44.06</v>
      </c>
      <c r="O9" s="22">
        <v>58.82</v>
      </c>
      <c r="P9" s="22">
        <v>25.1</v>
      </c>
      <c r="Q9" s="22">
        <v>40.99</v>
      </c>
    </row>
    <row r="10" spans="1:17" x14ac:dyDescent="0.25">
      <c r="A10">
        <v>256</v>
      </c>
      <c r="B10" s="22">
        <v>84222.3</v>
      </c>
      <c r="C10" s="22">
        <v>28384.3</v>
      </c>
      <c r="D10" s="22">
        <v>36310.6</v>
      </c>
      <c r="E10" s="22">
        <v>83618.7</v>
      </c>
      <c r="F10" s="22">
        <v>0.705331406686036</v>
      </c>
      <c r="G10" s="22">
        <v>0.62233229872382501</v>
      </c>
      <c r="H10" s="22">
        <v>0.9383797370278808</v>
      </c>
      <c r="I10" s="22">
        <v>0.99896594061931943</v>
      </c>
      <c r="J10" s="22">
        <v>0.19583440054553097</v>
      </c>
      <c r="K10" s="22">
        <v>0.16621297342411109</v>
      </c>
      <c r="L10" s="22">
        <v>0.14748272432353732</v>
      </c>
      <c r="M10" s="22">
        <v>0.69275279569222881</v>
      </c>
      <c r="N10" s="22">
        <v>83.65</v>
      </c>
      <c r="O10" s="22">
        <v>60.16</v>
      </c>
      <c r="P10" s="22">
        <v>41.76</v>
      </c>
      <c r="Q10" s="22">
        <v>80.58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5F44-A206-48EB-8393-D30E98AD1482}">
  <dimension ref="A1:Q10"/>
  <sheetViews>
    <sheetView workbookViewId="0">
      <selection activeCell="G27" sqref="G27"/>
    </sheetView>
  </sheetViews>
  <sheetFormatPr defaultRowHeight="15" x14ac:dyDescent="0.25"/>
  <cols>
    <col min="1" max="1" width="16.7109375" bestFit="1" customWidth="1"/>
    <col min="2" max="2" width="11.85546875" bestFit="1" customWidth="1"/>
    <col min="3" max="4" width="12.28515625" bestFit="1" customWidth="1"/>
    <col min="5" max="6" width="12" bestFit="1" customWidth="1"/>
    <col min="7" max="8" width="12.42578125" bestFit="1" customWidth="1"/>
    <col min="9" max="9" width="12.140625" bestFit="1" customWidth="1"/>
    <col min="10" max="10" width="18.5703125" bestFit="1" customWidth="1"/>
    <col min="11" max="12" width="19" bestFit="1" customWidth="1"/>
    <col min="13" max="13" width="18.7109375" bestFit="1" customWidth="1"/>
    <col min="14" max="14" width="19.140625" bestFit="1" customWidth="1"/>
    <col min="15" max="16" width="19.7109375" bestFit="1" customWidth="1"/>
    <col min="17" max="17" width="19.28515625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1</v>
      </c>
      <c r="B2">
        <v>3436.1</v>
      </c>
      <c r="C2">
        <v>3334.5</v>
      </c>
      <c r="D2">
        <v>3312.9</v>
      </c>
      <c r="E2">
        <v>3381.1</v>
      </c>
      <c r="F2">
        <v>0</v>
      </c>
      <c r="G2">
        <v>0</v>
      </c>
      <c r="H2">
        <v>0</v>
      </c>
      <c r="I2">
        <v>0</v>
      </c>
      <c r="J2">
        <v>0.10796976625747191</v>
      </c>
      <c r="K2">
        <v>0.12292888545633804</v>
      </c>
      <c r="L2">
        <v>0.12492332562440427</v>
      </c>
      <c r="M2">
        <v>0.19867247576011779</v>
      </c>
      <c r="N2">
        <v>0.35</v>
      </c>
      <c r="O2">
        <v>0.36</v>
      </c>
      <c r="P2">
        <v>0.45</v>
      </c>
      <c r="Q2">
        <v>0.84</v>
      </c>
    </row>
    <row r="3" spans="1:17" x14ac:dyDescent="0.25">
      <c r="A3">
        <v>2</v>
      </c>
      <c r="B3">
        <v>4331.1000000000004</v>
      </c>
      <c r="C3">
        <v>4081.2</v>
      </c>
      <c r="D3">
        <v>3727.5</v>
      </c>
      <c r="E3">
        <v>5722.9</v>
      </c>
      <c r="F3">
        <v>0</v>
      </c>
      <c r="G3">
        <v>0</v>
      </c>
      <c r="H3">
        <v>0</v>
      </c>
      <c r="I3">
        <v>0</v>
      </c>
      <c r="J3">
        <v>0.11113212753575384</v>
      </c>
      <c r="K3">
        <v>0.12937255830957436</v>
      </c>
      <c r="L3">
        <v>0.12671896316631753</v>
      </c>
      <c r="M3">
        <v>0.2293592384938013</v>
      </c>
      <c r="N3">
        <v>0.78</v>
      </c>
      <c r="O3">
        <v>0.83</v>
      </c>
      <c r="P3">
        <v>0.89</v>
      </c>
      <c r="Q3">
        <v>0.87</v>
      </c>
    </row>
    <row r="4" spans="1:17" x14ac:dyDescent="0.25">
      <c r="A4">
        <v>4</v>
      </c>
      <c r="B4">
        <v>4548.8999999999996</v>
      </c>
      <c r="C4">
        <v>4568.3</v>
      </c>
      <c r="D4">
        <v>4901.6000000000004</v>
      </c>
      <c r="E4">
        <v>9730.6</v>
      </c>
      <c r="F4">
        <v>0</v>
      </c>
      <c r="G4">
        <v>0</v>
      </c>
      <c r="H4">
        <v>0</v>
      </c>
      <c r="I4">
        <v>0</v>
      </c>
      <c r="J4">
        <v>0.10730943330845989</v>
      </c>
      <c r="K4">
        <v>0.13600014823053314</v>
      </c>
      <c r="L4">
        <v>0.13342022880864771</v>
      </c>
      <c r="M4">
        <v>0.30393220050136854</v>
      </c>
      <c r="N4">
        <v>1.31</v>
      </c>
      <c r="O4">
        <v>1.3</v>
      </c>
      <c r="P4">
        <v>1.36</v>
      </c>
      <c r="Q4">
        <v>1.0900000000000001</v>
      </c>
    </row>
    <row r="5" spans="1:17" x14ac:dyDescent="0.25">
      <c r="A5">
        <v>8</v>
      </c>
      <c r="B5">
        <v>5374.5</v>
      </c>
      <c r="C5">
        <v>5194.6000000000004</v>
      </c>
      <c r="D5">
        <v>6451.8</v>
      </c>
      <c r="E5">
        <v>15687.5</v>
      </c>
      <c r="F5">
        <v>0</v>
      </c>
      <c r="G5">
        <v>0</v>
      </c>
      <c r="H5">
        <v>0</v>
      </c>
      <c r="I5">
        <v>0.25994101473356762</v>
      </c>
      <c r="J5">
        <v>0.12771045628704097</v>
      </c>
      <c r="K5">
        <v>0.14562655537577102</v>
      </c>
      <c r="L5">
        <v>0.13154257841939779</v>
      </c>
      <c r="M5">
        <v>0.37579762200711414</v>
      </c>
      <c r="N5">
        <v>2.2200000000000002</v>
      </c>
      <c r="O5">
        <v>2.2599999999999998</v>
      </c>
      <c r="P5">
        <v>1.97</v>
      </c>
      <c r="Q5">
        <v>2.2999999999999998</v>
      </c>
    </row>
    <row r="6" spans="1:17" x14ac:dyDescent="0.25">
      <c r="A6">
        <v>16</v>
      </c>
      <c r="B6">
        <v>6966.2</v>
      </c>
      <c r="C6">
        <v>7560.6</v>
      </c>
      <c r="D6">
        <v>6670.8</v>
      </c>
      <c r="E6">
        <v>32458.799999999999</v>
      </c>
      <c r="F6">
        <v>0</v>
      </c>
      <c r="G6">
        <v>0</v>
      </c>
      <c r="H6">
        <v>0</v>
      </c>
      <c r="I6">
        <v>0.96930470904170929</v>
      </c>
      <c r="J6">
        <v>0.13571577074747113</v>
      </c>
      <c r="K6">
        <v>0.17660790946287389</v>
      </c>
      <c r="L6">
        <v>0.12898965239352486</v>
      </c>
      <c r="M6">
        <v>0.48218179611296563</v>
      </c>
      <c r="N6">
        <v>4.6900000000000004</v>
      </c>
      <c r="O6">
        <v>4.72</v>
      </c>
      <c r="P6">
        <v>4.4400000000000004</v>
      </c>
      <c r="Q6">
        <v>3.93</v>
      </c>
    </row>
    <row r="7" spans="1:17" x14ac:dyDescent="0.25">
      <c r="A7">
        <v>32</v>
      </c>
      <c r="B7">
        <v>27006.6</v>
      </c>
      <c r="C7">
        <v>19380</v>
      </c>
      <c r="D7">
        <v>6762.5</v>
      </c>
      <c r="E7">
        <v>41919.199999999997</v>
      </c>
      <c r="F7">
        <v>0.27317890194742522</v>
      </c>
      <c r="G7">
        <v>0</v>
      </c>
      <c r="H7">
        <v>0</v>
      </c>
      <c r="I7">
        <v>0.98503628014233746</v>
      </c>
      <c r="J7">
        <v>0.1945228971447</v>
      </c>
      <c r="K7">
        <v>0.27388069643924184</v>
      </c>
      <c r="L7">
        <v>0.13221131631250899</v>
      </c>
      <c r="M7">
        <v>0.65972453368679518</v>
      </c>
      <c r="N7">
        <v>6.21</v>
      </c>
      <c r="O7">
        <v>6.77</v>
      </c>
      <c r="P7">
        <v>8.1999999999999993</v>
      </c>
      <c r="Q7">
        <v>6.09</v>
      </c>
    </row>
    <row r="8" spans="1:17" x14ac:dyDescent="0.25">
      <c r="A8">
        <v>64</v>
      </c>
      <c r="B8">
        <v>39152.9</v>
      </c>
      <c r="C8">
        <v>47205.2</v>
      </c>
      <c r="D8">
        <v>7481.6</v>
      </c>
      <c r="E8">
        <v>43802.5</v>
      </c>
      <c r="F8">
        <v>0.67541244319275051</v>
      </c>
      <c r="G8">
        <v>0</v>
      </c>
      <c r="H8">
        <v>0</v>
      </c>
      <c r="I8">
        <v>0.9923527898733252</v>
      </c>
      <c r="J8">
        <v>0.19640478400755407</v>
      </c>
      <c r="K8">
        <v>0.48409147305546008</v>
      </c>
      <c r="L8">
        <v>0.13205081972000926</v>
      </c>
      <c r="M8">
        <v>0.77535882535765188</v>
      </c>
      <c r="N8">
        <v>9.68</v>
      </c>
      <c r="O8">
        <v>10.78</v>
      </c>
      <c r="P8">
        <v>16.66</v>
      </c>
      <c r="Q8">
        <v>9.6199999999999992</v>
      </c>
    </row>
    <row r="9" spans="1:17" x14ac:dyDescent="0.25">
      <c r="A9">
        <v>128</v>
      </c>
      <c r="B9">
        <v>46952.5</v>
      </c>
      <c r="C9">
        <v>41908.1</v>
      </c>
      <c r="D9">
        <v>8029.8</v>
      </c>
      <c r="E9">
        <v>43991.9</v>
      </c>
      <c r="F9">
        <v>0.86739231677949935</v>
      </c>
      <c r="G9">
        <v>0</v>
      </c>
      <c r="H9">
        <v>0</v>
      </c>
      <c r="I9">
        <v>0.99296082536406327</v>
      </c>
      <c r="J9">
        <v>0.19774042981341489</v>
      </c>
      <c r="K9">
        <v>0.48710832457474534</v>
      </c>
      <c r="L9">
        <v>0.13738221622590671</v>
      </c>
      <c r="M9">
        <v>0.77358549321926284</v>
      </c>
      <c r="N9">
        <v>14.77</v>
      </c>
      <c r="O9">
        <v>15.79</v>
      </c>
      <c r="P9">
        <v>34.43</v>
      </c>
      <c r="Q9">
        <v>14.77</v>
      </c>
    </row>
    <row r="10" spans="1:17" x14ac:dyDescent="0.25">
      <c r="A10">
        <v>256</v>
      </c>
      <c r="B10">
        <v>42010.5</v>
      </c>
      <c r="C10">
        <v>37910.6</v>
      </c>
      <c r="D10">
        <v>7868.8</v>
      </c>
      <c r="E10">
        <v>40337.599999999999</v>
      </c>
      <c r="F10">
        <v>0.9178895100744735</v>
      </c>
      <c r="G10">
        <v>0</v>
      </c>
      <c r="H10">
        <v>0</v>
      </c>
      <c r="I10">
        <v>0.9941055822194016</v>
      </c>
      <c r="J10">
        <v>0.18141918729079687</v>
      </c>
      <c r="K10">
        <v>0.44787221580058323</v>
      </c>
      <c r="L10">
        <v>0.14362924966683702</v>
      </c>
      <c r="M10">
        <v>0.68572959076271311</v>
      </c>
      <c r="N10">
        <v>23.81</v>
      </c>
      <c r="O10">
        <v>26.51</v>
      </c>
      <c r="P10">
        <v>68.8</v>
      </c>
      <c r="Q10">
        <v>23.84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25C2-C256-4DE1-ADED-492E268CAD09}">
  <dimension ref="A1:Q10"/>
  <sheetViews>
    <sheetView workbookViewId="0">
      <selection activeCell="D5" sqref="D5"/>
    </sheetView>
  </sheetViews>
  <sheetFormatPr defaultRowHeight="15" x14ac:dyDescent="0.25"/>
  <cols>
    <col min="1" max="1" width="16.7109375" bestFit="1" customWidth="1"/>
    <col min="2" max="2" width="11.85546875" bestFit="1" customWidth="1"/>
    <col min="3" max="4" width="12.28515625" bestFit="1" customWidth="1"/>
    <col min="5" max="6" width="12" bestFit="1" customWidth="1"/>
    <col min="7" max="8" width="12.42578125" bestFit="1" customWidth="1"/>
    <col min="9" max="9" width="12.140625" bestFit="1" customWidth="1"/>
    <col min="10" max="10" width="18.5703125" bestFit="1" customWidth="1"/>
    <col min="11" max="12" width="19" bestFit="1" customWidth="1"/>
    <col min="13" max="13" width="18.7109375" bestFit="1" customWidth="1"/>
    <col min="14" max="14" width="19.140625" bestFit="1" customWidth="1"/>
    <col min="15" max="16" width="19.7109375" bestFit="1" customWidth="1"/>
    <col min="17" max="17" width="19.28515625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1</v>
      </c>
      <c r="B2">
        <v>2257.4</v>
      </c>
      <c r="C2">
        <v>1909.4</v>
      </c>
      <c r="D2">
        <v>1288.2</v>
      </c>
      <c r="E2">
        <v>1784.4</v>
      </c>
      <c r="F2">
        <v>0</v>
      </c>
      <c r="G2">
        <v>0</v>
      </c>
      <c r="H2">
        <v>0</v>
      </c>
      <c r="I2">
        <v>0</v>
      </c>
      <c r="J2">
        <v>0.11283218424858116</v>
      </c>
      <c r="K2">
        <v>0.10410116533968598</v>
      </c>
      <c r="L2">
        <v>0.11025397394942087</v>
      </c>
      <c r="M2">
        <v>0.18785644362491286</v>
      </c>
      <c r="N2">
        <v>0.56999999999999995</v>
      </c>
      <c r="O2">
        <v>0.68</v>
      </c>
      <c r="P2">
        <v>0.98</v>
      </c>
      <c r="Q2">
        <v>1.02</v>
      </c>
    </row>
    <row r="3" spans="1:17" x14ac:dyDescent="0.25">
      <c r="A3">
        <v>2</v>
      </c>
      <c r="B3">
        <v>2523.1</v>
      </c>
      <c r="C3">
        <v>2894.4</v>
      </c>
      <c r="D3">
        <v>1620.7</v>
      </c>
      <c r="E3">
        <v>3179.9</v>
      </c>
      <c r="F3">
        <v>0</v>
      </c>
      <c r="G3">
        <v>0</v>
      </c>
      <c r="H3">
        <v>0</v>
      </c>
      <c r="I3">
        <v>0</v>
      </c>
      <c r="J3">
        <v>0.11952921874672176</v>
      </c>
      <c r="K3">
        <v>0.13038756484600098</v>
      </c>
      <c r="L3">
        <v>0.1119216294098629</v>
      </c>
      <c r="M3">
        <v>0.22489841811751046</v>
      </c>
      <c r="N3">
        <v>1.35</v>
      </c>
      <c r="O3">
        <v>1.44</v>
      </c>
      <c r="P3">
        <v>2.04</v>
      </c>
      <c r="Q3">
        <v>1.24</v>
      </c>
    </row>
    <row r="4" spans="1:17" x14ac:dyDescent="0.25">
      <c r="A4">
        <v>4</v>
      </c>
      <c r="B4">
        <v>2599.4</v>
      </c>
      <c r="C4">
        <v>5889.5</v>
      </c>
      <c r="D4">
        <v>1799</v>
      </c>
      <c r="E4">
        <v>5617</v>
      </c>
      <c r="F4">
        <v>0</v>
      </c>
      <c r="G4">
        <v>0</v>
      </c>
      <c r="H4">
        <v>0</v>
      </c>
      <c r="I4">
        <v>0</v>
      </c>
      <c r="J4">
        <v>0.12410346770858366</v>
      </c>
      <c r="K4">
        <v>0.18579936760868107</v>
      </c>
      <c r="L4">
        <v>0.11507917441214409</v>
      </c>
      <c r="M4">
        <v>0.30969188061021424</v>
      </c>
      <c r="N4">
        <v>2.5499999999999998</v>
      </c>
      <c r="O4">
        <v>1.67</v>
      </c>
      <c r="P4">
        <v>3.76</v>
      </c>
      <c r="Q4">
        <v>1.85</v>
      </c>
    </row>
    <row r="5" spans="1:17" x14ac:dyDescent="0.25">
      <c r="A5">
        <v>8</v>
      </c>
      <c r="B5">
        <v>3496.3</v>
      </c>
      <c r="C5">
        <v>13052.8</v>
      </c>
      <c r="D5">
        <v>1967</v>
      </c>
      <c r="E5">
        <v>10278.6</v>
      </c>
      <c r="F5">
        <v>0</v>
      </c>
      <c r="G5">
        <v>0</v>
      </c>
      <c r="H5">
        <v>0</v>
      </c>
      <c r="I5">
        <v>0.81006229751685532</v>
      </c>
      <c r="J5">
        <v>0.12967014261392043</v>
      </c>
      <c r="K5">
        <v>0.28106920804804858</v>
      </c>
      <c r="L5">
        <v>0.11624755075876077</v>
      </c>
      <c r="M5">
        <v>0.32710700300758699</v>
      </c>
      <c r="N5">
        <v>4.76</v>
      </c>
      <c r="O5">
        <v>2.3199999999999998</v>
      </c>
      <c r="P5">
        <v>6.28</v>
      </c>
      <c r="Q5">
        <v>3.82</v>
      </c>
    </row>
    <row r="6" spans="1:17" x14ac:dyDescent="0.25">
      <c r="A6">
        <v>16</v>
      </c>
      <c r="B6">
        <v>10499.5</v>
      </c>
      <c r="C6">
        <v>21929.9</v>
      </c>
      <c r="D6">
        <v>3066.2</v>
      </c>
      <c r="E6">
        <v>18536.599999999999</v>
      </c>
      <c r="F6">
        <v>2.571559190308079E-4</v>
      </c>
      <c r="G6">
        <v>0</v>
      </c>
      <c r="H6">
        <v>0</v>
      </c>
      <c r="I6">
        <v>0.95814766462026479</v>
      </c>
      <c r="J6">
        <v>0.1853429779754884</v>
      </c>
      <c r="K6">
        <v>0.36780219298130129</v>
      </c>
      <c r="L6">
        <v>0.13528229004186657</v>
      </c>
      <c r="M6">
        <v>0.44714993216573484</v>
      </c>
      <c r="N6">
        <v>6.56</v>
      </c>
      <c r="O6">
        <v>4.0599999999999996</v>
      </c>
      <c r="P6">
        <v>9.31</v>
      </c>
      <c r="Q6">
        <v>4.3899999999999997</v>
      </c>
    </row>
    <row r="7" spans="1:17" x14ac:dyDescent="0.25">
      <c r="A7">
        <v>32</v>
      </c>
      <c r="B7">
        <v>17585.8</v>
      </c>
      <c r="C7">
        <v>26523.599999999999</v>
      </c>
      <c r="D7">
        <v>3943.3</v>
      </c>
      <c r="E7">
        <v>24145.1</v>
      </c>
      <c r="F7">
        <v>0.37890915983509454</v>
      </c>
      <c r="G7">
        <v>0</v>
      </c>
      <c r="H7">
        <v>0</v>
      </c>
      <c r="I7">
        <v>0.98467185933949419</v>
      </c>
      <c r="J7">
        <v>0.20636806847736525</v>
      </c>
      <c r="K7">
        <v>0.38702828107917492</v>
      </c>
      <c r="L7">
        <v>0.13054524988672928</v>
      </c>
      <c r="M7">
        <v>0.65214434390556408</v>
      </c>
      <c r="N7">
        <v>6.82</v>
      </c>
      <c r="O7">
        <v>10.08</v>
      </c>
      <c r="P7">
        <v>15.14</v>
      </c>
      <c r="Q7">
        <v>6.86</v>
      </c>
    </row>
    <row r="8" spans="1:17" x14ac:dyDescent="0.25">
      <c r="A8">
        <v>64</v>
      </c>
      <c r="B8">
        <v>24764</v>
      </c>
      <c r="C8">
        <v>26315.599999999999</v>
      </c>
      <c r="D8">
        <v>3907.6</v>
      </c>
      <c r="E8">
        <v>24807.3</v>
      </c>
      <c r="F8">
        <v>0.76563932272562685</v>
      </c>
      <c r="G8">
        <v>0</v>
      </c>
      <c r="H8">
        <v>0</v>
      </c>
      <c r="I8">
        <v>0.98745263497352931</v>
      </c>
      <c r="J8">
        <v>0.20055449910429199</v>
      </c>
      <c r="K8">
        <v>0.37356336986517802</v>
      </c>
      <c r="L8">
        <v>0.12380084832406454</v>
      </c>
      <c r="M8">
        <v>0.82659069305467403</v>
      </c>
      <c r="N8">
        <v>10.35</v>
      </c>
      <c r="O8">
        <v>20.94</v>
      </c>
      <c r="P8">
        <v>23.41</v>
      </c>
      <c r="Q8">
        <v>10.34</v>
      </c>
    </row>
    <row r="9" spans="1:17" x14ac:dyDescent="0.25">
      <c r="A9">
        <v>128</v>
      </c>
      <c r="B9">
        <v>28360.3</v>
      </c>
      <c r="C9">
        <v>25768.9</v>
      </c>
      <c r="D9">
        <v>4015.7</v>
      </c>
      <c r="E9">
        <v>24720.1</v>
      </c>
      <c r="F9">
        <v>0.90556763554730202</v>
      </c>
      <c r="G9">
        <v>0</v>
      </c>
      <c r="H9">
        <v>0</v>
      </c>
      <c r="I9">
        <v>0.98679750054611504</v>
      </c>
      <c r="J9">
        <v>0.18952691211128964</v>
      </c>
      <c r="K9">
        <v>0.39039589241178468</v>
      </c>
      <c r="L9">
        <v>0.12556076832840382</v>
      </c>
      <c r="M9">
        <v>0.82341648621706409</v>
      </c>
      <c r="N9">
        <v>15.79</v>
      </c>
      <c r="O9">
        <v>36.770000000000003</v>
      </c>
      <c r="P9">
        <v>40.58</v>
      </c>
      <c r="Q9">
        <v>16.04</v>
      </c>
    </row>
    <row r="10" spans="1:17" x14ac:dyDescent="0.25">
      <c r="A10">
        <v>256</v>
      </c>
      <c r="B10">
        <v>25896.5</v>
      </c>
      <c r="C10">
        <v>23413.1</v>
      </c>
      <c r="D10">
        <v>4000.6</v>
      </c>
      <c r="E10">
        <v>22995.9</v>
      </c>
      <c r="F10">
        <v>0.93818220199357438</v>
      </c>
      <c r="G10">
        <v>0</v>
      </c>
      <c r="H10">
        <v>0</v>
      </c>
      <c r="I10">
        <v>0.98934449279437808</v>
      </c>
      <c r="J10">
        <v>0.20746362677982547</v>
      </c>
      <c r="K10">
        <v>0.38374823718078682</v>
      </c>
      <c r="L10">
        <v>0.12615042822578387</v>
      </c>
      <c r="M10">
        <v>0.73030480839143996</v>
      </c>
      <c r="N10">
        <v>28.34</v>
      </c>
      <c r="O10">
        <v>83.33</v>
      </c>
      <c r="P10">
        <v>79.3</v>
      </c>
      <c r="Q10">
        <v>27.23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BB0E-ECB8-4DC1-8FD0-1C1244AD9F35}">
  <dimension ref="A1:AF49"/>
  <sheetViews>
    <sheetView tabSelected="1" topLeftCell="A4" workbookViewId="0">
      <selection activeCell="H37" sqref="H37"/>
    </sheetView>
  </sheetViews>
  <sheetFormatPr defaultRowHeight="15" x14ac:dyDescent="0.25"/>
  <cols>
    <col min="1" max="1" width="10.140625" bestFit="1" customWidth="1"/>
    <col min="2" max="2" width="9" bestFit="1" customWidth="1"/>
    <col min="3" max="3" width="12" bestFit="1" customWidth="1"/>
    <col min="18" max="18" width="12.140625" bestFit="1" customWidth="1"/>
  </cols>
  <sheetData>
    <row r="1" spans="1:21" ht="15.75" thickBot="1" x14ac:dyDescent="0.3"/>
    <row r="2" spans="1:21" x14ac:dyDescent="0.25">
      <c r="A2" s="28" t="s">
        <v>0</v>
      </c>
      <c r="B2" s="29" t="s">
        <v>9</v>
      </c>
      <c r="C2" s="30"/>
      <c r="D2" s="30"/>
      <c r="E2" s="31"/>
      <c r="F2" s="29" t="s">
        <v>10</v>
      </c>
      <c r="G2" s="30"/>
      <c r="H2" s="30"/>
      <c r="I2" s="31"/>
      <c r="J2" s="29" t="s">
        <v>17</v>
      </c>
      <c r="K2" s="30"/>
      <c r="L2" s="30"/>
      <c r="M2" s="31"/>
    </row>
    <row r="3" spans="1:21" x14ac:dyDescent="0.25">
      <c r="A3" s="28"/>
      <c r="B3" s="2" t="s">
        <v>15</v>
      </c>
      <c r="C3" s="3" t="s">
        <v>2</v>
      </c>
      <c r="D3" s="3" t="s">
        <v>16</v>
      </c>
      <c r="E3" s="4" t="s">
        <v>7</v>
      </c>
      <c r="F3" s="2" t="s">
        <v>15</v>
      </c>
      <c r="G3" s="3" t="s">
        <v>2</v>
      </c>
      <c r="H3" s="3" t="s">
        <v>16</v>
      </c>
      <c r="I3" s="4" t="s">
        <v>7</v>
      </c>
      <c r="J3" s="2" t="s">
        <v>15</v>
      </c>
      <c r="K3" s="3" t="s">
        <v>2</v>
      </c>
      <c r="L3" s="3" t="s">
        <v>16</v>
      </c>
      <c r="M3" s="4" t="s">
        <v>7</v>
      </c>
    </row>
    <row r="4" spans="1:21" x14ac:dyDescent="0.25">
      <c r="A4" t="s">
        <v>3</v>
      </c>
      <c r="B4" s="5">
        <f>_xlfn.XLOOKUP(C4,B13:B21,A13:A21)</f>
        <v>256</v>
      </c>
      <c r="C4" s="11">
        <f>MAX(B13:B21)</f>
        <v>84222.3</v>
      </c>
      <c r="D4" s="19">
        <f>_xlfn.XLOOKUP(C4,B13:B21,F13:F21)</f>
        <v>0.705331406686036</v>
      </c>
      <c r="E4" s="7"/>
      <c r="F4" s="5">
        <f>_xlfn.XLOOKUP(G4,B27:B35,A27:A35)</f>
        <v>128</v>
      </c>
      <c r="G4" s="11">
        <f>MAX(B27:B35)</f>
        <v>46952.5</v>
      </c>
      <c r="H4" s="19">
        <f>_xlfn.XLOOKUP(G4,B27:B35,F27:F35)</f>
        <v>0.86739231677949935</v>
      </c>
      <c r="I4" s="7"/>
      <c r="J4" s="5">
        <f>_xlfn.XLOOKUP(K4,B41:B49,A41:A49)</f>
        <v>128</v>
      </c>
      <c r="K4" s="11">
        <f>MAX(B41:B49)</f>
        <v>28360.3</v>
      </c>
      <c r="L4" s="19">
        <f>_xlfn.XLOOKUP(K4,B41:B49,F41:F49)</f>
        <v>0.90556763554730202</v>
      </c>
      <c r="M4" s="7"/>
    </row>
    <row r="5" spans="1:21" x14ac:dyDescent="0.25">
      <c r="A5" t="s">
        <v>4</v>
      </c>
      <c r="B5" s="5">
        <f>_xlfn.XLOOKUP(C5,C13:C21,A13:A21)</f>
        <v>8</v>
      </c>
      <c r="C5" s="11">
        <f>MAX(C13:C21)</f>
        <v>57016.7</v>
      </c>
      <c r="D5" s="19">
        <f>_xlfn.XLOOKUP(C5,C13:C21,G13:G21)</f>
        <v>0</v>
      </c>
      <c r="E5" s="7"/>
      <c r="F5" s="5">
        <f>_xlfn.XLOOKUP(G5,C27:C35,A27:A35)</f>
        <v>64</v>
      </c>
      <c r="G5" s="11">
        <f>MAX(C27:C35)</f>
        <v>47205.2</v>
      </c>
      <c r="H5" s="19">
        <f>_xlfn.XLOOKUP(G5,C27:C35,G27:G35)</f>
        <v>0</v>
      </c>
      <c r="I5" s="7"/>
      <c r="J5" s="5">
        <f>_xlfn.XLOOKUP(K5,C41:C49,A41:A49)</f>
        <v>32</v>
      </c>
      <c r="K5" s="11">
        <f>MAX(C41:C49)</f>
        <v>26523.599999999999</v>
      </c>
      <c r="L5" s="19">
        <f>_xlfn.XLOOKUP(K5,C41:C49,G41:G49)</f>
        <v>0</v>
      </c>
      <c r="M5" s="7"/>
    </row>
    <row r="6" spans="1:21" x14ac:dyDescent="0.25">
      <c r="A6" t="s">
        <v>5</v>
      </c>
      <c r="B6" s="5">
        <f>_xlfn.XLOOKUP(C6,D13:D21,A13:A21)</f>
        <v>256</v>
      </c>
      <c r="C6" s="11">
        <f>MAX(D13:D21)</f>
        <v>36310.6</v>
      </c>
      <c r="D6" s="19">
        <f>_xlfn.XLOOKUP(C6,D13:D21,H13:H21)</f>
        <v>0.9383797370278808</v>
      </c>
      <c r="E6" s="7"/>
      <c r="F6" s="5">
        <f>_xlfn.XLOOKUP(G6,D27:D35,A27:A35)</f>
        <v>128</v>
      </c>
      <c r="G6" s="11">
        <f>MAX(D27:D35)</f>
        <v>8029.8</v>
      </c>
      <c r="H6" s="19">
        <f>_xlfn.XLOOKUP(G6,D27:D35,H27:H35)</f>
        <v>0</v>
      </c>
      <c r="I6" s="7"/>
      <c r="J6" s="5">
        <f>_xlfn.XLOOKUP(K6,D41:D49,A41:A49)</f>
        <v>128</v>
      </c>
      <c r="K6" s="11">
        <f>MAX(D41:D49)</f>
        <v>4015.7</v>
      </c>
      <c r="L6" s="19">
        <f>_xlfn.XLOOKUP(K6,D41:D49,H41:H49)</f>
        <v>0</v>
      </c>
      <c r="M6" s="7"/>
    </row>
    <row r="7" spans="1:21" ht="15.75" thickBot="1" x14ac:dyDescent="0.3">
      <c r="A7" t="s">
        <v>6</v>
      </c>
      <c r="B7" s="8">
        <f>_xlfn.XLOOKUP(C7,E13:E21,A13:A21)</f>
        <v>256</v>
      </c>
      <c r="C7" s="12">
        <f>MAX(E13:E21)</f>
        <v>83618.7</v>
      </c>
      <c r="D7" s="20">
        <f>_xlfn.XLOOKUP(C7,E13:E21,I13:I21)</f>
        <v>0.99896594061931943</v>
      </c>
      <c r="E7" s="10"/>
      <c r="F7" s="8">
        <f>_xlfn.XLOOKUP(G7,E27:E35,A27:A35)</f>
        <v>128</v>
      </c>
      <c r="G7" s="12">
        <f>MAX(E27:E35)</f>
        <v>43991.9</v>
      </c>
      <c r="H7" s="20">
        <f>_xlfn.XLOOKUP(G7,E27:E35,I27:I35)</f>
        <v>0.99296082536406327</v>
      </c>
      <c r="I7" s="10"/>
      <c r="J7" s="8">
        <f>_xlfn.XLOOKUP(K7,E41:E49,A41:A49)</f>
        <v>64</v>
      </c>
      <c r="K7" s="12">
        <f>MAX(E41:E49)</f>
        <v>24807.3</v>
      </c>
      <c r="L7" s="20">
        <f>_xlfn.XLOOKUP(K7,E41:E49,I41:I49)</f>
        <v>0.98745263497352931</v>
      </c>
      <c r="M7" s="10"/>
    </row>
    <row r="9" spans="1:21" x14ac:dyDescent="0.25">
      <c r="A9" s="1" t="s">
        <v>37</v>
      </c>
      <c r="E9" s="35">
        <v>0.2</v>
      </c>
      <c r="I9" s="35">
        <v>0.5</v>
      </c>
      <c r="M9" s="35">
        <v>0.2</v>
      </c>
      <c r="Q9" s="35">
        <v>0.1</v>
      </c>
    </row>
    <row r="10" spans="1:21" ht="15.75" thickBot="1" x14ac:dyDescent="0.3"/>
    <row r="11" spans="1:21" x14ac:dyDescent="0.25">
      <c r="A11" s="1" t="s">
        <v>11</v>
      </c>
      <c r="B11" s="29" t="s">
        <v>2</v>
      </c>
      <c r="C11" s="30"/>
      <c r="D11" s="30"/>
      <c r="E11" s="31"/>
      <c r="F11" s="29" t="s">
        <v>8</v>
      </c>
      <c r="G11" s="30"/>
      <c r="H11" s="30"/>
      <c r="I11" s="31"/>
      <c r="J11" s="29" t="s">
        <v>7</v>
      </c>
      <c r="K11" s="30"/>
      <c r="L11" s="30"/>
      <c r="M11" s="31"/>
      <c r="N11" s="29" t="s">
        <v>14</v>
      </c>
      <c r="O11" s="30"/>
      <c r="P11" s="30"/>
      <c r="Q11" s="30"/>
      <c r="R11" s="32" t="s">
        <v>18</v>
      </c>
      <c r="S11" s="33"/>
      <c r="T11" s="33"/>
      <c r="U11" s="34"/>
    </row>
    <row r="12" spans="1:21" x14ac:dyDescent="0.25">
      <c r="A12" s="1" t="s">
        <v>1</v>
      </c>
      <c r="B12" s="2" t="s">
        <v>3</v>
      </c>
      <c r="C12" s="3" t="s">
        <v>4</v>
      </c>
      <c r="D12" s="3" t="s">
        <v>5</v>
      </c>
      <c r="E12" s="4" t="s">
        <v>6</v>
      </c>
      <c r="F12" s="2" t="s">
        <v>3</v>
      </c>
      <c r="G12" s="3" t="s">
        <v>4</v>
      </c>
      <c r="H12" s="3" t="s">
        <v>5</v>
      </c>
      <c r="I12" s="4" t="s">
        <v>6</v>
      </c>
      <c r="J12" s="2" t="s">
        <v>3</v>
      </c>
      <c r="K12" s="3" t="s">
        <v>4</v>
      </c>
      <c r="L12" s="3" t="s">
        <v>5</v>
      </c>
      <c r="M12" s="4" t="s">
        <v>6</v>
      </c>
      <c r="N12" s="2" t="s">
        <v>3</v>
      </c>
      <c r="O12" s="3" t="s">
        <v>4</v>
      </c>
      <c r="P12" s="3" t="s">
        <v>5</v>
      </c>
      <c r="Q12" s="3" t="s">
        <v>6</v>
      </c>
      <c r="R12" s="2" t="s">
        <v>3</v>
      </c>
      <c r="S12" s="3" t="s">
        <v>4</v>
      </c>
      <c r="T12" s="3" t="s">
        <v>5</v>
      </c>
      <c r="U12" s="4" t="s">
        <v>6</v>
      </c>
    </row>
    <row r="13" spans="1:21" x14ac:dyDescent="0.25">
      <c r="A13">
        <f>'q_0'!A2</f>
        <v>1</v>
      </c>
      <c r="B13" s="5">
        <f>'q_0'!B2</f>
        <v>58153.8</v>
      </c>
      <c r="C13" s="6">
        <f>'q_0'!C2</f>
        <v>46359.1</v>
      </c>
      <c r="D13" s="6">
        <f>'q_0'!D2</f>
        <v>19236.400000000001</v>
      </c>
      <c r="E13" s="7">
        <f>'q_0'!E2</f>
        <v>15057.3</v>
      </c>
      <c r="F13" s="13">
        <f>'q_0'!F2</f>
        <v>7.5397767070538241E-3</v>
      </c>
      <c r="G13" s="14">
        <f>'q_0'!G2</f>
        <v>0</v>
      </c>
      <c r="H13" s="14">
        <f>'q_0'!H2</f>
        <v>0</v>
      </c>
      <c r="I13" s="15">
        <f>'q_0'!I2</f>
        <v>0</v>
      </c>
      <c r="J13" s="13">
        <f>'q_0'!J2</f>
        <v>0.18505521419681797</v>
      </c>
      <c r="K13" s="14">
        <f>'q_0'!K2</f>
        <v>0.29463977889000342</v>
      </c>
      <c r="L13" s="14">
        <f>'q_0'!L2</f>
        <v>0.1319467212176364</v>
      </c>
      <c r="M13" s="15">
        <f>'q_0'!M2</f>
        <v>0.21164114164679845</v>
      </c>
      <c r="N13" s="5">
        <f>'q_0'!N2</f>
        <v>0.02</v>
      </c>
      <c r="O13" s="6">
        <f>'q_0'!O2</f>
        <v>0.02</v>
      </c>
      <c r="P13" s="6">
        <f>'q_0'!P2</f>
        <v>0.02</v>
      </c>
      <c r="Q13" s="6">
        <f>'q_0'!Q2</f>
        <v>0.03</v>
      </c>
      <c r="R13" s="23">
        <f>B13/MAX($B$13:$E$21)*$E$9+(1-F13)*$I$9+(1-J13)*$M$9+(1-N13/MAX($N$13:$Q$21))*$Q$9</f>
        <v>0.89729112711941128</v>
      </c>
      <c r="S13" s="21">
        <f t="shared" ref="S13:U13" si="0">C13/MAX($B$13:$E$21)*$E$9+(1-G13)*$I$9+(1-K13)*$M$9+(1-O13/MAX($N$13:$Q$21))*$Q$9</f>
        <v>0.85113560597222682</v>
      </c>
      <c r="T13" s="21">
        <f t="shared" si="0"/>
        <v>0.81926680996736678</v>
      </c>
      <c r="U13" s="24">
        <f t="shared" si="0"/>
        <v>0.79339199630466539</v>
      </c>
    </row>
    <row r="14" spans="1:21" x14ac:dyDescent="0.25">
      <c r="A14">
        <f>'q_0'!A3</f>
        <v>2</v>
      </c>
      <c r="B14" s="5">
        <f>'q_0'!B3</f>
        <v>74959.600000000006</v>
      </c>
      <c r="C14" s="6">
        <f>'q_0'!C3</f>
        <v>13620.9</v>
      </c>
      <c r="D14" s="6">
        <f>'q_0'!D3</f>
        <v>17765.400000000001</v>
      </c>
      <c r="E14" s="7">
        <f>'q_0'!E3</f>
        <v>27649.7</v>
      </c>
      <c r="F14" s="13">
        <f>'q_0'!F3</f>
        <v>4.4005926748097196E-2</v>
      </c>
      <c r="G14" s="14">
        <f>'q_0'!G3</f>
        <v>0.28157219175433829</v>
      </c>
      <c r="H14" s="14">
        <f>'q_0'!H3</f>
        <v>0</v>
      </c>
      <c r="I14" s="15">
        <f>'q_0'!I3</f>
        <v>0</v>
      </c>
      <c r="J14" s="13">
        <f>'q_0'!J3</f>
        <v>0.17255562510115374</v>
      </c>
      <c r="K14" s="14">
        <f>'q_0'!K3</f>
        <v>0.16164420582712649</v>
      </c>
      <c r="L14" s="14">
        <f>'q_0'!L3</f>
        <v>0.13423744368143178</v>
      </c>
      <c r="M14" s="15">
        <f>'q_0'!M3</f>
        <v>0.27158709484046928</v>
      </c>
      <c r="N14" s="5">
        <f>'q_0'!N3</f>
        <v>0.15</v>
      </c>
      <c r="O14" s="6">
        <f>'q_0'!O3</f>
        <v>7.0000000000000007E-2</v>
      </c>
      <c r="P14" s="6">
        <f>'q_0'!P3</f>
        <v>7.0000000000000007E-2</v>
      </c>
      <c r="Q14" s="6">
        <f>'q_0'!Q3</f>
        <v>0.08</v>
      </c>
      <c r="R14" s="23">
        <f t="shared" ref="R14:R21" si="1">B14/MAX($B$13:$E$21)*$E$9+(1-F14)*$I$9+(1-J14)*$M$9+(1-N14/MAX($N$13:$Q$21))*$Q$9</f>
        <v>0.92131075580934985</v>
      </c>
      <c r="S14" s="21">
        <f t="shared" ref="S14:S21" si="2">C14/MAX($B$13:$E$21)*$E$9+(1-G14)*$I$9+(1-K14)*$M$9+(1-O14/MAX($N$13:$Q$21))*$Q$9</f>
        <v>0.65914649619761168</v>
      </c>
      <c r="T14" s="21">
        <f t="shared" ref="T14:T21" si="3">D14/MAX($B$13:$E$21)*$E$9+(1-H14)*$I$9+(1-L14)*$M$9+(1-P14/MAX($N$13:$Q$21))*$Q$9</f>
        <v>0.81525575599565059</v>
      </c>
      <c r="U14" s="24">
        <f t="shared" ref="U14:U21" si="4">E14/MAX($B$13:$E$21)*$E$9+(1-I14)*$I$9+(1-M14)*$M$9+(1-Q14/MAX($N$13:$Q$21))*$Q$9</f>
        <v>0.81124580202188978</v>
      </c>
    </row>
    <row r="15" spans="1:21" x14ac:dyDescent="0.25">
      <c r="A15">
        <f>'q_0'!A4</f>
        <v>4</v>
      </c>
      <c r="B15" s="5">
        <f>'q_0'!B4</f>
        <v>80879.100000000006</v>
      </c>
      <c r="C15" s="6">
        <f>'q_0'!C4</f>
        <v>11789.3</v>
      </c>
      <c r="D15" s="6">
        <f>'q_0'!D4</f>
        <v>17229</v>
      </c>
      <c r="E15" s="7">
        <f>'q_0'!E4</f>
        <v>36281.699999999997</v>
      </c>
      <c r="F15" s="13">
        <f>'q_0'!F4</f>
        <v>7.3302796683446164E-2</v>
      </c>
      <c r="G15" s="14">
        <f>'q_0'!G4</f>
        <v>0.33225043047509184</v>
      </c>
      <c r="H15" s="14">
        <f>'q_0'!H4</f>
        <v>0</v>
      </c>
      <c r="I15" s="15">
        <f>'q_0'!I4</f>
        <v>0</v>
      </c>
      <c r="J15" s="13">
        <f>'q_0'!J4</f>
        <v>0.18046969322839571</v>
      </c>
      <c r="K15" s="14">
        <f>'q_0'!K4</f>
        <v>0.15703564267597597</v>
      </c>
      <c r="L15" s="14">
        <f>'q_0'!L4</f>
        <v>0.13295541175210934</v>
      </c>
      <c r="M15" s="15">
        <f>'q_0'!M4</f>
        <v>0.31949487257372888</v>
      </c>
      <c r="N15" s="5">
        <f>'q_0'!N4</f>
        <v>0.09</v>
      </c>
      <c r="O15" s="6">
        <f>'q_0'!O4</f>
        <v>0.1</v>
      </c>
      <c r="P15" s="6">
        <f>'q_0'!P4</f>
        <v>0.1</v>
      </c>
      <c r="Q15" s="6">
        <f>'q_0'!Q4</f>
        <v>0.11</v>
      </c>
      <c r="R15" s="23">
        <f t="shared" si="1"/>
        <v>0.91920808182902503</v>
      </c>
      <c r="S15" s="21">
        <f t="shared" si="2"/>
        <v>0.6303437838559377</v>
      </c>
      <c r="T15" s="21">
        <f t="shared" si="3"/>
        <v>0.81420252675287819</v>
      </c>
      <c r="U15" s="24">
        <f t="shared" si="4"/>
        <v>0.82212651686199123</v>
      </c>
    </row>
    <row r="16" spans="1:21" x14ac:dyDescent="0.25">
      <c r="A16">
        <f>'q_0'!A5</f>
        <v>8</v>
      </c>
      <c r="B16" s="5">
        <f>'q_0'!B5</f>
        <v>28016.9</v>
      </c>
      <c r="C16" s="6">
        <f>'q_0'!C5</f>
        <v>57016.7</v>
      </c>
      <c r="D16" s="6">
        <f>'q_0'!D5</f>
        <v>17896.8</v>
      </c>
      <c r="E16" s="7">
        <f>'q_0'!E5</f>
        <v>42616.1</v>
      </c>
      <c r="F16" s="13">
        <f>'q_0'!F5</f>
        <v>4.3978270232455215E-2</v>
      </c>
      <c r="G16" s="14">
        <f>'q_0'!G5</f>
        <v>0</v>
      </c>
      <c r="H16" s="14">
        <f>'q_0'!H5</f>
        <v>0</v>
      </c>
      <c r="I16" s="15">
        <f>'q_0'!I5</f>
        <v>0</v>
      </c>
      <c r="J16" s="13">
        <f>'q_0'!J5</f>
        <v>0.10908707873920127</v>
      </c>
      <c r="K16" s="14">
        <f>'q_0'!K5</f>
        <v>0.33861658892637131</v>
      </c>
      <c r="L16" s="14">
        <f>'q_0'!L5</f>
        <v>0.13065239881737445</v>
      </c>
      <c r="M16" s="15">
        <f>'q_0'!M5</f>
        <v>0.42386925807656423</v>
      </c>
      <c r="N16" s="5">
        <f>'q_0'!N5</f>
        <v>18.989999999999998</v>
      </c>
      <c r="O16" s="6">
        <f>'q_0'!O5</f>
        <v>0.21</v>
      </c>
      <c r="P16" s="6">
        <f>'q_0'!P5</f>
        <v>0.14000000000000001</v>
      </c>
      <c r="Q16" s="6">
        <f>'q_0'!Q5</f>
        <v>1.46</v>
      </c>
      <c r="R16" s="23">
        <f t="shared" si="1"/>
        <v>0.80002255138044132</v>
      </c>
      <c r="S16" s="21">
        <f t="shared" si="2"/>
        <v>0.86742136867377317</v>
      </c>
      <c r="T16" s="21">
        <f t="shared" si="3"/>
        <v>0.81620111433420739</v>
      </c>
      <c r="U16" s="24">
        <f t="shared" si="4"/>
        <v>0.81467986938400372</v>
      </c>
    </row>
    <row r="17" spans="1:32" x14ac:dyDescent="0.25">
      <c r="A17">
        <f>'q_0'!A6</f>
        <v>16</v>
      </c>
      <c r="B17" s="5">
        <f>'q_0'!B6</f>
        <v>39274.300000000003</v>
      </c>
      <c r="C17" s="6">
        <f>'q_0'!C6</f>
        <v>20404.400000000001</v>
      </c>
      <c r="D17" s="6">
        <f>'q_0'!D6</f>
        <v>18423.400000000001</v>
      </c>
      <c r="E17" s="7">
        <f>'q_0'!E6</f>
        <v>47298.3</v>
      </c>
      <c r="F17" s="13">
        <f>'q_0'!F6</f>
        <v>0.10942439882230025</v>
      </c>
      <c r="G17" s="14">
        <f>'q_0'!G6</f>
        <v>0.17110525180843347</v>
      </c>
      <c r="H17" s="14">
        <f>'q_0'!H6</f>
        <v>0</v>
      </c>
      <c r="I17" s="15">
        <f>'q_0'!I6</f>
        <v>0.8899988653573877</v>
      </c>
      <c r="J17" s="13">
        <f>'q_0'!J6</f>
        <v>0.14837244951312001</v>
      </c>
      <c r="K17" s="14">
        <f>'q_0'!K6</f>
        <v>0.18662646244183595</v>
      </c>
      <c r="L17" s="14">
        <f>'q_0'!L6</f>
        <v>0.13813548909621257</v>
      </c>
      <c r="M17" s="15">
        <f>'q_0'!M6</f>
        <v>0.43896672161396461</v>
      </c>
      <c r="N17" s="5">
        <f>'q_0'!N6</f>
        <v>19.04</v>
      </c>
      <c r="O17" s="6">
        <f>'q_0'!O6</f>
        <v>8.0399999999999991</v>
      </c>
      <c r="P17" s="6">
        <f>'q_0'!P6</f>
        <v>0.45</v>
      </c>
      <c r="Q17" s="6">
        <f>'q_0'!Q6</f>
        <v>16.46</v>
      </c>
      <c r="R17" s="23">
        <f t="shared" si="1"/>
        <v>0.786115227517732</v>
      </c>
      <c r="S17" s="21">
        <f t="shared" si="2"/>
        <v>0.71596428078818131</v>
      </c>
      <c r="T17" s="21">
        <f t="shared" si="3"/>
        <v>0.8155844046915407</v>
      </c>
      <c r="U17" s="24">
        <f t="shared" si="4"/>
        <v>0.35984775553267156</v>
      </c>
    </row>
    <row r="18" spans="1:32" x14ac:dyDescent="0.25">
      <c r="A18">
        <f>'q_0'!A7</f>
        <v>32</v>
      </c>
      <c r="B18" s="5">
        <f>'q_0'!B7</f>
        <v>51270.6</v>
      </c>
      <c r="C18" s="6">
        <f>'q_0'!C7</f>
        <v>14925.8</v>
      </c>
      <c r="D18" s="6">
        <f>'q_0'!D7</f>
        <v>19430.8</v>
      </c>
      <c r="E18" s="7">
        <f>'q_0'!E7</f>
        <v>61182.5</v>
      </c>
      <c r="F18" s="13">
        <f>'q_0'!F7</f>
        <v>0.22942012863780845</v>
      </c>
      <c r="G18" s="14">
        <f>'q_0'!G7</f>
        <v>0.3208471237722601</v>
      </c>
      <c r="H18" s="14">
        <f>'q_0'!H7</f>
        <v>0</v>
      </c>
      <c r="I18" s="15">
        <f>'q_0'!I7</f>
        <v>0.99432789877279726</v>
      </c>
      <c r="J18" s="13">
        <f>'q_0'!J7</f>
        <v>0.15708446087110015</v>
      </c>
      <c r="K18" s="14">
        <f>'q_0'!K7</f>
        <v>0.16596453929799476</v>
      </c>
      <c r="L18" s="14">
        <f>'q_0'!L7</f>
        <v>0.1359559485871478</v>
      </c>
      <c r="M18" s="15">
        <f>'q_0'!M7</f>
        <v>0.44996603057515755</v>
      </c>
      <c r="N18" s="5">
        <f>'q_0'!N7</f>
        <v>19.059999999999999</v>
      </c>
      <c r="O18" s="6">
        <f>'q_0'!O7</f>
        <v>12.7</v>
      </c>
      <c r="P18" s="6">
        <f>'q_0'!P7</f>
        <v>2.62</v>
      </c>
      <c r="Q18" s="6">
        <f>'q_0'!Q7</f>
        <v>17.02</v>
      </c>
      <c r="R18" s="23">
        <f t="shared" si="1"/>
        <v>0.75283828082234128</v>
      </c>
      <c r="S18" s="21">
        <f t="shared" si="2"/>
        <v>0.62664504253273923</v>
      </c>
      <c r="T18" s="21">
        <f t="shared" si="3"/>
        <v>0.81581841106880959</v>
      </c>
      <c r="U18" s="24">
        <f t="shared" si="4"/>
        <v>0.33778428629657981</v>
      </c>
    </row>
    <row r="19" spans="1:32" x14ac:dyDescent="0.25">
      <c r="A19">
        <f>'q_0'!A8</f>
        <v>64</v>
      </c>
      <c r="B19" s="5">
        <f>'q_0'!B8</f>
        <v>67983.5</v>
      </c>
      <c r="C19" s="6">
        <f>'q_0'!C8</f>
        <v>16039.6</v>
      </c>
      <c r="D19" s="6">
        <f>'q_0'!D8</f>
        <v>22406</v>
      </c>
      <c r="E19" s="7">
        <f>'q_0'!E8</f>
        <v>74527.8</v>
      </c>
      <c r="F19" s="13">
        <f>'q_0'!F8</f>
        <v>0.57939234245189031</v>
      </c>
      <c r="G19" s="14">
        <f>'q_0'!G8</f>
        <v>0.29319725346434244</v>
      </c>
      <c r="H19" s="14">
        <f>'q_0'!H8</f>
        <v>0</v>
      </c>
      <c r="I19" s="15">
        <f>'q_0'!I8</f>
        <v>0.99821543022220349</v>
      </c>
      <c r="J19" s="13">
        <f>'q_0'!J8</f>
        <v>0.17656542039316697</v>
      </c>
      <c r="K19" s="14">
        <f>'q_0'!K8</f>
        <v>0.22416441531583894</v>
      </c>
      <c r="L19" s="14">
        <f>'q_0'!L8</f>
        <v>0.13815525987791666</v>
      </c>
      <c r="M19" s="15">
        <f>'q_0'!M8</f>
        <v>0.60942978952375193</v>
      </c>
      <c r="N19" s="5">
        <f>'q_0'!N8</f>
        <v>27.1</v>
      </c>
      <c r="O19" s="6">
        <f>'q_0'!O8</f>
        <v>19.98</v>
      </c>
      <c r="P19" s="6">
        <f>'q_0'!P8</f>
        <v>15.88</v>
      </c>
      <c r="Q19" s="6">
        <f>'q_0'!Q8</f>
        <v>21.86</v>
      </c>
      <c r="R19" s="23">
        <f t="shared" si="1"/>
        <v>0.60403209430017579</v>
      </c>
      <c r="S19" s="21">
        <f t="shared" si="2"/>
        <v>0.62277197882202673</v>
      </c>
      <c r="T19" s="21">
        <f t="shared" si="3"/>
        <v>0.80659189772019302</v>
      </c>
      <c r="U19" s="24">
        <f t="shared" si="4"/>
        <v>0.32985241238218105</v>
      </c>
    </row>
    <row r="20" spans="1:32" x14ac:dyDescent="0.25">
      <c r="A20">
        <f>'q_0'!A9</f>
        <v>128</v>
      </c>
      <c r="B20" s="5">
        <f>'q_0'!B9</f>
        <v>80115.8</v>
      </c>
      <c r="C20" s="6">
        <f>'q_0'!C9</f>
        <v>20056.099999999999</v>
      </c>
      <c r="D20" s="6">
        <f>'q_0'!D9</f>
        <v>24926.9</v>
      </c>
      <c r="E20" s="7">
        <f>'q_0'!E9</f>
        <v>80411.7</v>
      </c>
      <c r="F20" s="13">
        <f>'q_0'!F9</f>
        <v>0.66666458634459957</v>
      </c>
      <c r="G20" s="14">
        <f>'q_0'!G9</f>
        <v>0.48737044694557274</v>
      </c>
      <c r="H20" s="14">
        <f>'q_0'!H9</f>
        <v>0</v>
      </c>
      <c r="I20" s="15">
        <f>'q_0'!I9</f>
        <v>0.99950463241237797</v>
      </c>
      <c r="J20" s="13">
        <f>'q_0'!J9</f>
        <v>0.21084874344306498</v>
      </c>
      <c r="K20" s="14">
        <f>'q_0'!K9</f>
        <v>0.17833322580328978</v>
      </c>
      <c r="L20" s="14">
        <f>'q_0'!L9</f>
        <v>0.13461134188536786</v>
      </c>
      <c r="M20" s="15">
        <f>'q_0'!M9</f>
        <v>0.67312639661168983</v>
      </c>
      <c r="N20" s="5">
        <f>'q_0'!N9</f>
        <v>44.06</v>
      </c>
      <c r="O20" s="6">
        <f>'q_0'!O9</f>
        <v>58.82</v>
      </c>
      <c r="P20" s="6">
        <f>'q_0'!P9</f>
        <v>25.1</v>
      </c>
      <c r="Q20" s="6">
        <f>'q_0'!Q9</f>
        <v>40.99</v>
      </c>
      <c r="R20" s="23">
        <f t="shared" si="1"/>
        <v>0.56207453704957178</v>
      </c>
      <c r="S20" s="21">
        <f t="shared" si="2"/>
        <v>0.49795791390098315</v>
      </c>
      <c r="T20" s="21">
        <f t="shared" si="3"/>
        <v>0.80226486589970403</v>
      </c>
      <c r="U20" s="24">
        <f t="shared" si="4"/>
        <v>0.30757170143628776</v>
      </c>
    </row>
    <row r="21" spans="1:32" ht="15.75" thickBot="1" x14ac:dyDescent="0.3">
      <c r="A21">
        <f>'q_0'!A10</f>
        <v>256</v>
      </c>
      <c r="B21" s="8">
        <f>'q_0'!B10</f>
        <v>84222.3</v>
      </c>
      <c r="C21" s="9">
        <f>'q_0'!C10</f>
        <v>28384.3</v>
      </c>
      <c r="D21" s="9">
        <f>'q_0'!D10</f>
        <v>36310.6</v>
      </c>
      <c r="E21" s="10">
        <f>'q_0'!E10</f>
        <v>83618.7</v>
      </c>
      <c r="F21" s="16">
        <f>'q_0'!F10</f>
        <v>0.705331406686036</v>
      </c>
      <c r="G21" s="17">
        <f>'q_0'!G10</f>
        <v>0.62233229872382501</v>
      </c>
      <c r="H21" s="17">
        <f>'q_0'!H10</f>
        <v>0.9383797370278808</v>
      </c>
      <c r="I21" s="18">
        <f>'q_0'!I10</f>
        <v>0.99896594061931943</v>
      </c>
      <c r="J21" s="16">
        <f>'q_0'!J10</f>
        <v>0.19583440054553097</v>
      </c>
      <c r="K21" s="17">
        <f>'q_0'!K10</f>
        <v>0.16621297342411109</v>
      </c>
      <c r="L21" s="17">
        <f>'q_0'!L10</f>
        <v>0.14748272432353732</v>
      </c>
      <c r="M21" s="18">
        <f>'q_0'!M10</f>
        <v>0.69275279569222881</v>
      </c>
      <c r="N21" s="8">
        <f>'q_0'!N10</f>
        <v>83.65</v>
      </c>
      <c r="O21" s="9">
        <f>'q_0'!O10</f>
        <v>60.16</v>
      </c>
      <c r="P21" s="9">
        <f>'q_0'!P10</f>
        <v>41.76</v>
      </c>
      <c r="Q21" s="9">
        <f>'q_0'!Q10</f>
        <v>80.58</v>
      </c>
      <c r="R21" s="25">
        <f t="shared" si="1"/>
        <v>0.50816741654787578</v>
      </c>
      <c r="S21" s="26">
        <f t="shared" si="2"/>
        <v>0.45107583572481041</v>
      </c>
      <c r="T21" s="26">
        <f t="shared" si="3"/>
        <v>0.33761691092397073</v>
      </c>
      <c r="U21" s="27">
        <f t="shared" si="4"/>
        <v>0.26420317474766231</v>
      </c>
    </row>
    <row r="22" spans="1:32" x14ac:dyDescent="0.25">
      <c r="AF22" t="s">
        <v>36</v>
      </c>
    </row>
    <row r="24" spans="1:32" ht="15.75" thickBot="1" x14ac:dyDescent="0.3"/>
    <row r="25" spans="1:32" x14ac:dyDescent="0.25">
      <c r="A25" s="1" t="s">
        <v>12</v>
      </c>
      <c r="B25" s="29" t="s">
        <v>2</v>
      </c>
      <c r="C25" s="30"/>
      <c r="D25" s="30"/>
      <c r="E25" s="31"/>
      <c r="F25" s="29" t="s">
        <v>8</v>
      </c>
      <c r="G25" s="30"/>
      <c r="H25" s="30"/>
      <c r="I25" s="31"/>
      <c r="J25" s="29" t="s">
        <v>7</v>
      </c>
      <c r="K25" s="30"/>
      <c r="L25" s="30"/>
      <c r="M25" s="31"/>
      <c r="N25" s="29" t="s">
        <v>14</v>
      </c>
      <c r="O25" s="30"/>
      <c r="P25" s="30"/>
      <c r="Q25" s="30"/>
      <c r="R25" s="32" t="s">
        <v>18</v>
      </c>
      <c r="S25" s="33"/>
      <c r="T25" s="33"/>
      <c r="U25" s="34"/>
    </row>
    <row r="26" spans="1:32" x14ac:dyDescent="0.25">
      <c r="A26" s="1" t="s">
        <v>1</v>
      </c>
      <c r="B26" s="2" t="s">
        <v>3</v>
      </c>
      <c r="C26" s="3" t="s">
        <v>4</v>
      </c>
      <c r="D26" s="3" t="s">
        <v>5</v>
      </c>
      <c r="E26" s="4" t="s">
        <v>6</v>
      </c>
      <c r="F26" s="2" t="s">
        <v>3</v>
      </c>
      <c r="G26" s="3" t="s">
        <v>4</v>
      </c>
      <c r="H26" s="3" t="s">
        <v>5</v>
      </c>
      <c r="I26" s="4" t="s">
        <v>6</v>
      </c>
      <c r="J26" s="2" t="s">
        <v>3</v>
      </c>
      <c r="K26" s="3" t="s">
        <v>4</v>
      </c>
      <c r="L26" s="3" t="s">
        <v>5</v>
      </c>
      <c r="M26" s="4" t="s">
        <v>6</v>
      </c>
      <c r="N26" s="2" t="s">
        <v>3</v>
      </c>
      <c r="O26" s="3" t="s">
        <v>4</v>
      </c>
      <c r="P26" s="3" t="s">
        <v>5</v>
      </c>
      <c r="Q26" s="3" t="s">
        <v>6</v>
      </c>
      <c r="R26" s="2" t="s">
        <v>3</v>
      </c>
      <c r="S26" s="3" t="s">
        <v>4</v>
      </c>
      <c r="T26" s="3" t="s">
        <v>5</v>
      </c>
      <c r="U26" s="4" t="s">
        <v>6</v>
      </c>
    </row>
    <row r="27" spans="1:32" x14ac:dyDescent="0.25">
      <c r="A27">
        <f>'q_1'!A2</f>
        <v>1</v>
      </c>
      <c r="B27" s="5">
        <f>'q_1'!B2</f>
        <v>3436.1</v>
      </c>
      <c r="C27" s="6">
        <f>'q_1'!C2</f>
        <v>3334.5</v>
      </c>
      <c r="D27" s="6">
        <f>'q_1'!D2</f>
        <v>3312.9</v>
      </c>
      <c r="E27" s="7">
        <f>'q_1'!E2</f>
        <v>3381.1</v>
      </c>
      <c r="F27" s="13">
        <f>'q_1'!F2</f>
        <v>0</v>
      </c>
      <c r="G27" s="14">
        <f>'q_1'!G2</f>
        <v>0</v>
      </c>
      <c r="H27" s="14">
        <f>'q_1'!H2</f>
        <v>0</v>
      </c>
      <c r="I27" s="15">
        <f>'q_1'!I2</f>
        <v>0</v>
      </c>
      <c r="J27" s="13">
        <f>'q_1'!J2</f>
        <v>0.10796976625747191</v>
      </c>
      <c r="K27" s="14">
        <f>'q_1'!K2</f>
        <v>0.12292888545633804</v>
      </c>
      <c r="L27" s="14">
        <f>'q_1'!L2</f>
        <v>0.12492332562440427</v>
      </c>
      <c r="M27" s="15">
        <f>'q_1'!M2</f>
        <v>0.19867247576011779</v>
      </c>
      <c r="N27" s="5">
        <f>'q_1'!N2</f>
        <v>0.35</v>
      </c>
      <c r="O27" s="6">
        <f>'q_1'!O2</f>
        <v>0.36</v>
      </c>
      <c r="P27" s="6">
        <f>'q_1'!P2</f>
        <v>0.45</v>
      </c>
      <c r="Q27" s="6">
        <f>'q_1'!Q2</f>
        <v>0.84</v>
      </c>
      <c r="R27" s="23">
        <f>B27/MAX($B$27:$E$35)*$E$9+(1-F27)*$I$9+(1-J27)*$M$9+(1-N27/MAX($N$27:$Q$35))*$Q$9</f>
        <v>0.79245546771789432</v>
      </c>
      <c r="S27" s="21">
        <f t="shared" ref="S27:U27" si="5">C27/MAX($B$27:$E$35)*$E$9+(1-G27)*$I$9+(1-K27)*$M$9+(1-O27/MAX($N$27:$Q$35))*$Q$9</f>
        <v>0.78901864794349907</v>
      </c>
      <c r="T27" s="21">
        <f t="shared" si="5"/>
        <v>0.78839743061486711</v>
      </c>
      <c r="U27" s="24">
        <f t="shared" si="5"/>
        <v>0.77336969133984701</v>
      </c>
      <c r="V27" s="36"/>
    </row>
    <row r="28" spans="1:32" x14ac:dyDescent="0.25">
      <c r="A28">
        <f>'q_1'!A3</f>
        <v>2</v>
      </c>
      <c r="B28" s="5">
        <f>'q_1'!B3</f>
        <v>4331.1000000000004</v>
      </c>
      <c r="C28" s="6">
        <f>'q_1'!C3</f>
        <v>4081.2</v>
      </c>
      <c r="D28" s="6">
        <f>'q_1'!D3</f>
        <v>3727.5</v>
      </c>
      <c r="E28" s="7">
        <f>'q_1'!E3</f>
        <v>5722.9</v>
      </c>
      <c r="F28" s="13">
        <f>'q_1'!F3</f>
        <v>0</v>
      </c>
      <c r="G28" s="14">
        <f>'q_1'!G3</f>
        <v>0</v>
      </c>
      <c r="H28" s="14">
        <f>'q_1'!H3</f>
        <v>0</v>
      </c>
      <c r="I28" s="15">
        <f>'q_1'!I3</f>
        <v>0</v>
      </c>
      <c r="J28" s="13">
        <f>'q_1'!J3</f>
        <v>0.11113212753575384</v>
      </c>
      <c r="K28" s="14">
        <f>'q_1'!K3</f>
        <v>0.12937255830957436</v>
      </c>
      <c r="L28" s="14">
        <f>'q_1'!L3</f>
        <v>0.12671896316631753</v>
      </c>
      <c r="M28" s="15">
        <f>'q_1'!M3</f>
        <v>0.2293592384938013</v>
      </c>
      <c r="N28" s="5">
        <f>'q_1'!N3</f>
        <v>0.78</v>
      </c>
      <c r="O28" s="6">
        <f>'q_1'!O3</f>
        <v>0.83</v>
      </c>
      <c r="P28" s="6">
        <f>'q_1'!P3</f>
        <v>0.89</v>
      </c>
      <c r="Q28" s="6">
        <f>'q_1'!Q3</f>
        <v>0.87</v>
      </c>
      <c r="R28" s="23">
        <f t="shared" ref="R28:R35" si="6">B28/MAX($B$27:$E$35)*$E$9+(1-F28)*$I$9+(1-J28)*$M$9+(1-N28/MAX($N$27:$Q$35))*$Q$9</f>
        <v>0.794989950585826</v>
      </c>
      <c r="S28" s="21">
        <f t="shared" ref="S28:S35" si="7">C28/MAX($B$27:$E$35)*$E$9+(1-G28)*$I$9+(1-K28)*$M$9+(1-O28/MAX($N$27:$Q$35))*$Q$9</f>
        <v>0.79021040835280965</v>
      </c>
      <c r="T28" s="21">
        <f t="shared" ref="T28:T35" si="8">D28/MAX($B$27:$E$35)*$E$9+(1-H28)*$I$9+(1-L28)*$M$9+(1-P28/MAX($N$27:$Q$35))*$Q$9</f>
        <v>0.7891553543615788</v>
      </c>
      <c r="U28" s="24">
        <f t="shared" ref="U28:U35" si="9">E28/MAX($B$27:$E$35)*$E$9+(1-I28)*$I$9+(1-M28)*$M$9+(1-Q28/MAX($N$27:$Q$35))*$Q$9</f>
        <v>0.77711052241951017</v>
      </c>
      <c r="V28" s="36"/>
    </row>
    <row r="29" spans="1:32" x14ac:dyDescent="0.25">
      <c r="A29">
        <f>'q_1'!A4</f>
        <v>4</v>
      </c>
      <c r="B29" s="5">
        <f>'q_1'!B4</f>
        <v>4548.8999999999996</v>
      </c>
      <c r="C29" s="6">
        <f>'q_1'!C4</f>
        <v>4568.3</v>
      </c>
      <c r="D29" s="6">
        <f>'q_1'!D4</f>
        <v>4901.6000000000004</v>
      </c>
      <c r="E29" s="7">
        <f>'q_1'!E4</f>
        <v>9730.6</v>
      </c>
      <c r="F29" s="13">
        <f>'q_1'!F4</f>
        <v>0</v>
      </c>
      <c r="G29" s="14">
        <f>'q_1'!G4</f>
        <v>0</v>
      </c>
      <c r="H29" s="14">
        <f>'q_1'!H4</f>
        <v>0</v>
      </c>
      <c r="I29" s="15">
        <f>'q_1'!I4</f>
        <v>0</v>
      </c>
      <c r="J29" s="13">
        <f>'q_1'!J4</f>
        <v>0.10730943330845989</v>
      </c>
      <c r="K29" s="14">
        <f>'q_1'!K4</f>
        <v>0.13600014823053314</v>
      </c>
      <c r="L29" s="14">
        <f>'q_1'!L4</f>
        <v>0.13342022880864771</v>
      </c>
      <c r="M29" s="15">
        <f>'q_1'!M4</f>
        <v>0.30393220050136854</v>
      </c>
      <c r="N29" s="5">
        <f>'q_1'!N4</f>
        <v>1.31</v>
      </c>
      <c r="O29" s="6">
        <f>'q_1'!O4</f>
        <v>1.3</v>
      </c>
      <c r="P29" s="6">
        <f>'q_1'!P4</f>
        <v>1.36</v>
      </c>
      <c r="Q29" s="6">
        <f>'q_1'!Q4</f>
        <v>1.0900000000000001</v>
      </c>
      <c r="R29" s="23">
        <f t="shared" si="6"/>
        <v>0.79590692028783805</v>
      </c>
      <c r="S29" s="21">
        <f t="shared" si="7"/>
        <v>0.79026550652166683</v>
      </c>
      <c r="T29" s="21">
        <f t="shared" si="8"/>
        <v>0.79210641366538526</v>
      </c>
      <c r="U29" s="24">
        <f t="shared" si="9"/>
        <v>0.77885607156921322</v>
      </c>
      <c r="V29" s="36"/>
    </row>
    <row r="30" spans="1:32" x14ac:dyDescent="0.25">
      <c r="A30">
        <f>'q_1'!A5</f>
        <v>8</v>
      </c>
      <c r="B30" s="5">
        <f>'q_1'!B5</f>
        <v>5374.5</v>
      </c>
      <c r="C30" s="6">
        <f>'q_1'!C5</f>
        <v>5194.6000000000004</v>
      </c>
      <c r="D30" s="6">
        <f>'q_1'!D5</f>
        <v>6451.8</v>
      </c>
      <c r="E30" s="7">
        <f>'q_1'!E5</f>
        <v>15687.5</v>
      </c>
      <c r="F30" s="13">
        <f>'q_1'!F5</f>
        <v>0</v>
      </c>
      <c r="G30" s="14">
        <f>'q_1'!G5</f>
        <v>0</v>
      </c>
      <c r="H30" s="14">
        <f>'q_1'!H5</f>
        <v>0</v>
      </c>
      <c r="I30" s="15">
        <f>'q_1'!I5</f>
        <v>0.25994101473356762</v>
      </c>
      <c r="J30" s="13">
        <f>'q_1'!J5</f>
        <v>0.12771045628704097</v>
      </c>
      <c r="K30" s="14">
        <f>'q_1'!K5</f>
        <v>0.14562655537577102</v>
      </c>
      <c r="L30" s="14">
        <f>'q_1'!L5</f>
        <v>0.13154257841939779</v>
      </c>
      <c r="M30" s="15">
        <f>'q_1'!M5</f>
        <v>0.37579762200711414</v>
      </c>
      <c r="N30" s="5">
        <f>'q_1'!N5</f>
        <v>2.2200000000000002</v>
      </c>
      <c r="O30" s="6">
        <f>'q_1'!O5</f>
        <v>2.2599999999999998</v>
      </c>
      <c r="P30" s="6">
        <f>'q_1'!P5</f>
        <v>1.97</v>
      </c>
      <c r="Q30" s="6">
        <f>'q_1'!Q5</f>
        <v>2.2999999999999998</v>
      </c>
      <c r="R30" s="23">
        <f t="shared" si="6"/>
        <v>0.79400196099422593</v>
      </c>
      <c r="S30" s="21">
        <f t="shared" si="7"/>
        <v>0.78959839747764815</v>
      </c>
      <c r="T30" s="21">
        <f t="shared" si="8"/>
        <v>0.79816323631959507</v>
      </c>
      <c r="U30" s="24">
        <f t="shared" si="9"/>
        <v>0.65799208017294919</v>
      </c>
      <c r="V30" s="36"/>
    </row>
    <row r="31" spans="1:32" x14ac:dyDescent="0.25">
      <c r="A31">
        <f>'q_1'!A6</f>
        <v>16</v>
      </c>
      <c r="B31" s="5">
        <f>'q_1'!B6</f>
        <v>6966.2</v>
      </c>
      <c r="C31" s="6">
        <f>'q_1'!C6</f>
        <v>7560.6</v>
      </c>
      <c r="D31" s="6">
        <f>'q_1'!D6</f>
        <v>6670.8</v>
      </c>
      <c r="E31" s="7">
        <f>'q_1'!E6</f>
        <v>32458.799999999999</v>
      </c>
      <c r="F31" s="13">
        <f>'q_1'!F6</f>
        <v>0</v>
      </c>
      <c r="G31" s="14">
        <f>'q_1'!G6</f>
        <v>0</v>
      </c>
      <c r="H31" s="14">
        <f>'q_1'!H6</f>
        <v>0</v>
      </c>
      <c r="I31" s="15">
        <f>'q_1'!I6</f>
        <v>0.96930470904170929</v>
      </c>
      <c r="J31" s="13">
        <f>'q_1'!J6</f>
        <v>0.13571577074747113</v>
      </c>
      <c r="K31" s="14">
        <f>'q_1'!K6</f>
        <v>0.17660790946287389</v>
      </c>
      <c r="L31" s="14">
        <f>'q_1'!L6</f>
        <v>0.12898965239352486</v>
      </c>
      <c r="M31" s="15">
        <f>'q_1'!M6</f>
        <v>0.48218179611296563</v>
      </c>
      <c r="N31" s="5">
        <f>'q_1'!N6</f>
        <v>4.6900000000000004</v>
      </c>
      <c r="O31" s="6">
        <f>'q_1'!O6</f>
        <v>4.72</v>
      </c>
      <c r="P31" s="6">
        <f>'q_1'!P6</f>
        <v>4.4400000000000004</v>
      </c>
      <c r="Q31" s="6">
        <f>'q_1'!Q6</f>
        <v>3.93</v>
      </c>
      <c r="R31" s="23">
        <f t="shared" si="6"/>
        <v>0.79555453039314283</v>
      </c>
      <c r="S31" s="21">
        <f t="shared" si="7"/>
        <v>0.78985086461952614</v>
      </c>
      <c r="T31" s="21">
        <f t="shared" si="8"/>
        <v>0.79601156912510296</v>
      </c>
      <c r="U31" s="24">
        <f t="shared" si="9"/>
        <v>0.35072121434587</v>
      </c>
      <c r="V31" s="36"/>
    </row>
    <row r="32" spans="1:32" x14ac:dyDescent="0.25">
      <c r="A32">
        <f>'q_1'!A7</f>
        <v>32</v>
      </c>
      <c r="B32" s="5">
        <f>'q_1'!B7</f>
        <v>27006.6</v>
      </c>
      <c r="C32" s="6">
        <f>'q_1'!C7</f>
        <v>19380</v>
      </c>
      <c r="D32" s="6">
        <f>'q_1'!D7</f>
        <v>6762.5</v>
      </c>
      <c r="E32" s="7">
        <f>'q_1'!E7</f>
        <v>41919.199999999997</v>
      </c>
      <c r="F32" s="13">
        <f>'q_1'!F7</f>
        <v>0.27317890194742522</v>
      </c>
      <c r="G32" s="14">
        <f>'q_1'!G7</f>
        <v>0</v>
      </c>
      <c r="H32" s="14">
        <f>'q_1'!H7</f>
        <v>0</v>
      </c>
      <c r="I32" s="15">
        <f>'q_1'!I7</f>
        <v>0.98503628014233746</v>
      </c>
      <c r="J32" s="13">
        <f>'q_1'!J7</f>
        <v>0.1945228971447</v>
      </c>
      <c r="K32" s="14">
        <f>'q_1'!K7</f>
        <v>0.27388069643924184</v>
      </c>
      <c r="L32" s="14">
        <f>'q_1'!L7</f>
        <v>0.13221131631250899</v>
      </c>
      <c r="M32" s="15">
        <f>'q_1'!M7</f>
        <v>0.65972453368679518</v>
      </c>
      <c r="N32" s="5">
        <f>'q_1'!N7</f>
        <v>6.21</v>
      </c>
      <c r="O32" s="6">
        <f>'q_1'!O7</f>
        <v>6.77</v>
      </c>
      <c r="P32" s="6">
        <f>'q_1'!P7</f>
        <v>8.1999999999999993</v>
      </c>
      <c r="Q32" s="6">
        <f>'q_1'!Q7</f>
        <v>6.09</v>
      </c>
      <c r="R32" s="23">
        <f t="shared" si="6"/>
        <v>0.72990194674038578</v>
      </c>
      <c r="S32" s="21">
        <f t="shared" si="7"/>
        <v>0.81749334252820693</v>
      </c>
      <c r="T32" s="21">
        <f t="shared" si="8"/>
        <v>0.79029063658160281</v>
      </c>
      <c r="U32" s="24">
        <f t="shared" si="9"/>
        <v>0.34428937125873682</v>
      </c>
      <c r="V32" s="36"/>
    </row>
    <row r="33" spans="1:22" x14ac:dyDescent="0.25">
      <c r="A33">
        <f>'q_1'!A8</f>
        <v>64</v>
      </c>
      <c r="B33" s="5">
        <f>'q_1'!B8</f>
        <v>39152.9</v>
      </c>
      <c r="C33" s="6">
        <f>'q_1'!C8</f>
        <v>47205.2</v>
      </c>
      <c r="D33" s="6">
        <f>'q_1'!D8</f>
        <v>7481.6</v>
      </c>
      <c r="E33" s="7">
        <f>'q_1'!E8</f>
        <v>43802.5</v>
      </c>
      <c r="F33" s="13">
        <f>'q_1'!F8</f>
        <v>0.67541244319275051</v>
      </c>
      <c r="G33" s="14">
        <f>'q_1'!G8</f>
        <v>0</v>
      </c>
      <c r="H33" s="14">
        <f>'q_1'!H8</f>
        <v>0</v>
      </c>
      <c r="I33" s="15">
        <f>'q_1'!I8</f>
        <v>0.9923527898733252</v>
      </c>
      <c r="J33" s="13">
        <f>'q_1'!J8</f>
        <v>0.19640478400755407</v>
      </c>
      <c r="K33" s="14">
        <f>'q_1'!K8</f>
        <v>0.48409147305546008</v>
      </c>
      <c r="L33" s="14">
        <f>'q_1'!L8</f>
        <v>0.13205081972000926</v>
      </c>
      <c r="M33" s="15">
        <f>'q_1'!M8</f>
        <v>0.77535882535765188</v>
      </c>
      <c r="N33" s="5">
        <f>'q_1'!N8</f>
        <v>9.68</v>
      </c>
      <c r="O33" s="6">
        <f>'q_1'!O8</f>
        <v>10.78</v>
      </c>
      <c r="P33" s="6">
        <f>'q_1'!P8</f>
        <v>16.66</v>
      </c>
      <c r="Q33" s="6">
        <f>'q_1'!Q8</f>
        <v>9.6199999999999992</v>
      </c>
      <c r="R33" s="23">
        <f t="shared" si="6"/>
        <v>0.57482689746565208</v>
      </c>
      <c r="S33" s="21">
        <f>C33/MAX($B$27:$E$35)*$E$9+(1-G33)*$I$9+(1-K33)*$M$9+(1-O33/MAX($N$27:$Q$35))*$Q$9</f>
        <v>0.88751310073774525</v>
      </c>
      <c r="T33" s="21">
        <f t="shared" si="8"/>
        <v>0.78107292251730454</v>
      </c>
      <c r="U33" s="24">
        <f t="shared" si="9"/>
        <v>0.32035264978631328</v>
      </c>
      <c r="V33" s="36"/>
    </row>
    <row r="34" spans="1:22" x14ac:dyDescent="0.25">
      <c r="A34">
        <f>'q_1'!A9</f>
        <v>128</v>
      </c>
      <c r="B34" s="5">
        <f>'q_1'!B9</f>
        <v>46952.5</v>
      </c>
      <c r="C34" s="6">
        <f>'q_1'!C9</f>
        <v>41908.1</v>
      </c>
      <c r="D34" s="6">
        <f>'q_1'!D9</f>
        <v>8029.8</v>
      </c>
      <c r="E34" s="7">
        <f>'q_1'!E9</f>
        <v>43991.9</v>
      </c>
      <c r="F34" s="13">
        <f>'q_1'!F9</f>
        <v>0.86739231677949935</v>
      </c>
      <c r="G34" s="14">
        <f>'q_1'!G9</f>
        <v>0</v>
      </c>
      <c r="H34" s="14">
        <f>'q_1'!H9</f>
        <v>0</v>
      </c>
      <c r="I34" s="15">
        <f>'q_1'!I9</f>
        <v>0.99296082536406327</v>
      </c>
      <c r="J34" s="13">
        <f>'q_1'!J9</f>
        <v>0.19774042981341489</v>
      </c>
      <c r="K34" s="14">
        <f>'q_1'!K9</f>
        <v>0.48710832457474534</v>
      </c>
      <c r="L34" s="14">
        <f>'q_1'!L9</f>
        <v>0.13738221622590671</v>
      </c>
      <c r="M34" s="15">
        <f>'q_1'!M9</f>
        <v>0.77358549321926284</v>
      </c>
      <c r="N34" s="5">
        <f>'q_1'!N9</f>
        <v>14.77</v>
      </c>
      <c r="O34" s="6">
        <f>'q_1'!O9</f>
        <v>15.79</v>
      </c>
      <c r="P34" s="6">
        <f>'q_1'!P9</f>
        <v>34.43</v>
      </c>
      <c r="Q34" s="6">
        <f>'q_1'!Q9</f>
        <v>14.77</v>
      </c>
      <c r="R34" s="23">
        <f t="shared" si="6"/>
        <v>0.50421708763227779</v>
      </c>
      <c r="S34" s="21">
        <f t="shared" si="7"/>
        <v>0.85718488722583797</v>
      </c>
      <c r="T34" s="21">
        <f t="shared" si="8"/>
        <v>0.75650078031749679</v>
      </c>
      <c r="U34" s="24">
        <f t="shared" si="9"/>
        <v>0.31372028731927892</v>
      </c>
      <c r="V34" s="36"/>
    </row>
    <row r="35" spans="1:22" ht="15.75" thickBot="1" x14ac:dyDescent="0.3">
      <c r="A35">
        <f>'q_1'!A10</f>
        <v>256</v>
      </c>
      <c r="B35" s="8">
        <f>'q_1'!B10</f>
        <v>42010.5</v>
      </c>
      <c r="C35" s="9">
        <f>'q_1'!C10</f>
        <v>37910.6</v>
      </c>
      <c r="D35" s="9">
        <f>'q_1'!D10</f>
        <v>7868.8</v>
      </c>
      <c r="E35" s="10">
        <f>'q_1'!E10</f>
        <v>40337.599999999999</v>
      </c>
      <c r="F35" s="16">
        <f>'q_1'!F10</f>
        <v>0.9178895100744735</v>
      </c>
      <c r="G35" s="17">
        <f>'q_1'!G10</f>
        <v>0</v>
      </c>
      <c r="H35" s="17">
        <f>'q_1'!H10</f>
        <v>0</v>
      </c>
      <c r="I35" s="18">
        <f>'q_1'!I10</f>
        <v>0.9941055822194016</v>
      </c>
      <c r="J35" s="16">
        <f>'q_1'!J10</f>
        <v>0.18141918729079687</v>
      </c>
      <c r="K35" s="17">
        <f>'q_1'!K10</f>
        <v>0.44787221580058323</v>
      </c>
      <c r="L35" s="17">
        <f>'q_1'!L10</f>
        <v>0.14362924966683702</v>
      </c>
      <c r="M35" s="18">
        <f>'q_1'!M10</f>
        <v>0.68572959076271311</v>
      </c>
      <c r="N35" s="8">
        <f>'q_1'!N10</f>
        <v>23.81</v>
      </c>
      <c r="O35" s="9">
        <f>'q_1'!O10</f>
        <v>26.51</v>
      </c>
      <c r="P35" s="9">
        <f>'q_1'!P10</f>
        <v>68.8</v>
      </c>
      <c r="Q35" s="9">
        <f>'q_1'!Q10</f>
        <v>23.84</v>
      </c>
      <c r="R35" s="25">
        <f t="shared" si="6"/>
        <v>0.4481548334091997</v>
      </c>
      <c r="S35" s="26">
        <f t="shared" si="7"/>
        <v>0.83251402021670085</v>
      </c>
      <c r="T35" s="26">
        <f t="shared" si="8"/>
        <v>0.70461285004036434</v>
      </c>
      <c r="U35" s="27">
        <f t="shared" si="9"/>
        <v>0.30205333352610531</v>
      </c>
      <c r="V35" s="36"/>
    </row>
    <row r="38" spans="1:22" ht="15.75" thickBot="1" x14ac:dyDescent="0.3"/>
    <row r="39" spans="1:22" x14ac:dyDescent="0.25">
      <c r="A39" s="1" t="s">
        <v>13</v>
      </c>
      <c r="B39" s="29" t="s">
        <v>2</v>
      </c>
      <c r="C39" s="30"/>
      <c r="D39" s="30"/>
      <c r="E39" s="31"/>
      <c r="F39" s="30" t="s">
        <v>8</v>
      </c>
      <c r="G39" s="30"/>
      <c r="H39" s="30"/>
      <c r="I39" s="31"/>
      <c r="J39" s="29" t="s">
        <v>7</v>
      </c>
      <c r="K39" s="30"/>
      <c r="L39" s="30"/>
      <c r="M39" s="31"/>
      <c r="N39" s="29" t="s">
        <v>14</v>
      </c>
      <c r="O39" s="30"/>
      <c r="P39" s="30"/>
      <c r="Q39" s="30"/>
      <c r="R39" s="32" t="s">
        <v>18</v>
      </c>
      <c r="S39" s="33"/>
      <c r="T39" s="33"/>
      <c r="U39" s="34"/>
    </row>
    <row r="40" spans="1:22" x14ac:dyDescent="0.25">
      <c r="A40" s="1" t="s">
        <v>1</v>
      </c>
      <c r="B40" s="2" t="s">
        <v>3</v>
      </c>
      <c r="C40" s="3" t="s">
        <v>4</v>
      </c>
      <c r="D40" s="3" t="s">
        <v>5</v>
      </c>
      <c r="E40" s="4" t="s">
        <v>6</v>
      </c>
      <c r="F40" s="3" t="s">
        <v>3</v>
      </c>
      <c r="G40" s="3" t="s">
        <v>4</v>
      </c>
      <c r="H40" s="3" t="s">
        <v>5</v>
      </c>
      <c r="I40" s="4" t="s">
        <v>6</v>
      </c>
      <c r="J40" s="2" t="s">
        <v>3</v>
      </c>
      <c r="K40" s="3" t="s">
        <v>4</v>
      </c>
      <c r="L40" s="3" t="s">
        <v>5</v>
      </c>
      <c r="M40" s="4" t="s">
        <v>6</v>
      </c>
      <c r="N40" s="2" t="s">
        <v>3</v>
      </c>
      <c r="O40" s="3" t="s">
        <v>4</v>
      </c>
      <c r="P40" s="3" t="s">
        <v>5</v>
      </c>
      <c r="Q40" s="3" t="s">
        <v>6</v>
      </c>
      <c r="R40" s="2" t="s">
        <v>3</v>
      </c>
      <c r="S40" s="3" t="s">
        <v>4</v>
      </c>
      <c r="T40" s="3" t="s">
        <v>5</v>
      </c>
      <c r="U40" s="4" t="s">
        <v>6</v>
      </c>
    </row>
    <row r="41" spans="1:22" x14ac:dyDescent="0.25">
      <c r="A41">
        <f>'q_2'!A2</f>
        <v>1</v>
      </c>
      <c r="B41" s="5">
        <f>'q_2'!B2</f>
        <v>2257.4</v>
      </c>
      <c r="C41" s="6">
        <f>'q_2'!C2</f>
        <v>1909.4</v>
      </c>
      <c r="D41" s="6">
        <f>'q_2'!D2</f>
        <v>1288.2</v>
      </c>
      <c r="E41" s="7">
        <f>'q_2'!E2</f>
        <v>1784.4</v>
      </c>
      <c r="F41" s="14">
        <f>'q_2'!F2</f>
        <v>0</v>
      </c>
      <c r="G41" s="14">
        <f>'q_2'!G2</f>
        <v>0</v>
      </c>
      <c r="H41" s="14">
        <f>'q_2'!H2</f>
        <v>0</v>
      </c>
      <c r="I41" s="15">
        <f>'q_2'!I2</f>
        <v>0</v>
      </c>
      <c r="J41" s="13">
        <f>'q_2'!J2</f>
        <v>0.11283218424858116</v>
      </c>
      <c r="K41" s="14">
        <f>'q_2'!K2</f>
        <v>0.10410116533968598</v>
      </c>
      <c r="L41" s="14">
        <f>'q_2'!L2</f>
        <v>0.11025397394942087</v>
      </c>
      <c r="M41" s="15">
        <f>'q_2'!M2</f>
        <v>0.18785644362491286</v>
      </c>
      <c r="N41" s="5">
        <f>'q_2'!N2</f>
        <v>0.56999999999999995</v>
      </c>
      <c r="O41" s="6">
        <f>'q_2'!O2</f>
        <v>0.68</v>
      </c>
      <c r="P41" s="6">
        <f>'q_2'!P2</f>
        <v>0.98</v>
      </c>
      <c r="Q41" s="6">
        <f>'q_2'!Q2</f>
        <v>1.02</v>
      </c>
      <c r="R41" s="23">
        <f>B41/MAX($B$41:$E$49)*$E$9+(1-F41)*$I$9+(1-J41)*$M$9+(1-N41/MAX($N$41:$Q$49))*$Q$9</f>
        <v>0.79266897246651646</v>
      </c>
      <c r="S41" s="21">
        <f t="shared" ref="S41:U41" si="10">C41/MAX($B$41:$E$49)*$E$9+(1-G41)*$I$9+(1-K41)*$M$9+(1-O41/MAX($N$41:$Q$49))*$Q$9</f>
        <v>0.7918290361387631</v>
      </c>
      <c r="T41" s="21">
        <f t="shared" si="10"/>
        <v>0.78585768830366987</v>
      </c>
      <c r="U41" s="24">
        <f t="shared" si="10"/>
        <v>0.77378845021375109</v>
      </c>
    </row>
    <row r="42" spans="1:22" x14ac:dyDescent="0.25">
      <c r="A42">
        <f>'q_2'!A3</f>
        <v>2</v>
      </c>
      <c r="B42" s="5">
        <f>'q_2'!B3</f>
        <v>2523.1</v>
      </c>
      <c r="C42" s="6">
        <f>'q_2'!C3</f>
        <v>2894.4</v>
      </c>
      <c r="D42" s="6">
        <f>'q_2'!D3</f>
        <v>1620.7</v>
      </c>
      <c r="E42" s="7">
        <f>'q_2'!E3</f>
        <v>3179.9</v>
      </c>
      <c r="F42" s="14">
        <f>'q_2'!F3</f>
        <v>0</v>
      </c>
      <c r="G42" s="14">
        <f>'q_2'!G3</f>
        <v>0</v>
      </c>
      <c r="H42" s="14">
        <f>'q_2'!H3</f>
        <v>0</v>
      </c>
      <c r="I42" s="15">
        <f>'q_2'!I3</f>
        <v>0</v>
      </c>
      <c r="J42" s="13">
        <f>'q_2'!J3</f>
        <v>0.11952921874672176</v>
      </c>
      <c r="K42" s="14">
        <f>'q_2'!K3</f>
        <v>0.13038756484600098</v>
      </c>
      <c r="L42" s="14">
        <f>'q_2'!L3</f>
        <v>0.1119216294098629</v>
      </c>
      <c r="M42" s="15">
        <f>'q_2'!M3</f>
        <v>0.22489841811751046</v>
      </c>
      <c r="N42" s="5">
        <f>'q_2'!N3</f>
        <v>1.35</v>
      </c>
      <c r="O42" s="6">
        <f>'q_2'!O3</f>
        <v>1.44</v>
      </c>
      <c r="P42" s="6">
        <f>'q_2'!P3</f>
        <v>2.04</v>
      </c>
      <c r="Q42" s="6">
        <f>'q_2'!Q3</f>
        <v>1.24</v>
      </c>
      <c r="R42" s="23">
        <f t="shared" ref="R42:R49" si="11">B42/MAX($B$41:$E$49)*$E$9+(1-F42)*$I$9+(1-J42)*$M$9+(1-N42/MAX($N$41:$Q$49))*$Q$9</f>
        <v>0.79226727417180065</v>
      </c>
      <c r="S42" s="21">
        <f t="shared" ref="S42:S49" si="12">C42/MAX($B$41:$E$49)*$E$9+(1-G42)*$I$9+(1-K42)*$M$9+(1-O42/MAX($N$41:$Q$49))*$Q$9</f>
        <v>0.79260604966087245</v>
      </c>
      <c r="T42" s="21">
        <f t="shared" ref="T42:T49" si="13">D42/MAX($B$41:$E$49)*$E$9+(1-H42)*$I$9+(1-L42)*$M$9+(1-P42/MAX($N$41:$Q$49))*$Q$9</f>
        <v>0.78659693342940074</v>
      </c>
      <c r="U42" s="24">
        <f t="shared" ref="U42:U49" si="14">E42/MAX($B$41:$E$49)*$E$9+(1-I42)*$I$9+(1-M42)*$M$9+(1-Q42/MAX($N$41:$Q$49))*$Q$9</f>
        <v>0.77595726646261909</v>
      </c>
    </row>
    <row r="43" spans="1:22" x14ac:dyDescent="0.25">
      <c r="A43">
        <f>'q_2'!A4</f>
        <v>4</v>
      </c>
      <c r="B43" s="5">
        <f>'q_2'!B4</f>
        <v>2599.4</v>
      </c>
      <c r="C43" s="6">
        <f>'q_2'!C4</f>
        <v>5889.5</v>
      </c>
      <c r="D43" s="6">
        <f>'q_2'!D4</f>
        <v>1799</v>
      </c>
      <c r="E43" s="7">
        <f>'q_2'!E4</f>
        <v>5617</v>
      </c>
      <c r="F43" s="14">
        <f>'q_2'!F4</f>
        <v>0</v>
      </c>
      <c r="G43" s="14">
        <f>'q_2'!G4</f>
        <v>0</v>
      </c>
      <c r="H43" s="14">
        <f>'q_2'!H4</f>
        <v>0</v>
      </c>
      <c r="I43" s="15">
        <f>'q_2'!I4</f>
        <v>0</v>
      </c>
      <c r="J43" s="13">
        <f>'q_2'!J4</f>
        <v>0.12410346770858366</v>
      </c>
      <c r="K43" s="14">
        <f>'q_2'!K4</f>
        <v>0.18579936760868107</v>
      </c>
      <c r="L43" s="14">
        <f>'q_2'!L4</f>
        <v>0.11507917441214409</v>
      </c>
      <c r="M43" s="15">
        <f>'q_2'!M4</f>
        <v>0.30969188061021424</v>
      </c>
      <c r="N43" s="5">
        <f>'q_2'!N4</f>
        <v>2.5499999999999998</v>
      </c>
      <c r="O43" s="6">
        <f>'q_2'!O4</f>
        <v>1.67</v>
      </c>
      <c r="P43" s="6">
        <f>'q_2'!P4</f>
        <v>3.76</v>
      </c>
      <c r="Q43" s="6">
        <f>'q_2'!Q4</f>
        <v>1.85</v>
      </c>
      <c r="R43" s="23">
        <f t="shared" si="11"/>
        <v>0.79045044289056443</v>
      </c>
      <c r="S43" s="21">
        <f t="shared" si="12"/>
        <v>0.80236945745668842</v>
      </c>
      <c r="T43" s="21">
        <f t="shared" si="13"/>
        <v>0.78515873336009012</v>
      </c>
      <c r="U43" s="24">
        <f t="shared" si="14"/>
        <v>0.77545324581089226</v>
      </c>
    </row>
    <row r="44" spans="1:22" x14ac:dyDescent="0.25">
      <c r="A44">
        <f>'q_2'!A5</f>
        <v>8</v>
      </c>
      <c r="B44" s="5">
        <f>'q_2'!B5</f>
        <v>3496.3</v>
      </c>
      <c r="C44" s="6">
        <f>'q_2'!C5</f>
        <v>13052.8</v>
      </c>
      <c r="D44" s="6">
        <f>'q_2'!D5</f>
        <v>1967</v>
      </c>
      <c r="E44" s="7">
        <f>'q_2'!E5</f>
        <v>10278.6</v>
      </c>
      <c r="F44" s="14">
        <f>'q_2'!F5</f>
        <v>0</v>
      </c>
      <c r="G44" s="14">
        <f>'q_2'!G5</f>
        <v>0</v>
      </c>
      <c r="H44" s="14">
        <f>'q_2'!H5</f>
        <v>0</v>
      </c>
      <c r="I44" s="15">
        <f>'q_2'!I5</f>
        <v>0.81006229751685532</v>
      </c>
      <c r="J44" s="13">
        <f>'q_2'!J5</f>
        <v>0.12967014261392043</v>
      </c>
      <c r="K44" s="14">
        <f>'q_2'!K5</f>
        <v>0.28106920804804858</v>
      </c>
      <c r="L44" s="14">
        <f>'q_2'!L5</f>
        <v>0.11624755075876077</v>
      </c>
      <c r="M44" s="15">
        <f>'q_2'!M5</f>
        <v>0.32710700300758699</v>
      </c>
      <c r="N44" s="5">
        <f>'q_2'!N5</f>
        <v>4.76</v>
      </c>
      <c r="O44" s="6">
        <f>'q_2'!O5</f>
        <v>2.3199999999999998</v>
      </c>
      <c r="P44" s="6">
        <f>'q_2'!P5</f>
        <v>6.28</v>
      </c>
      <c r="Q44" s="6">
        <f>'q_2'!Q5</f>
        <v>3.82</v>
      </c>
      <c r="R44" s="23">
        <f t="shared" si="11"/>
        <v>0.79301004070001879</v>
      </c>
      <c r="S44" s="21">
        <f t="shared" si="12"/>
        <v>0.83305184903790319</v>
      </c>
      <c r="T44" s="21">
        <f t="shared" si="13"/>
        <v>0.78308569187111765</v>
      </c>
      <c r="U44" s="24">
        <f t="shared" si="14"/>
        <v>0.39744910134358691</v>
      </c>
    </row>
    <row r="45" spans="1:22" x14ac:dyDescent="0.25">
      <c r="A45">
        <f>'q_2'!A6</f>
        <v>16</v>
      </c>
      <c r="B45" s="5">
        <f>'q_2'!B6</f>
        <v>10499.5</v>
      </c>
      <c r="C45" s="6">
        <f>'q_2'!C6</f>
        <v>21929.9</v>
      </c>
      <c r="D45" s="6">
        <f>'q_2'!D6</f>
        <v>3066.2</v>
      </c>
      <c r="E45" s="7">
        <f>'q_2'!E6</f>
        <v>18536.599999999999</v>
      </c>
      <c r="F45" s="14">
        <f>'q_2'!F6</f>
        <v>2.571559190308079E-4</v>
      </c>
      <c r="G45" s="14">
        <f>'q_2'!G6</f>
        <v>0</v>
      </c>
      <c r="H45" s="14">
        <f>'q_2'!H6</f>
        <v>0</v>
      </c>
      <c r="I45" s="15">
        <f>'q_2'!I6</f>
        <v>0.95814766462026479</v>
      </c>
      <c r="J45" s="13">
        <f>'q_2'!J6</f>
        <v>0.1853429779754884</v>
      </c>
      <c r="K45" s="14">
        <f>'q_2'!K6</f>
        <v>0.36780219298130129</v>
      </c>
      <c r="L45" s="14">
        <f>'q_2'!L6</f>
        <v>0.13528229004186657</v>
      </c>
      <c r="M45" s="15">
        <f>'q_2'!M6</f>
        <v>0.44714993216573484</v>
      </c>
      <c r="N45" s="5">
        <f>'q_2'!N6</f>
        <v>6.56</v>
      </c>
      <c r="O45" s="6">
        <f>'q_2'!O6</f>
        <v>4.0599999999999996</v>
      </c>
      <c r="P45" s="6">
        <f>'q_2'!P6</f>
        <v>9.31</v>
      </c>
      <c r="Q45" s="6">
        <f>'q_2'!Q6</f>
        <v>4.3899999999999997</v>
      </c>
      <c r="R45" s="23">
        <f t="shared" si="11"/>
        <v>0.82897415707135058</v>
      </c>
      <c r="S45" s="21">
        <f t="shared" si="12"/>
        <v>0.87621946822149754</v>
      </c>
      <c r="T45" s="21">
        <f t="shared" si="13"/>
        <v>0.78339427961577623</v>
      </c>
      <c r="U45" s="24">
        <f t="shared" si="14"/>
        <v>0.35695014201448877</v>
      </c>
    </row>
    <row r="46" spans="1:22" x14ac:dyDescent="0.25">
      <c r="A46">
        <f>'q_2'!A7</f>
        <v>32</v>
      </c>
      <c r="B46" s="5">
        <f>'q_2'!B7</f>
        <v>17585.8</v>
      </c>
      <c r="C46" s="6">
        <f>'q_2'!C7</f>
        <v>26523.599999999999</v>
      </c>
      <c r="D46" s="6">
        <f>'q_2'!D7</f>
        <v>3943.3</v>
      </c>
      <c r="E46" s="7">
        <f>'q_2'!E7</f>
        <v>24145.1</v>
      </c>
      <c r="F46" s="14">
        <f>'q_2'!F7</f>
        <v>0.37890915983509454</v>
      </c>
      <c r="G46" s="14">
        <f>'q_2'!G7</f>
        <v>0</v>
      </c>
      <c r="H46" s="14">
        <f>'q_2'!H7</f>
        <v>0</v>
      </c>
      <c r="I46" s="15">
        <f>'q_2'!I7</f>
        <v>0.98467185933949419</v>
      </c>
      <c r="J46" s="13">
        <f>'q_2'!J7</f>
        <v>0.20636806847736525</v>
      </c>
      <c r="K46" s="14">
        <f>'q_2'!K7</f>
        <v>0.38702828107917492</v>
      </c>
      <c r="L46" s="14">
        <f>'q_2'!L7</f>
        <v>0.13054524988672928</v>
      </c>
      <c r="M46" s="15">
        <f>'q_2'!M7</f>
        <v>0.65214434390556408</v>
      </c>
      <c r="N46" s="5">
        <f>'q_2'!N7</f>
        <v>6.82</v>
      </c>
      <c r="O46" s="6">
        <f>'q_2'!O7</f>
        <v>10.08</v>
      </c>
      <c r="P46" s="6">
        <f>'q_2'!P7</f>
        <v>15.14</v>
      </c>
      <c r="Q46" s="6">
        <f>'q_2'!Q7</f>
        <v>6.86</v>
      </c>
      <c r="R46" s="23">
        <f t="shared" si="11"/>
        <v>0.68510450281123525</v>
      </c>
      <c r="S46" s="21">
        <f t="shared" si="12"/>
        <v>0.89754524658856238</v>
      </c>
      <c r="T46" s="21">
        <f t="shared" si="13"/>
        <v>0.78353081486112042</v>
      </c>
      <c r="U46" s="24">
        <f t="shared" si="14"/>
        <v>0.33927681153023559</v>
      </c>
    </row>
    <row r="47" spans="1:22" x14ac:dyDescent="0.25">
      <c r="A47">
        <f>'q_2'!A8</f>
        <v>64</v>
      </c>
      <c r="B47" s="5">
        <f>'q_2'!B8</f>
        <v>24764</v>
      </c>
      <c r="C47" s="6">
        <f>'q_2'!C8</f>
        <v>26315.599999999999</v>
      </c>
      <c r="D47" s="6">
        <f>'q_2'!D8</f>
        <v>3907.6</v>
      </c>
      <c r="E47" s="7">
        <f>'q_2'!E8</f>
        <v>24807.3</v>
      </c>
      <c r="F47" s="14">
        <f>'q_2'!F8</f>
        <v>0.76563932272562685</v>
      </c>
      <c r="G47" s="14">
        <f>'q_2'!G8</f>
        <v>0</v>
      </c>
      <c r="H47" s="14">
        <f>'q_2'!H8</f>
        <v>0</v>
      </c>
      <c r="I47" s="15">
        <f>'q_2'!I8</f>
        <v>0.98745263497352931</v>
      </c>
      <c r="J47" s="13">
        <f>'q_2'!J8</f>
        <v>0.20055449910429199</v>
      </c>
      <c r="K47" s="14">
        <f>'q_2'!K8</f>
        <v>0.37356336986517802</v>
      </c>
      <c r="L47" s="14">
        <f>'q_2'!L8</f>
        <v>0.12380084832406454</v>
      </c>
      <c r="M47" s="15">
        <f>'q_2'!M8</f>
        <v>0.82659069305467403</v>
      </c>
      <c r="N47" s="5">
        <f>'q_2'!N8</f>
        <v>10.35</v>
      </c>
      <c r="O47" s="6">
        <f>'q_2'!O8</f>
        <v>20.94</v>
      </c>
      <c r="P47" s="6">
        <f>'q_2'!P8</f>
        <v>23.41</v>
      </c>
      <c r="Q47" s="6">
        <f>'q_2'!Q8</f>
        <v>10.34</v>
      </c>
      <c r="R47" s="23">
        <f t="shared" si="11"/>
        <v>0.53928743312666205</v>
      </c>
      <c r="S47" s="21">
        <f t="shared" si="12"/>
        <v>0.88573886832217985</v>
      </c>
      <c r="T47" s="21">
        <f t="shared" si="13"/>
        <v>0.77470353781442136</v>
      </c>
      <c r="U47" s="24">
        <f t="shared" si="14"/>
        <v>0.30349089512400307</v>
      </c>
    </row>
    <row r="48" spans="1:22" x14ac:dyDescent="0.25">
      <c r="A48">
        <f>'q_2'!A9</f>
        <v>128</v>
      </c>
      <c r="B48" s="5">
        <f>'q_2'!B9</f>
        <v>28360.3</v>
      </c>
      <c r="C48" s="6">
        <f>'q_2'!C9</f>
        <v>25768.9</v>
      </c>
      <c r="D48" s="6">
        <f>'q_2'!D9</f>
        <v>4015.7</v>
      </c>
      <c r="E48" s="7">
        <f>'q_2'!E9</f>
        <v>24720.1</v>
      </c>
      <c r="F48" s="14">
        <f>'q_2'!F9</f>
        <v>0.90556763554730202</v>
      </c>
      <c r="G48" s="14">
        <f>'q_2'!G9</f>
        <v>0</v>
      </c>
      <c r="H48" s="14">
        <f>'q_2'!H9</f>
        <v>0</v>
      </c>
      <c r="I48" s="15">
        <f>'q_2'!I9</f>
        <v>0.98679750054611504</v>
      </c>
      <c r="J48" s="13">
        <f>'q_2'!J9</f>
        <v>0.18952691211128964</v>
      </c>
      <c r="K48" s="14">
        <f>'q_2'!K9</f>
        <v>0.39039589241178468</v>
      </c>
      <c r="L48" s="14">
        <f>'q_2'!L9</f>
        <v>0.12556076832840382</v>
      </c>
      <c r="M48" s="15">
        <f>'q_2'!M9</f>
        <v>0.82341648621706409</v>
      </c>
      <c r="N48" s="5">
        <f>'q_2'!N9</f>
        <v>15.79</v>
      </c>
      <c r="O48" s="6">
        <f>'q_2'!O9</f>
        <v>36.770000000000003</v>
      </c>
      <c r="P48" s="6">
        <f>'q_2'!P9</f>
        <v>40.58</v>
      </c>
      <c r="Q48" s="6">
        <f>'q_2'!Q9</f>
        <v>16.04</v>
      </c>
      <c r="R48" s="23">
        <f t="shared" si="11"/>
        <v>0.49036204185377308</v>
      </c>
      <c r="S48" s="21">
        <f t="shared" si="12"/>
        <v>0.85952021454249261</v>
      </c>
      <c r="T48" s="21">
        <f t="shared" si="13"/>
        <v>0.75450906288222264</v>
      </c>
      <c r="U48" s="24">
        <f t="shared" si="14"/>
        <v>0.29699808596464172</v>
      </c>
    </row>
    <row r="49" spans="1:21" ht="15.75" thickBot="1" x14ac:dyDescent="0.3">
      <c r="A49">
        <f>'q_2'!A10</f>
        <v>256</v>
      </c>
      <c r="B49" s="8">
        <f>'q_2'!B10</f>
        <v>25896.5</v>
      </c>
      <c r="C49" s="9">
        <f>'q_2'!C10</f>
        <v>23413.1</v>
      </c>
      <c r="D49" s="9">
        <f>'q_2'!D10</f>
        <v>4000.6</v>
      </c>
      <c r="E49" s="10">
        <f>'q_2'!E10</f>
        <v>22995.9</v>
      </c>
      <c r="F49" s="17">
        <f>'q_2'!F10</f>
        <v>0.93818220199357438</v>
      </c>
      <c r="G49" s="17">
        <f>'q_2'!G10</f>
        <v>0</v>
      </c>
      <c r="H49" s="17">
        <f>'q_2'!H10</f>
        <v>0</v>
      </c>
      <c r="I49" s="18">
        <f>'q_2'!I10</f>
        <v>0.98934449279437808</v>
      </c>
      <c r="J49" s="16">
        <f>'q_2'!J10</f>
        <v>0.20746362677982547</v>
      </c>
      <c r="K49" s="17">
        <f>'q_2'!K10</f>
        <v>0.38374823718078682</v>
      </c>
      <c r="L49" s="17">
        <f>'q_2'!L10</f>
        <v>0.12615042822578387</v>
      </c>
      <c r="M49" s="18">
        <f>'q_2'!M10</f>
        <v>0.73030480839143996</v>
      </c>
      <c r="N49" s="8">
        <f>'q_2'!N10</f>
        <v>28.34</v>
      </c>
      <c r="O49" s="9">
        <f>'q_2'!O10</f>
        <v>83.33</v>
      </c>
      <c r="P49" s="9">
        <f>'q_2'!P10</f>
        <v>79.3</v>
      </c>
      <c r="Q49" s="9">
        <f>'q_2'!Q10</f>
        <v>27.23</v>
      </c>
      <c r="R49" s="25">
        <f t="shared" si="11"/>
        <v>0.43803182076570135</v>
      </c>
      <c r="S49" s="26">
        <f t="shared" si="12"/>
        <v>0.788362146162641</v>
      </c>
      <c r="T49" s="26">
        <f t="shared" si="13"/>
        <v>0.7078187853835658</v>
      </c>
      <c r="U49" s="27">
        <f t="shared" si="14"/>
        <v>0.28875913748048354</v>
      </c>
    </row>
  </sheetData>
  <mergeCells count="19">
    <mergeCell ref="A2:A3"/>
    <mergeCell ref="B2:E2"/>
    <mergeCell ref="F2:I2"/>
    <mergeCell ref="J2:M2"/>
    <mergeCell ref="B11:E11"/>
    <mergeCell ref="F11:I11"/>
    <mergeCell ref="J11:M11"/>
    <mergeCell ref="R11:U11"/>
    <mergeCell ref="R25:U25"/>
    <mergeCell ref="R39:U39"/>
    <mergeCell ref="N11:Q11"/>
    <mergeCell ref="B25:E25"/>
    <mergeCell ref="F25:I25"/>
    <mergeCell ref="J25:M25"/>
    <mergeCell ref="N25:Q25"/>
    <mergeCell ref="B39:E39"/>
    <mergeCell ref="F39:I39"/>
    <mergeCell ref="J39:M39"/>
    <mergeCell ref="N39:Q39"/>
  </mergeCells>
  <conditionalFormatting sqref="C4:C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{461A18BB-13E6-4C0D-B142-2EAFC6ABF3B1}</x14:id>
        </ext>
      </extLst>
    </cfRule>
  </conditionalFormatting>
  <conditionalFormatting sqref="G4:G7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{55B196AE-2A12-4AEC-85F1-58298482702A}</x14:id>
        </ext>
      </extLst>
    </cfRule>
  </conditionalFormatting>
  <conditionalFormatting sqref="K4:K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{67E70D63-65EC-4A4F-B5B5-7D8F714F84EF}</x14:id>
        </ext>
      </extLst>
    </cfRule>
  </conditionalFormatting>
  <conditionalFormatting sqref="B13:M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Q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I21">
    <cfRule type="colorScale" priority="9">
      <colorScale>
        <cfvo type="min"/>
        <cfvo type="max"/>
        <color rgb="FFFCFCFF"/>
        <color rgb="FFF8696B"/>
      </colorScale>
    </cfRule>
  </conditionalFormatting>
  <conditionalFormatting sqref="J13:M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3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I3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I35">
    <cfRule type="colorScale" priority="8">
      <colorScale>
        <cfvo type="min"/>
        <cfvo type="max"/>
        <color rgb="FFFCFCFF"/>
        <color rgb="FFF8696B"/>
      </colorScale>
    </cfRule>
  </conditionalFormatting>
  <conditionalFormatting sqref="J27:M3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Q3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E4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9">
    <cfRule type="colorScale" priority="7">
      <colorScale>
        <cfvo type="min"/>
        <cfvo type="max"/>
        <color rgb="FFFCFCFF"/>
        <color rgb="FFF8696B"/>
      </colorScale>
    </cfRule>
  </conditionalFormatting>
  <conditionalFormatting sqref="J41:M4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Q4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U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U35">
    <cfRule type="colorScale" priority="6">
      <colorScale>
        <cfvo type="min"/>
        <cfvo type="max"/>
        <color rgb="FFFCFCFF"/>
        <color rgb="FF63BE7B"/>
      </colorScale>
    </cfRule>
  </conditionalFormatting>
  <conditionalFormatting sqref="R13:U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U21">
    <cfRule type="colorScale" priority="4">
      <colorScale>
        <cfvo type="min"/>
        <cfvo type="max"/>
        <color rgb="FFFCFCFF"/>
        <color rgb="FF63BE7B"/>
      </colorScale>
    </cfRule>
  </conditionalFormatting>
  <conditionalFormatting sqref="R41:U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U4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1A18BB-13E6-4C0D-B142-2EAFC6ABF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C4:C7</xm:sqref>
        </x14:conditionalFormatting>
        <x14:conditionalFormatting xmlns:xm="http://schemas.microsoft.com/office/excel/2006/main">
          <x14:cfRule type="dataBar" id="{55B196AE-2A12-4AEC-85F1-582984827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G4:G7</xm:sqref>
        </x14:conditionalFormatting>
        <x14:conditionalFormatting xmlns:xm="http://schemas.microsoft.com/office/excel/2006/main">
          <x14:cfRule type="dataBar" id="{67E70D63-65EC-4A4F-B5B5-7D8F714F8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6766-1A7A-4226-8DA2-8EE1F938F605}">
  <dimension ref="A1:V49"/>
  <sheetViews>
    <sheetView workbookViewId="0">
      <selection activeCell="P6" sqref="P6"/>
    </sheetView>
  </sheetViews>
  <sheetFormatPr defaultRowHeight="15" x14ac:dyDescent="0.25"/>
  <cols>
    <col min="1" max="1" width="11.28515625" customWidth="1"/>
  </cols>
  <sheetData>
    <row r="1" spans="1:21" ht="15.75" thickBot="1" x14ac:dyDescent="0.3"/>
    <row r="2" spans="1:21" x14ac:dyDescent="0.25">
      <c r="A2" s="37" t="s">
        <v>0</v>
      </c>
      <c r="B2" s="29" t="s">
        <v>9</v>
      </c>
      <c r="C2" s="30"/>
      <c r="D2" s="30"/>
      <c r="E2" s="31"/>
      <c r="F2" s="29" t="s">
        <v>10</v>
      </c>
      <c r="G2" s="30"/>
      <c r="H2" s="30"/>
      <c r="I2" s="31"/>
      <c r="J2" s="29" t="s">
        <v>17</v>
      </c>
      <c r="K2" s="30"/>
      <c r="L2" s="30"/>
      <c r="M2" s="31"/>
    </row>
    <row r="3" spans="1:21" x14ac:dyDescent="0.25">
      <c r="A3" s="37"/>
      <c r="B3" s="2" t="s">
        <v>15</v>
      </c>
      <c r="C3" s="3" t="s">
        <v>2</v>
      </c>
      <c r="D3" s="3" t="s">
        <v>16</v>
      </c>
      <c r="E3" s="4" t="s">
        <v>7</v>
      </c>
      <c r="F3" s="2" t="s">
        <v>15</v>
      </c>
      <c r="G3" s="3" t="s">
        <v>2</v>
      </c>
      <c r="H3" s="3" t="s">
        <v>16</v>
      </c>
      <c r="I3" s="4" t="s">
        <v>7</v>
      </c>
      <c r="J3" s="2" t="s">
        <v>15</v>
      </c>
      <c r="K3" s="3" t="s">
        <v>2</v>
      </c>
      <c r="L3" s="3" t="s">
        <v>16</v>
      </c>
      <c r="M3" s="4" t="s">
        <v>7</v>
      </c>
    </row>
    <row r="4" spans="1:21" x14ac:dyDescent="0.25">
      <c r="A4" t="s">
        <v>3</v>
      </c>
      <c r="B4" s="5">
        <v>256</v>
      </c>
      <c r="C4" s="11">
        <v>104036.2</v>
      </c>
      <c r="D4" s="19">
        <v>0.30626999704590002</v>
      </c>
      <c r="E4" s="7"/>
      <c r="F4" s="5">
        <v>128</v>
      </c>
      <c r="G4" s="11">
        <v>48502.5</v>
      </c>
      <c r="H4" s="19">
        <v>0.85496820092998704</v>
      </c>
      <c r="I4" s="7"/>
      <c r="J4" s="5">
        <v>128</v>
      </c>
      <c r="K4" s="11">
        <v>29364</v>
      </c>
      <c r="L4" s="19">
        <v>0.90134518457975754</v>
      </c>
      <c r="M4" s="7"/>
    </row>
    <row r="5" spans="1:21" x14ac:dyDescent="0.25">
      <c r="A5" t="s">
        <v>4</v>
      </c>
      <c r="B5" s="5">
        <v>256</v>
      </c>
      <c r="C5" s="11">
        <v>120282.8</v>
      </c>
      <c r="D5" s="19">
        <v>0.87280610716470053</v>
      </c>
      <c r="E5" s="7"/>
      <c r="F5" s="5">
        <v>64</v>
      </c>
      <c r="G5" s="11">
        <v>46859.3</v>
      </c>
      <c r="H5" s="19">
        <v>0</v>
      </c>
      <c r="I5" s="7"/>
      <c r="J5" s="5">
        <v>256</v>
      </c>
      <c r="K5" s="11">
        <v>25647.7</v>
      </c>
      <c r="L5" s="19">
        <v>0</v>
      </c>
      <c r="M5" s="7"/>
    </row>
    <row r="6" spans="1:21" x14ac:dyDescent="0.25">
      <c r="A6" t="s">
        <v>5</v>
      </c>
      <c r="B6" s="5">
        <v>256</v>
      </c>
      <c r="C6" s="11">
        <v>110060.3</v>
      </c>
      <c r="D6" s="19">
        <v>0.86505003772174582</v>
      </c>
      <c r="E6" s="7"/>
      <c r="F6" s="5">
        <v>128</v>
      </c>
      <c r="G6" s="11">
        <v>7486.7</v>
      </c>
      <c r="H6" s="19">
        <v>0</v>
      </c>
      <c r="I6" s="7"/>
      <c r="J6" s="5">
        <v>256</v>
      </c>
      <c r="K6" s="11">
        <v>3767.6</v>
      </c>
      <c r="L6" s="19">
        <v>0</v>
      </c>
      <c r="M6" s="7"/>
    </row>
    <row r="7" spans="1:21" ht="15.75" thickBot="1" x14ac:dyDescent="0.3">
      <c r="A7" t="s">
        <v>6</v>
      </c>
      <c r="B7" s="8">
        <v>256</v>
      </c>
      <c r="C7" s="12">
        <v>114009.5</v>
      </c>
      <c r="D7" s="20">
        <v>0.9990953967565267</v>
      </c>
      <c r="E7" s="10"/>
      <c r="F7" s="8">
        <v>128</v>
      </c>
      <c r="G7" s="12">
        <v>44531.8</v>
      </c>
      <c r="H7" s="20">
        <v>0.99201170698114827</v>
      </c>
      <c r="I7" s="10"/>
      <c r="J7" s="8">
        <v>64</v>
      </c>
      <c r="K7" s="12">
        <v>25532.9</v>
      </c>
      <c r="L7" s="20">
        <v>0.98755071881021639</v>
      </c>
      <c r="M7" s="10"/>
    </row>
    <row r="9" spans="1:21" x14ac:dyDescent="0.25">
      <c r="A9" s="1" t="s">
        <v>37</v>
      </c>
      <c r="E9" s="35">
        <v>0.2</v>
      </c>
      <c r="I9" s="35">
        <v>0.5</v>
      </c>
      <c r="M9" s="35">
        <v>0.2</v>
      </c>
      <c r="Q9" s="35">
        <v>0.1</v>
      </c>
    </row>
    <row r="10" spans="1:21" ht="15.75" thickBot="1" x14ac:dyDescent="0.3"/>
    <row r="11" spans="1:21" x14ac:dyDescent="0.25">
      <c r="A11" s="1" t="s">
        <v>11</v>
      </c>
      <c r="B11" s="29" t="s">
        <v>2</v>
      </c>
      <c r="C11" s="30"/>
      <c r="D11" s="30"/>
      <c r="E11" s="31"/>
      <c r="F11" s="29" t="s">
        <v>8</v>
      </c>
      <c r="G11" s="30"/>
      <c r="H11" s="30"/>
      <c r="I11" s="31"/>
      <c r="J11" s="29" t="s">
        <v>7</v>
      </c>
      <c r="K11" s="30"/>
      <c r="L11" s="30"/>
      <c r="M11" s="31"/>
      <c r="N11" s="29" t="s">
        <v>14</v>
      </c>
      <c r="O11" s="30"/>
      <c r="P11" s="30"/>
      <c r="Q11" s="30"/>
      <c r="R11" s="32" t="s">
        <v>18</v>
      </c>
      <c r="S11" s="33"/>
      <c r="T11" s="33"/>
      <c r="U11" s="34"/>
    </row>
    <row r="12" spans="1:21" x14ac:dyDescent="0.25">
      <c r="A12" s="1" t="s">
        <v>1</v>
      </c>
      <c r="B12" s="2" t="s">
        <v>3</v>
      </c>
      <c r="C12" s="3" t="s">
        <v>4</v>
      </c>
      <c r="D12" s="3" t="s">
        <v>5</v>
      </c>
      <c r="E12" s="4" t="s">
        <v>6</v>
      </c>
      <c r="F12" s="2" t="s">
        <v>3</v>
      </c>
      <c r="G12" s="3" t="s">
        <v>4</v>
      </c>
      <c r="H12" s="3" t="s">
        <v>5</v>
      </c>
      <c r="I12" s="4" t="s">
        <v>6</v>
      </c>
      <c r="J12" s="2" t="s">
        <v>3</v>
      </c>
      <c r="K12" s="3" t="s">
        <v>4</v>
      </c>
      <c r="L12" s="3" t="s">
        <v>5</v>
      </c>
      <c r="M12" s="4" t="s">
        <v>6</v>
      </c>
      <c r="N12" s="2" t="s">
        <v>3</v>
      </c>
      <c r="O12" s="3" t="s">
        <v>4</v>
      </c>
      <c r="P12" s="3" t="s">
        <v>5</v>
      </c>
      <c r="Q12" s="3" t="s">
        <v>6</v>
      </c>
      <c r="R12" s="2" t="s">
        <v>3</v>
      </c>
      <c r="S12" s="3" t="s">
        <v>4</v>
      </c>
      <c r="T12" s="3" t="s">
        <v>5</v>
      </c>
      <c r="U12" s="4" t="s">
        <v>6</v>
      </c>
    </row>
    <row r="13" spans="1:21" x14ac:dyDescent="0.25">
      <c r="A13">
        <v>1</v>
      </c>
      <c r="B13" s="5">
        <v>36289.699999999997</v>
      </c>
      <c r="C13" s="6">
        <v>41191.9</v>
      </c>
      <c r="D13" s="6">
        <v>21609</v>
      </c>
      <c r="E13" s="7">
        <v>16237.7</v>
      </c>
      <c r="F13" s="13">
        <v>0</v>
      </c>
      <c r="G13" s="14">
        <v>0</v>
      </c>
      <c r="H13" s="14">
        <v>0</v>
      </c>
      <c r="I13" s="15">
        <v>0</v>
      </c>
      <c r="J13" s="13">
        <v>0.13231470120473518</v>
      </c>
      <c r="K13" s="14">
        <v>0.20494868523320342</v>
      </c>
      <c r="L13" s="14">
        <v>0.13374868627228373</v>
      </c>
      <c r="M13" s="15">
        <v>0.19655837291706749</v>
      </c>
      <c r="N13" s="5">
        <v>0.03</v>
      </c>
      <c r="O13" s="6">
        <v>0.02</v>
      </c>
      <c r="P13" s="6">
        <v>0.02</v>
      </c>
      <c r="Q13" s="6">
        <v>0.02</v>
      </c>
      <c r="R13" s="23">
        <v>0.83379836723018541</v>
      </c>
      <c r="S13" s="21">
        <v>0.82744913531243713</v>
      </c>
      <c r="T13" s="21">
        <v>0.80912770487519503</v>
      </c>
      <c r="U13" s="24">
        <v>0.7876346485500062</v>
      </c>
    </row>
    <row r="14" spans="1:21" x14ac:dyDescent="0.25">
      <c r="A14">
        <v>2</v>
      </c>
      <c r="B14" s="5">
        <v>82535.7</v>
      </c>
      <c r="C14" s="6">
        <v>76277.600000000006</v>
      </c>
      <c r="D14" s="6">
        <v>19819</v>
      </c>
      <c r="E14" s="7">
        <v>31074.799999999999</v>
      </c>
      <c r="F14" s="13">
        <v>1.2111925662904794E-3</v>
      </c>
      <c r="G14" s="14">
        <v>0</v>
      </c>
      <c r="H14" s="14">
        <v>0</v>
      </c>
      <c r="I14" s="15">
        <v>0</v>
      </c>
      <c r="J14" s="13">
        <v>0.19045615986998585</v>
      </c>
      <c r="K14" s="14">
        <v>0.34307622036973145</v>
      </c>
      <c r="L14" s="14">
        <v>0.12891749510552916</v>
      </c>
      <c r="M14" s="15">
        <v>0.25423114276580344</v>
      </c>
      <c r="N14" s="5">
        <v>0.06</v>
      </c>
      <c r="O14" s="6">
        <v>0.06</v>
      </c>
      <c r="P14" s="6">
        <v>0.05</v>
      </c>
      <c r="Q14" s="6">
        <v>0.05</v>
      </c>
      <c r="R14" s="23">
        <v>0.89838060582800927</v>
      </c>
      <c r="S14" s="21">
        <v>0.85805654597897463</v>
      </c>
      <c r="T14" s="21">
        <v>0.80703830085785633</v>
      </c>
      <c r="U14" s="24">
        <v>0.80069113165529149</v>
      </c>
    </row>
    <row r="15" spans="1:21" x14ac:dyDescent="0.25">
      <c r="A15">
        <v>4</v>
      </c>
      <c r="B15" s="5">
        <v>67465</v>
      </c>
      <c r="C15" s="6">
        <v>14047</v>
      </c>
      <c r="D15" s="6">
        <v>21747.5</v>
      </c>
      <c r="E15" s="7">
        <v>40861.9</v>
      </c>
      <c r="F15" s="13">
        <v>0</v>
      </c>
      <c r="G15" s="14">
        <v>0</v>
      </c>
      <c r="H15" s="14">
        <v>0</v>
      </c>
      <c r="I15" s="15">
        <v>0</v>
      </c>
      <c r="J15" s="13">
        <v>0.17422874801646954</v>
      </c>
      <c r="K15" s="14">
        <v>0.1454312120321406</v>
      </c>
      <c r="L15" s="14">
        <v>0.13337855691275327</v>
      </c>
      <c r="M15" s="15">
        <v>0.29989128290125483</v>
      </c>
      <c r="N15" s="5">
        <v>0.09</v>
      </c>
      <c r="O15" s="6">
        <v>0.08</v>
      </c>
      <c r="P15" s="6">
        <v>0.08</v>
      </c>
      <c r="Q15" s="6">
        <v>0.08</v>
      </c>
      <c r="R15" s="23">
        <v>0.87709358322622299</v>
      </c>
      <c r="S15" s="21">
        <v>0.79405885219371397</v>
      </c>
      <c r="T15" s="21">
        <v>0.80927337514328657</v>
      </c>
      <c r="U15" s="24">
        <v>0.80775326267911085</v>
      </c>
    </row>
    <row r="16" spans="1:21" x14ac:dyDescent="0.25">
      <c r="A16">
        <v>8</v>
      </c>
      <c r="B16" s="5">
        <v>76412.600000000006</v>
      </c>
      <c r="C16" s="6">
        <v>18129.400000000001</v>
      </c>
      <c r="D16" s="6">
        <v>26216.9</v>
      </c>
      <c r="E16" s="7">
        <v>57036.3</v>
      </c>
      <c r="F16" s="13">
        <v>2.3272786282535551E-2</v>
      </c>
      <c r="G16" s="14">
        <v>0</v>
      </c>
      <c r="H16" s="14">
        <v>0</v>
      </c>
      <c r="I16" s="15">
        <v>0</v>
      </c>
      <c r="J16" s="13">
        <v>0.16532229776443402</v>
      </c>
      <c r="K16" s="14">
        <v>0.1911846322422579</v>
      </c>
      <c r="L16" s="14">
        <v>0.13185958532629399</v>
      </c>
      <c r="M16" s="15">
        <v>0.36893000418349875</v>
      </c>
      <c r="N16" s="5">
        <v>0.2</v>
      </c>
      <c r="O16" s="6">
        <v>0.13</v>
      </c>
      <c r="P16" s="6">
        <v>0.12</v>
      </c>
      <c r="Q16" s="6">
        <v>0.16</v>
      </c>
      <c r="R16" s="23">
        <v>0.88182523384460998</v>
      </c>
      <c r="S16" s="21">
        <v>0.79156396590898603</v>
      </c>
      <c r="T16" s="21">
        <v>0.81690289177819142</v>
      </c>
      <c r="U16" s="24">
        <v>0.82062794338092682</v>
      </c>
    </row>
    <row r="17" spans="1:22" x14ac:dyDescent="0.25">
      <c r="A17">
        <v>16</v>
      </c>
      <c r="B17" s="5">
        <v>93098.3</v>
      </c>
      <c r="C17" s="6">
        <v>22577.4</v>
      </c>
      <c r="D17" s="6">
        <v>30775.7</v>
      </c>
      <c r="E17" s="7">
        <v>76143.8</v>
      </c>
      <c r="F17" s="13">
        <v>8.6822924442945426E-2</v>
      </c>
      <c r="G17" s="14">
        <v>7.4381165826593555E-3</v>
      </c>
      <c r="H17" s="14">
        <v>0</v>
      </c>
      <c r="I17" s="15">
        <v>0</v>
      </c>
      <c r="J17" s="13">
        <v>0.18843211486216507</v>
      </c>
      <c r="K17" s="14">
        <v>0.16263955796317264</v>
      </c>
      <c r="L17" s="14">
        <v>0.13797088862079684</v>
      </c>
      <c r="M17" s="15">
        <v>0.49648130377686789</v>
      </c>
      <c r="N17" s="5">
        <v>1.03</v>
      </c>
      <c r="O17" s="6">
        <v>0.42</v>
      </c>
      <c r="P17" s="6">
        <v>0.4</v>
      </c>
      <c r="Q17" s="6">
        <v>1.1100000000000001</v>
      </c>
      <c r="R17" s="23">
        <v>0.87097771168206717</v>
      </c>
      <c r="S17" s="21">
        <v>0.80018303606902585</v>
      </c>
      <c r="T17" s="21">
        <v>0.82252041824342559</v>
      </c>
      <c r="U17" s="24">
        <v>0.82437674476730494</v>
      </c>
    </row>
    <row r="18" spans="1:22" x14ac:dyDescent="0.25">
      <c r="A18">
        <v>32</v>
      </c>
      <c r="B18" s="5">
        <v>97057.2</v>
      </c>
      <c r="C18" s="6">
        <v>29671</v>
      </c>
      <c r="D18" s="6">
        <v>40166.6</v>
      </c>
      <c r="E18" s="7">
        <v>104969.9</v>
      </c>
      <c r="F18" s="13">
        <v>0.14305486629014172</v>
      </c>
      <c r="G18" s="14">
        <v>0.65038702212036448</v>
      </c>
      <c r="H18" s="14">
        <v>1.7576792658577027E-2</v>
      </c>
      <c r="I18" s="15">
        <v>0.99203136645203371</v>
      </c>
      <c r="J18" s="13">
        <v>0.18604207874192449</v>
      </c>
      <c r="K18" s="14">
        <v>0.16169794452270117</v>
      </c>
      <c r="L18" s="14">
        <v>0.17293290518689078</v>
      </c>
      <c r="M18" s="15">
        <v>0.47001007137824286</v>
      </c>
      <c r="N18" s="5">
        <v>8.41</v>
      </c>
      <c r="O18" s="6">
        <v>3.52</v>
      </c>
      <c r="P18" s="6">
        <v>2.85</v>
      </c>
      <c r="Q18" s="6">
        <v>7.7</v>
      </c>
      <c r="R18" s="23">
        <v>0.83040891660038341</v>
      </c>
      <c r="S18" s="21">
        <v>0.48249505476628124</v>
      </c>
      <c r="T18" s="21">
        <v>0.81587626601501329</v>
      </c>
      <c r="U18" s="24">
        <v>0.36416120866038715</v>
      </c>
    </row>
    <row r="19" spans="1:22" x14ac:dyDescent="0.25">
      <c r="A19">
        <v>64</v>
      </c>
      <c r="B19" s="5">
        <v>103531.5</v>
      </c>
      <c r="C19" s="6">
        <v>52242.7</v>
      </c>
      <c r="D19" s="6">
        <v>74610.2</v>
      </c>
      <c r="E19" s="7">
        <v>109112.2</v>
      </c>
      <c r="F19" s="13">
        <v>0.32577170555177248</v>
      </c>
      <c r="G19" s="14">
        <v>0.53581040297789417</v>
      </c>
      <c r="H19" s="14">
        <v>0.4815322308621926</v>
      </c>
      <c r="I19" s="15">
        <v>0.99943880414264574</v>
      </c>
      <c r="J19" s="13">
        <v>0.1888977112377557</v>
      </c>
      <c r="K19" s="14">
        <v>0.1964381913955936</v>
      </c>
      <c r="L19" s="14">
        <v>0.24049977432391326</v>
      </c>
      <c r="M19" s="15">
        <v>0.5643419411752536</v>
      </c>
      <c r="N19" s="5">
        <v>16.64</v>
      </c>
      <c r="O19" s="6">
        <v>14.15</v>
      </c>
      <c r="P19" s="6">
        <v>13.38</v>
      </c>
      <c r="Q19" s="6">
        <v>16.59</v>
      </c>
      <c r="R19" s="23">
        <v>0.72748352761680968</v>
      </c>
      <c r="S19" s="21">
        <v>0.5422595449967319</v>
      </c>
      <c r="T19" s="21">
        <v>0.59981379293291437</v>
      </c>
      <c r="U19" s="24">
        <v>0.32497263596962828</v>
      </c>
    </row>
    <row r="20" spans="1:22" x14ac:dyDescent="0.25">
      <c r="A20">
        <v>128</v>
      </c>
      <c r="B20" s="5">
        <v>101001.2</v>
      </c>
      <c r="C20" s="6">
        <v>87283</v>
      </c>
      <c r="D20" s="6">
        <v>100827.6</v>
      </c>
      <c r="E20" s="7">
        <v>92561.9</v>
      </c>
      <c r="F20" s="13">
        <v>0.50580075424821547</v>
      </c>
      <c r="G20" s="14">
        <v>0.81983891479440441</v>
      </c>
      <c r="H20" s="14">
        <v>0.77420824397560584</v>
      </c>
      <c r="I20" s="15">
        <v>0.99860273683520617</v>
      </c>
      <c r="J20" s="13">
        <v>0.23713757233929858</v>
      </c>
      <c r="K20" s="14">
        <v>0.20808052063174362</v>
      </c>
      <c r="L20" s="14">
        <v>0.27130446205826292</v>
      </c>
      <c r="M20" s="15">
        <v>0.53432537224976528</v>
      </c>
      <c r="N20" s="5">
        <v>28.59</v>
      </c>
      <c r="O20" s="6">
        <v>24.48</v>
      </c>
      <c r="P20" s="6">
        <v>25.6</v>
      </c>
      <c r="Q20" s="6">
        <v>25.58</v>
      </c>
      <c r="R20" s="23">
        <v>0.59201674086724965</v>
      </c>
      <c r="S20" s="21">
        <v>0.42886642562347821</v>
      </c>
      <c r="T20" s="21">
        <v>0.4585968348956071</v>
      </c>
      <c r="U20" s="24">
        <v>0.2801045113353362</v>
      </c>
    </row>
    <row r="21" spans="1:22" ht="15.75" thickBot="1" x14ac:dyDescent="0.3">
      <c r="A21">
        <v>256</v>
      </c>
      <c r="B21" s="8">
        <v>104036.2</v>
      </c>
      <c r="C21" s="9">
        <v>120282.8</v>
      </c>
      <c r="D21" s="9">
        <v>110060.3</v>
      </c>
      <c r="E21" s="10">
        <v>114009.5</v>
      </c>
      <c r="F21" s="16">
        <v>0.30626999704590002</v>
      </c>
      <c r="G21" s="17">
        <v>0.87280610716470053</v>
      </c>
      <c r="H21" s="17">
        <v>0.86505003772174582</v>
      </c>
      <c r="I21" s="18">
        <v>0.9990953967565267</v>
      </c>
      <c r="J21" s="16">
        <v>0.38362379561792292</v>
      </c>
      <c r="K21" s="17">
        <v>0.23802160555198457</v>
      </c>
      <c r="L21" s="17">
        <v>0.25064055099781951</v>
      </c>
      <c r="M21" s="18">
        <v>0.73482981848771634</v>
      </c>
      <c r="N21" s="8">
        <v>37.53</v>
      </c>
      <c r="O21" s="9">
        <v>36.99</v>
      </c>
      <c r="P21" s="9">
        <v>37.82</v>
      </c>
      <c r="Q21" s="9">
        <v>35.9</v>
      </c>
      <c r="R21" s="25">
        <v>0.64389302874693877</v>
      </c>
      <c r="S21" s="26">
        <v>0.41818723133580915</v>
      </c>
      <c r="T21" s="26">
        <v>0.40034942824617725</v>
      </c>
      <c r="U21" s="27">
        <v>0.24813209912630119</v>
      </c>
    </row>
    <row r="24" spans="1:22" ht="15.75" thickBot="1" x14ac:dyDescent="0.3"/>
    <row r="25" spans="1:22" x14ac:dyDescent="0.25">
      <c r="A25" s="1" t="s">
        <v>12</v>
      </c>
      <c r="B25" s="29" t="s">
        <v>2</v>
      </c>
      <c r="C25" s="30"/>
      <c r="D25" s="30"/>
      <c r="E25" s="31"/>
      <c r="F25" s="29" t="s">
        <v>8</v>
      </c>
      <c r="G25" s="30"/>
      <c r="H25" s="30"/>
      <c r="I25" s="31"/>
      <c r="J25" s="29" t="s">
        <v>7</v>
      </c>
      <c r="K25" s="30"/>
      <c r="L25" s="30"/>
      <c r="M25" s="31"/>
      <c r="N25" s="29" t="s">
        <v>14</v>
      </c>
      <c r="O25" s="30"/>
      <c r="P25" s="30"/>
      <c r="Q25" s="30"/>
      <c r="R25" s="32" t="s">
        <v>18</v>
      </c>
      <c r="S25" s="33"/>
      <c r="T25" s="33"/>
      <c r="U25" s="34"/>
    </row>
    <row r="26" spans="1:22" x14ac:dyDescent="0.25">
      <c r="A26" s="1" t="s">
        <v>1</v>
      </c>
      <c r="B26" s="2" t="s">
        <v>3</v>
      </c>
      <c r="C26" s="3" t="s">
        <v>4</v>
      </c>
      <c r="D26" s="3" t="s">
        <v>5</v>
      </c>
      <c r="E26" s="4" t="s">
        <v>6</v>
      </c>
      <c r="F26" s="2" t="s">
        <v>3</v>
      </c>
      <c r="G26" s="3" t="s">
        <v>4</v>
      </c>
      <c r="H26" s="3" t="s">
        <v>5</v>
      </c>
      <c r="I26" s="4" t="s">
        <v>6</v>
      </c>
      <c r="J26" s="2" t="s">
        <v>3</v>
      </c>
      <c r="K26" s="3" t="s">
        <v>4</v>
      </c>
      <c r="L26" s="3" t="s">
        <v>5</v>
      </c>
      <c r="M26" s="4" t="s">
        <v>6</v>
      </c>
      <c r="N26" s="2" t="s">
        <v>3</v>
      </c>
      <c r="O26" s="3" t="s">
        <v>4</v>
      </c>
      <c r="P26" s="3" t="s">
        <v>5</v>
      </c>
      <c r="Q26" s="3" t="s">
        <v>6</v>
      </c>
      <c r="R26" s="2" t="s">
        <v>3</v>
      </c>
      <c r="S26" s="3" t="s">
        <v>4</v>
      </c>
      <c r="T26" s="3" t="s">
        <v>5</v>
      </c>
      <c r="U26" s="4" t="s">
        <v>6</v>
      </c>
    </row>
    <row r="27" spans="1:22" x14ac:dyDescent="0.25">
      <c r="A27">
        <v>1</v>
      </c>
      <c r="B27" s="5">
        <v>3814.3</v>
      </c>
      <c r="C27" s="6">
        <v>3815.6</v>
      </c>
      <c r="D27" s="6">
        <v>3154.9</v>
      </c>
      <c r="E27" s="7">
        <v>3057.5</v>
      </c>
      <c r="F27" s="13">
        <v>0</v>
      </c>
      <c r="G27" s="14">
        <v>0</v>
      </c>
      <c r="H27" s="14">
        <v>0</v>
      </c>
      <c r="I27" s="15">
        <v>0</v>
      </c>
      <c r="J27" s="13">
        <v>8.9249100306758172E-2</v>
      </c>
      <c r="K27" s="14">
        <v>0.20261689803820834</v>
      </c>
      <c r="L27" s="14">
        <v>0.12033280202811403</v>
      </c>
      <c r="M27" s="15">
        <v>0.18344901216046375</v>
      </c>
      <c r="N27" s="5">
        <v>0.34</v>
      </c>
      <c r="O27" s="6">
        <v>0.34</v>
      </c>
      <c r="P27" s="6">
        <v>0.45</v>
      </c>
      <c r="Q27" s="6">
        <v>0.95</v>
      </c>
      <c r="R27" s="23">
        <v>0.79743607863102683</v>
      </c>
      <c r="S27" s="21">
        <v>0.77476787963316218</v>
      </c>
      <c r="T27" s="21">
        <v>0.78835718582924019</v>
      </c>
      <c r="U27" s="24">
        <v>0.77468178158333001</v>
      </c>
      <c r="V27" s="36"/>
    </row>
    <row r="28" spans="1:22" x14ac:dyDescent="0.25">
      <c r="A28">
        <v>2</v>
      </c>
      <c r="B28" s="5">
        <v>4270.5</v>
      </c>
      <c r="C28" s="6">
        <v>4044</v>
      </c>
      <c r="D28" s="6">
        <v>3700.4</v>
      </c>
      <c r="E28" s="7">
        <v>5752.6</v>
      </c>
      <c r="F28" s="13">
        <v>0</v>
      </c>
      <c r="G28" s="14">
        <v>0</v>
      </c>
      <c r="H28" s="14">
        <v>0</v>
      </c>
      <c r="I28" s="15">
        <v>0</v>
      </c>
      <c r="J28" s="13">
        <v>0.10898422869783773</v>
      </c>
      <c r="K28" s="14">
        <v>0.12728612361646033</v>
      </c>
      <c r="L28" s="14">
        <v>0.12252366753885549</v>
      </c>
      <c r="M28" s="15">
        <v>0.28265130776568975</v>
      </c>
      <c r="N28" s="5">
        <v>0.8</v>
      </c>
      <c r="O28" s="6">
        <v>0.81</v>
      </c>
      <c r="P28" s="6">
        <v>0.89</v>
      </c>
      <c r="Q28" s="6">
        <v>0.55000000000000004</v>
      </c>
      <c r="R28" s="23">
        <v>0.79477170233780092</v>
      </c>
      <c r="S28" s="21">
        <v>0.79016434020968229</v>
      </c>
      <c r="T28" s="21">
        <v>0.78959591189141132</v>
      </c>
      <c r="U28" s="24">
        <v>0.76647499079770509</v>
      </c>
      <c r="V28" s="36"/>
    </row>
    <row r="29" spans="1:22" x14ac:dyDescent="0.25">
      <c r="A29">
        <v>4</v>
      </c>
      <c r="B29" s="5">
        <v>4760.2</v>
      </c>
      <c r="C29" s="6">
        <v>4859.3999999999996</v>
      </c>
      <c r="D29" s="6">
        <v>4967.6000000000004</v>
      </c>
      <c r="E29" s="7">
        <v>9922.2999999999993</v>
      </c>
      <c r="F29" s="13">
        <v>0</v>
      </c>
      <c r="G29" s="14">
        <v>0</v>
      </c>
      <c r="H29" s="14">
        <v>0</v>
      </c>
      <c r="I29" s="15">
        <v>0</v>
      </c>
      <c r="J29" s="13">
        <v>0.11268973893493982</v>
      </c>
      <c r="K29" s="14">
        <v>0.13033155283296907</v>
      </c>
      <c r="L29" s="14">
        <v>0.13109692128328068</v>
      </c>
      <c r="M29" s="15">
        <v>0.29700203810214276</v>
      </c>
      <c r="N29" s="5">
        <v>1.25</v>
      </c>
      <c r="O29" s="6">
        <v>1.3</v>
      </c>
      <c r="P29" s="6">
        <v>1.35</v>
      </c>
      <c r="Q29" s="6">
        <v>1.1399999999999999</v>
      </c>
      <c r="R29" s="23">
        <v>0.79546439755354093</v>
      </c>
      <c r="S29" s="21">
        <v>0.79228003251003443</v>
      </c>
      <c r="T29" s="21">
        <v>0.79250806804517004</v>
      </c>
      <c r="U29" s="24">
        <v>0.78003096817359552</v>
      </c>
      <c r="V29" s="36"/>
    </row>
    <row r="30" spans="1:22" x14ac:dyDescent="0.25">
      <c r="A30">
        <v>8</v>
      </c>
      <c r="B30" s="5">
        <v>4928.3999999999996</v>
      </c>
      <c r="C30" s="6">
        <v>5163.5</v>
      </c>
      <c r="D30" s="6">
        <v>5931.3</v>
      </c>
      <c r="E30" s="7">
        <v>18048.099999999999</v>
      </c>
      <c r="F30" s="13">
        <v>0</v>
      </c>
      <c r="G30" s="14">
        <v>0</v>
      </c>
      <c r="H30" s="14">
        <v>0</v>
      </c>
      <c r="I30" s="15">
        <v>0.86168232239094866</v>
      </c>
      <c r="J30" s="13">
        <v>0.11527034051351642</v>
      </c>
      <c r="K30" s="14">
        <v>0.14168089238539544</v>
      </c>
      <c r="L30" s="14">
        <v>0.12877475085936391</v>
      </c>
      <c r="M30" s="15">
        <v>0.35276560066705082</v>
      </c>
      <c r="N30" s="5">
        <v>2.29</v>
      </c>
      <c r="O30" s="6">
        <v>2.39</v>
      </c>
      <c r="P30" s="6">
        <v>2.11</v>
      </c>
      <c r="Q30" s="6">
        <v>1.89</v>
      </c>
      <c r="R30" s="23">
        <v>0.79428874018425777</v>
      </c>
      <c r="S30" s="21">
        <v>0.78984595768762678</v>
      </c>
      <c r="T30" s="21">
        <v>0.79595750708776847</v>
      </c>
      <c r="U30" s="24">
        <v>0.3705680207664106</v>
      </c>
      <c r="V30" s="36"/>
    </row>
    <row r="31" spans="1:22" x14ac:dyDescent="0.25">
      <c r="A31">
        <v>16</v>
      </c>
      <c r="B31" s="5">
        <v>6769.4</v>
      </c>
      <c r="C31" s="6">
        <v>7574.4</v>
      </c>
      <c r="D31" s="6">
        <v>6231.7</v>
      </c>
      <c r="E31" s="7">
        <v>33697.1</v>
      </c>
      <c r="F31" s="13">
        <v>0</v>
      </c>
      <c r="G31" s="14">
        <v>0</v>
      </c>
      <c r="H31" s="14">
        <v>0</v>
      </c>
      <c r="I31" s="15">
        <v>0.97189671920657938</v>
      </c>
      <c r="J31" s="13">
        <v>0.12359072926097815</v>
      </c>
      <c r="K31" s="14">
        <v>0.16336012094632016</v>
      </c>
      <c r="L31" s="14">
        <v>0.13228734184539001</v>
      </c>
      <c r="M31" s="15">
        <v>0.46367871771184599</v>
      </c>
      <c r="N31" s="5">
        <v>4.66</v>
      </c>
      <c r="O31" s="6">
        <v>4.33</v>
      </c>
      <c r="P31" s="6">
        <v>4.2</v>
      </c>
      <c r="Q31" s="6">
        <v>3.46</v>
      </c>
      <c r="R31" s="23">
        <v>0.79713249521143859</v>
      </c>
      <c r="S31" s="21">
        <v>0.79292738546798791</v>
      </c>
      <c r="T31" s="21">
        <v>0.7937744581582854</v>
      </c>
      <c r="U31" s="24">
        <v>0.35576415650085569</v>
      </c>
      <c r="V31" s="36"/>
    </row>
    <row r="32" spans="1:22" x14ac:dyDescent="0.25">
      <c r="A32">
        <v>32</v>
      </c>
      <c r="B32" s="5">
        <v>26804.2</v>
      </c>
      <c r="C32" s="6">
        <v>19682.8</v>
      </c>
      <c r="D32" s="6">
        <v>6350.8</v>
      </c>
      <c r="E32" s="7">
        <v>43287.4</v>
      </c>
      <c r="F32" s="13">
        <v>0.21113207242139612</v>
      </c>
      <c r="G32" s="14">
        <v>0</v>
      </c>
      <c r="H32" s="14">
        <v>0</v>
      </c>
      <c r="I32" s="15">
        <v>0.98732811601211434</v>
      </c>
      <c r="J32" s="13">
        <v>0.19823254356797557</v>
      </c>
      <c r="K32" s="14">
        <v>0.26676757006142549</v>
      </c>
      <c r="L32" s="14">
        <v>0.13150800460992068</v>
      </c>
      <c r="M32" s="15">
        <v>0.65511184060093353</v>
      </c>
      <c r="N32" s="5">
        <v>5.97</v>
      </c>
      <c r="O32" s="6">
        <v>6.19</v>
      </c>
      <c r="P32" s="6">
        <v>7.92</v>
      </c>
      <c r="Q32" s="6">
        <v>5.84</v>
      </c>
      <c r="R32" s="23">
        <v>0.75754717206559619</v>
      </c>
      <c r="S32" s="21">
        <v>0.81975488399113361</v>
      </c>
      <c r="T32" s="21">
        <v>0.78958146553672104</v>
      </c>
      <c r="U32" s="24">
        <v>0.34621088479164064</v>
      </c>
      <c r="V32" s="36"/>
    </row>
    <row r="33" spans="1:22" x14ac:dyDescent="0.25">
      <c r="A33">
        <v>64</v>
      </c>
      <c r="B33" s="5">
        <v>37909.9</v>
      </c>
      <c r="C33" s="6">
        <v>46859.3</v>
      </c>
      <c r="D33" s="6">
        <v>7057</v>
      </c>
      <c r="E33" s="7">
        <v>44110</v>
      </c>
      <c r="F33" s="13">
        <v>0.65350445266667601</v>
      </c>
      <c r="G33" s="14">
        <v>0</v>
      </c>
      <c r="H33" s="14">
        <v>0</v>
      </c>
      <c r="I33" s="15">
        <v>0.98961837829668253</v>
      </c>
      <c r="J33" s="13">
        <v>0.19021133534519788</v>
      </c>
      <c r="K33" s="14">
        <v>0.48649863452954567</v>
      </c>
      <c r="L33" s="14">
        <v>0.13368309299240208</v>
      </c>
      <c r="M33" s="15">
        <v>0.80130833608422347</v>
      </c>
      <c r="N33" s="5">
        <v>9.5299999999999994</v>
      </c>
      <c r="O33" s="6">
        <v>10.51</v>
      </c>
      <c r="P33" s="6">
        <v>17.98</v>
      </c>
      <c r="Q33" s="6">
        <v>9.65</v>
      </c>
      <c r="R33" s="23">
        <v>0.57912776601100324</v>
      </c>
      <c r="S33" s="21">
        <v>0.88225032702992179</v>
      </c>
      <c r="T33" s="21">
        <v>0.77896972994395663</v>
      </c>
      <c r="U33" s="24">
        <v>0.31426137986317104</v>
      </c>
      <c r="V33" s="36"/>
    </row>
    <row r="34" spans="1:22" x14ac:dyDescent="0.25">
      <c r="A34">
        <v>128</v>
      </c>
      <c r="B34" s="5">
        <v>48502.5</v>
      </c>
      <c r="C34" s="6">
        <v>42076.4</v>
      </c>
      <c r="D34" s="6">
        <v>7486.7</v>
      </c>
      <c r="E34" s="7">
        <v>44531.8</v>
      </c>
      <c r="F34" s="13">
        <v>0.85496820092998704</v>
      </c>
      <c r="G34" s="14">
        <v>0</v>
      </c>
      <c r="H34" s="14">
        <v>0</v>
      </c>
      <c r="I34" s="15">
        <v>0.99201170698114827</v>
      </c>
      <c r="J34" s="13">
        <v>0.18593354785070038</v>
      </c>
      <c r="K34" s="14">
        <v>0.46289309504445542</v>
      </c>
      <c r="L34" s="14">
        <v>0.13513543986450802</v>
      </c>
      <c r="M34" s="15">
        <v>0.79001097867095449</v>
      </c>
      <c r="N34" s="5">
        <v>15.58</v>
      </c>
      <c r="O34" s="6">
        <v>15.58</v>
      </c>
      <c r="P34" s="6">
        <v>36.380000000000003</v>
      </c>
      <c r="Q34" s="6">
        <v>14.94</v>
      </c>
      <c r="R34" s="23">
        <v>0.51505856805490025</v>
      </c>
      <c r="S34" s="21">
        <v>0.86065274351493493</v>
      </c>
      <c r="T34" s="21">
        <v>0.75651149750204172</v>
      </c>
      <c r="U34" s="24">
        <v>0.31018083502478538</v>
      </c>
      <c r="V34" s="36"/>
    </row>
    <row r="35" spans="1:22" ht="15.75" thickBot="1" x14ac:dyDescent="0.3">
      <c r="A35">
        <v>256</v>
      </c>
      <c r="B35" s="8">
        <v>42941.4</v>
      </c>
      <c r="C35" s="9">
        <v>38620.6</v>
      </c>
      <c r="D35" s="9">
        <v>7233.7</v>
      </c>
      <c r="E35" s="10">
        <v>40864</v>
      </c>
      <c r="F35" s="16">
        <v>0.91381206806479831</v>
      </c>
      <c r="G35" s="17">
        <v>0</v>
      </c>
      <c r="H35" s="17">
        <v>0</v>
      </c>
      <c r="I35" s="18">
        <v>0.99205412429369311</v>
      </c>
      <c r="J35" s="16">
        <v>0.17971149222524713</v>
      </c>
      <c r="K35" s="17">
        <v>0.45810671217586624</v>
      </c>
      <c r="L35" s="17">
        <v>0.13491702973349506</v>
      </c>
      <c r="M35" s="18">
        <v>0.70196339360937343</v>
      </c>
      <c r="N35" s="8">
        <v>25.17</v>
      </c>
      <c r="O35" s="9">
        <v>26.22</v>
      </c>
      <c r="P35" s="9">
        <v>76.86</v>
      </c>
      <c r="Q35" s="9">
        <v>25.02</v>
      </c>
      <c r="R35" s="25">
        <v>0.45147262516893172</v>
      </c>
      <c r="S35" s="26">
        <v>0.83351668142631685</v>
      </c>
      <c r="T35" s="26">
        <v>0.7028447472412811</v>
      </c>
      <c r="U35" s="27">
        <v>0.29953022042519312</v>
      </c>
      <c r="V35" s="36"/>
    </row>
    <row r="38" spans="1:22" ht="15.75" thickBot="1" x14ac:dyDescent="0.3"/>
    <row r="39" spans="1:22" x14ac:dyDescent="0.25">
      <c r="A39" s="1" t="s">
        <v>13</v>
      </c>
      <c r="B39" s="29" t="s">
        <v>2</v>
      </c>
      <c r="C39" s="30"/>
      <c r="D39" s="30"/>
      <c r="E39" s="31"/>
      <c r="F39" s="30" t="s">
        <v>8</v>
      </c>
      <c r="G39" s="30"/>
      <c r="H39" s="30"/>
      <c r="I39" s="31"/>
      <c r="J39" s="29" t="s">
        <v>7</v>
      </c>
      <c r="K39" s="30"/>
      <c r="L39" s="30"/>
      <c r="M39" s="31"/>
      <c r="N39" s="29" t="s">
        <v>14</v>
      </c>
      <c r="O39" s="30"/>
      <c r="P39" s="30"/>
      <c r="Q39" s="30"/>
      <c r="R39" s="32" t="s">
        <v>18</v>
      </c>
      <c r="S39" s="33"/>
      <c r="T39" s="33"/>
      <c r="U39" s="34"/>
    </row>
    <row r="40" spans="1:22" x14ac:dyDescent="0.25">
      <c r="A40" s="1" t="s">
        <v>1</v>
      </c>
      <c r="B40" s="2" t="s">
        <v>3</v>
      </c>
      <c r="C40" s="3" t="s">
        <v>4</v>
      </c>
      <c r="D40" s="3" t="s">
        <v>5</v>
      </c>
      <c r="E40" s="4" t="s">
        <v>6</v>
      </c>
      <c r="F40" s="3" t="s">
        <v>3</v>
      </c>
      <c r="G40" s="3" t="s">
        <v>4</v>
      </c>
      <c r="H40" s="3" t="s">
        <v>5</v>
      </c>
      <c r="I40" s="4" t="s">
        <v>6</v>
      </c>
      <c r="J40" s="2" t="s">
        <v>3</v>
      </c>
      <c r="K40" s="3" t="s">
        <v>4</v>
      </c>
      <c r="L40" s="3" t="s">
        <v>5</v>
      </c>
      <c r="M40" s="4" t="s">
        <v>6</v>
      </c>
      <c r="N40" s="2" t="s">
        <v>3</v>
      </c>
      <c r="O40" s="3" t="s">
        <v>4</v>
      </c>
      <c r="P40" s="3" t="s">
        <v>5</v>
      </c>
      <c r="Q40" s="3" t="s">
        <v>6</v>
      </c>
      <c r="R40" s="2" t="s">
        <v>3</v>
      </c>
      <c r="S40" s="3" t="s">
        <v>4</v>
      </c>
      <c r="T40" s="3" t="s">
        <v>5</v>
      </c>
      <c r="U40" s="4" t="s">
        <v>6</v>
      </c>
    </row>
    <row r="41" spans="1:22" x14ac:dyDescent="0.25">
      <c r="A41">
        <v>1</v>
      </c>
      <c r="B41" s="5">
        <v>2260.1</v>
      </c>
      <c r="C41" s="6">
        <v>2040.2</v>
      </c>
      <c r="D41" s="6">
        <v>1422.9</v>
      </c>
      <c r="E41" s="7">
        <v>1790.2</v>
      </c>
      <c r="F41" s="14">
        <v>0</v>
      </c>
      <c r="G41" s="14">
        <v>0</v>
      </c>
      <c r="H41" s="14">
        <v>0</v>
      </c>
      <c r="I41" s="15">
        <v>0</v>
      </c>
      <c r="J41" s="13">
        <v>0.11391992629531997</v>
      </c>
      <c r="K41" s="14">
        <v>0.10301170974897791</v>
      </c>
      <c r="L41" s="14">
        <v>0.11161107980934286</v>
      </c>
      <c r="M41" s="15">
        <v>0.18150447888895366</v>
      </c>
      <c r="N41" s="5">
        <v>0.53</v>
      </c>
      <c r="O41" s="6">
        <v>0.61</v>
      </c>
      <c r="P41" s="6">
        <v>0.89</v>
      </c>
      <c r="Q41" s="6">
        <v>1.34</v>
      </c>
      <c r="R41" s="23">
        <v>0.79198937572411643</v>
      </c>
      <c r="S41" s="21">
        <v>0.79257963372476736</v>
      </c>
      <c r="T41" s="21">
        <v>0.78632757630076611</v>
      </c>
      <c r="U41" s="24">
        <v>0.77432391385687627</v>
      </c>
    </row>
    <row r="42" spans="1:22" x14ac:dyDescent="0.25">
      <c r="A42">
        <v>2</v>
      </c>
      <c r="B42" s="5">
        <v>2369.8000000000002</v>
      </c>
      <c r="C42" s="6">
        <v>2540.5</v>
      </c>
      <c r="D42" s="6">
        <v>1594.2</v>
      </c>
      <c r="E42" s="7">
        <v>3279.1</v>
      </c>
      <c r="F42" s="14">
        <v>0</v>
      </c>
      <c r="G42" s="14">
        <v>0</v>
      </c>
      <c r="H42" s="14">
        <v>0</v>
      </c>
      <c r="I42" s="15">
        <v>0</v>
      </c>
      <c r="J42" s="13">
        <v>0.12091552103737024</v>
      </c>
      <c r="K42" s="14">
        <v>0.12085024795361282</v>
      </c>
      <c r="L42" s="14">
        <v>0.11593097139101276</v>
      </c>
      <c r="M42" s="15">
        <v>0.22469638833910843</v>
      </c>
      <c r="N42" s="5">
        <v>1.44</v>
      </c>
      <c r="O42" s="6">
        <v>1.4</v>
      </c>
      <c r="P42" s="6">
        <v>2.06</v>
      </c>
      <c r="Q42" s="6">
        <v>1.44</v>
      </c>
      <c r="R42" s="23">
        <v>0.79027235527895656</v>
      </c>
      <c r="S42" s="21">
        <v>0.79149487451568912</v>
      </c>
      <c r="T42" s="21">
        <v>0.78526095073923841</v>
      </c>
      <c r="U42" s="24">
        <v>0.77570947973442417</v>
      </c>
    </row>
    <row r="43" spans="1:22" x14ac:dyDescent="0.25">
      <c r="A43">
        <v>4</v>
      </c>
      <c r="B43" s="5">
        <v>2645.9</v>
      </c>
      <c r="C43" s="6">
        <v>6190.4</v>
      </c>
      <c r="D43" s="6">
        <v>1773.8</v>
      </c>
      <c r="E43" s="7">
        <v>5845.4</v>
      </c>
      <c r="F43" s="14">
        <v>0</v>
      </c>
      <c r="G43" s="14">
        <v>0</v>
      </c>
      <c r="H43" s="14">
        <v>0</v>
      </c>
      <c r="I43" s="15">
        <v>0</v>
      </c>
      <c r="J43" s="13">
        <v>0.11330189713201941</v>
      </c>
      <c r="K43" s="14">
        <v>0.18029080540650094</v>
      </c>
      <c r="L43" s="14">
        <v>0.1238365755118136</v>
      </c>
      <c r="M43" s="15">
        <v>0.31219239747877969</v>
      </c>
      <c r="N43" s="5">
        <v>2.52</v>
      </c>
      <c r="O43" s="6">
        <v>1.59</v>
      </c>
      <c r="P43" s="6">
        <v>3.8</v>
      </c>
      <c r="Q43" s="6">
        <v>1.92</v>
      </c>
      <c r="R43" s="23">
        <v>0.79241156910340182</v>
      </c>
      <c r="S43" s="21">
        <v>0.80424407688799338</v>
      </c>
      <c r="T43" s="21">
        <v>0.78286657964607964</v>
      </c>
      <c r="U43" s="24">
        <v>0.77512770641713291</v>
      </c>
    </row>
    <row r="44" spans="1:22" x14ac:dyDescent="0.25">
      <c r="A44">
        <v>8</v>
      </c>
      <c r="B44" s="5">
        <v>4294.3</v>
      </c>
      <c r="C44" s="6">
        <v>13573.4</v>
      </c>
      <c r="D44" s="6">
        <v>2073.9</v>
      </c>
      <c r="E44" s="7">
        <v>11714.5</v>
      </c>
      <c r="F44" s="14">
        <v>0</v>
      </c>
      <c r="G44" s="14">
        <v>0</v>
      </c>
      <c r="H44" s="14">
        <v>0</v>
      </c>
      <c r="I44" s="15">
        <v>0.8792582433216859</v>
      </c>
      <c r="J44" s="13">
        <v>0.13318375594090656</v>
      </c>
      <c r="K44" s="14">
        <v>0.28282509194315858</v>
      </c>
      <c r="L44" s="14">
        <v>0.11764611751760841</v>
      </c>
      <c r="M44" s="15">
        <v>0.32477680146670845</v>
      </c>
      <c r="N44" s="5">
        <v>4.3899999999999997</v>
      </c>
      <c r="O44" s="6">
        <v>2.42</v>
      </c>
      <c r="P44" s="6">
        <v>6.38</v>
      </c>
      <c r="Q44" s="6">
        <v>2.58</v>
      </c>
      <c r="R44" s="23">
        <v>0.79747388015127141</v>
      </c>
      <c r="S44" s="21">
        <v>0.83305184220195616</v>
      </c>
      <c r="T44" s="21">
        <v>0.78312900777868744</v>
      </c>
      <c r="U44" s="24">
        <v>0.37218403112228748</v>
      </c>
    </row>
    <row r="45" spans="1:22" x14ac:dyDescent="0.25">
      <c r="A45">
        <v>16</v>
      </c>
      <c r="B45" s="5">
        <v>11655.2</v>
      </c>
      <c r="C45" s="6">
        <v>23091.1</v>
      </c>
      <c r="D45" s="6">
        <v>2806.6</v>
      </c>
      <c r="E45" s="7">
        <v>19575.2</v>
      </c>
      <c r="F45" s="14">
        <v>1.4271169377902853E-3</v>
      </c>
      <c r="G45" s="14">
        <v>0</v>
      </c>
      <c r="H45" s="14">
        <v>0</v>
      </c>
      <c r="I45" s="15">
        <v>0.96146320946365904</v>
      </c>
      <c r="J45" s="13">
        <v>0.18918159186954975</v>
      </c>
      <c r="K45" s="14">
        <v>0.3752644062130287</v>
      </c>
      <c r="L45" s="14">
        <v>0.12813531215711599</v>
      </c>
      <c r="M45" s="15">
        <v>0.46400945937882954</v>
      </c>
      <c r="N45" s="5">
        <v>5.94</v>
      </c>
      <c r="O45" s="6">
        <v>3.98</v>
      </c>
      <c r="P45" s="6">
        <v>9.5399999999999991</v>
      </c>
      <c r="Q45" s="6">
        <v>3.8</v>
      </c>
      <c r="R45" s="23">
        <v>0.83388215603701876</v>
      </c>
      <c r="S45" s="21">
        <v>0.8775637734855718</v>
      </c>
      <c r="T45" s="21">
        <v>0.7823231314924981</v>
      </c>
      <c r="U45" s="24">
        <v>0.3553468223337361</v>
      </c>
    </row>
    <row r="46" spans="1:22" x14ac:dyDescent="0.25">
      <c r="A46">
        <v>32</v>
      </c>
      <c r="B46" s="5">
        <v>15561.9</v>
      </c>
      <c r="C46" s="6">
        <v>25421.3</v>
      </c>
      <c r="D46" s="6">
        <v>3709.3</v>
      </c>
      <c r="E46" s="7">
        <v>25090.5</v>
      </c>
      <c r="F46" s="14">
        <v>0.29516961296499783</v>
      </c>
      <c r="G46" s="14">
        <v>0</v>
      </c>
      <c r="H46" s="14">
        <v>0</v>
      </c>
      <c r="I46" s="15">
        <v>0.98489067560853127</v>
      </c>
      <c r="J46" s="13">
        <v>0.18687845158546085</v>
      </c>
      <c r="K46" s="14">
        <v>0.39020366537246109</v>
      </c>
      <c r="L46" s="14">
        <v>0.12587725225745039</v>
      </c>
      <c r="M46" s="15">
        <v>0.68137115248682545</v>
      </c>
      <c r="N46" s="5">
        <v>6.99</v>
      </c>
      <c r="O46" s="6">
        <v>11.62</v>
      </c>
      <c r="P46" s="6">
        <v>15.82</v>
      </c>
      <c r="Q46" s="6">
        <v>6.3</v>
      </c>
      <c r="R46" s="23">
        <v>0.71285137614274141</v>
      </c>
      <c r="S46" s="21">
        <v>0.88150510881093203</v>
      </c>
      <c r="T46" s="21">
        <v>0.78157290111865085</v>
      </c>
      <c r="U46" s="24">
        <v>0.33479976631126379</v>
      </c>
    </row>
    <row r="47" spans="1:22" x14ac:dyDescent="0.25">
      <c r="A47">
        <v>64</v>
      </c>
      <c r="B47" s="5">
        <v>24444.9</v>
      </c>
      <c r="C47" s="6">
        <v>25069.5</v>
      </c>
      <c r="D47" s="6">
        <v>3664.4</v>
      </c>
      <c r="E47" s="7">
        <v>25532.9</v>
      </c>
      <c r="F47" s="14">
        <v>0.74195743357860111</v>
      </c>
      <c r="G47" s="14">
        <v>1.7790518637496244E-3</v>
      </c>
      <c r="H47" s="14">
        <v>0</v>
      </c>
      <c r="I47" s="15">
        <v>0.98755071881021639</v>
      </c>
      <c r="J47" s="13">
        <v>0.18923857361521781</v>
      </c>
      <c r="K47" s="14">
        <v>0.37393056250187168</v>
      </c>
      <c r="L47" s="14">
        <v>0.11999921841928703</v>
      </c>
      <c r="M47" s="15">
        <v>0.79259821212702719</v>
      </c>
      <c r="N47" s="5">
        <v>10.31</v>
      </c>
      <c r="O47" s="6">
        <v>20.94</v>
      </c>
      <c r="P47" s="6">
        <v>24.1</v>
      </c>
      <c r="Q47" s="6">
        <v>9.74</v>
      </c>
      <c r="R47" s="23">
        <v>0.54560232995357993</v>
      </c>
      <c r="S47" s="21">
        <v>0.87056583243554142</v>
      </c>
      <c r="T47" s="21">
        <v>0.772751680004095</v>
      </c>
      <c r="U47" s="24">
        <v>0.31021132901257331</v>
      </c>
    </row>
    <row r="48" spans="1:22" x14ac:dyDescent="0.25">
      <c r="A48">
        <v>128</v>
      </c>
      <c r="B48" s="5">
        <v>29364</v>
      </c>
      <c r="C48" s="6">
        <v>25306.2</v>
      </c>
      <c r="D48" s="6">
        <v>3757.4</v>
      </c>
      <c r="E48" s="7">
        <v>25401.9</v>
      </c>
      <c r="F48" s="14">
        <v>0.90134518457975754</v>
      </c>
      <c r="G48" s="14">
        <v>3.264017956050354E-3</v>
      </c>
      <c r="H48" s="14">
        <v>0</v>
      </c>
      <c r="I48" s="15">
        <v>0.98916615051912193</v>
      </c>
      <c r="J48" s="13">
        <v>0.18503801133780964</v>
      </c>
      <c r="K48" s="14">
        <v>0.39667353696132018</v>
      </c>
      <c r="L48" s="14">
        <v>0.12874016912441361</v>
      </c>
      <c r="M48" s="15">
        <v>0.83245267329169481</v>
      </c>
      <c r="N48" s="5">
        <v>16.690000000000001</v>
      </c>
      <c r="O48" s="6">
        <v>31.74</v>
      </c>
      <c r="P48" s="6">
        <v>42.46</v>
      </c>
      <c r="Q48" s="6">
        <v>15.69</v>
      </c>
      <c r="R48" s="23">
        <v>0.49278562941259674</v>
      </c>
      <c r="S48" s="21">
        <v>0.85424648323665897</v>
      </c>
      <c r="T48" s="21">
        <v>0.75014815450631545</v>
      </c>
      <c r="U48" s="24">
        <v>0.29357652060192951</v>
      </c>
    </row>
    <row r="49" spans="1:21" ht="15.75" thickBot="1" x14ac:dyDescent="0.3">
      <c r="A49">
        <v>256</v>
      </c>
      <c r="B49" s="8">
        <v>24564.3</v>
      </c>
      <c r="C49" s="9">
        <v>25647.7</v>
      </c>
      <c r="D49" s="9">
        <v>3767.6</v>
      </c>
      <c r="E49" s="10">
        <v>23403.1</v>
      </c>
      <c r="F49" s="17">
        <v>0.93969153024447438</v>
      </c>
      <c r="G49" s="17">
        <v>0</v>
      </c>
      <c r="H49" s="17">
        <v>0</v>
      </c>
      <c r="I49" s="18">
        <v>0.98766543415962582</v>
      </c>
      <c r="J49" s="16">
        <v>0.19393047655670662</v>
      </c>
      <c r="K49" s="17">
        <v>0.38726348675908445</v>
      </c>
      <c r="L49" s="17">
        <v>0.12259322346015727</v>
      </c>
      <c r="M49" s="18">
        <v>0.75160786991362394</v>
      </c>
      <c r="N49" s="8">
        <v>30.91</v>
      </c>
      <c r="O49" s="9">
        <v>63.01</v>
      </c>
      <c r="P49" s="9">
        <v>85.44</v>
      </c>
      <c r="Q49" s="9">
        <v>27.46</v>
      </c>
      <c r="R49" s="25">
        <v>0.42249965484386126</v>
      </c>
      <c r="S49" s="26">
        <v>0.82348769687087264</v>
      </c>
      <c r="T49" s="26">
        <v>0.70114270934692791</v>
      </c>
      <c r="U49" s="27">
        <v>0.28310614134035877</v>
      </c>
    </row>
  </sheetData>
  <mergeCells count="18">
    <mergeCell ref="B39:E39"/>
    <mergeCell ref="F39:I39"/>
    <mergeCell ref="J39:M39"/>
    <mergeCell ref="N39:Q39"/>
    <mergeCell ref="R39:U39"/>
    <mergeCell ref="N11:Q11"/>
    <mergeCell ref="R11:U11"/>
    <mergeCell ref="B25:E25"/>
    <mergeCell ref="F25:I25"/>
    <mergeCell ref="J25:M25"/>
    <mergeCell ref="N25:Q25"/>
    <mergeCell ref="R25:U25"/>
    <mergeCell ref="B2:E2"/>
    <mergeCell ref="F2:I2"/>
    <mergeCell ref="J2:M2"/>
    <mergeCell ref="B11:E11"/>
    <mergeCell ref="F11:I11"/>
    <mergeCell ref="J11:M11"/>
  </mergeCells>
  <conditionalFormatting sqref="C4:C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{BA6D0DFF-046C-4B8A-9159-64A618790503}</x14:id>
        </ext>
      </extLst>
    </cfRule>
  </conditionalFormatting>
  <conditionalFormatting sqref="G4:G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{A439860A-082E-4294-8955-73D06FC3DC78}</x14:id>
        </ext>
      </extLst>
    </cfRule>
  </conditionalFormatting>
  <conditionalFormatting sqref="K4:K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{E3BC4849-CFC9-44DF-A259-270BE8A9FC52}</x14:id>
        </ext>
      </extLst>
    </cfRule>
  </conditionalFormatting>
  <conditionalFormatting sqref="B13:M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Q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I21">
    <cfRule type="colorScale" priority="9">
      <colorScale>
        <cfvo type="min"/>
        <cfvo type="max"/>
        <color rgb="FFFCFCFF"/>
        <color rgb="FFF8696B"/>
      </colorScale>
    </cfRule>
  </conditionalFormatting>
  <conditionalFormatting sqref="J13:M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I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I35">
    <cfRule type="colorScale" priority="8">
      <colorScale>
        <cfvo type="min"/>
        <cfvo type="max"/>
        <color rgb="FFFCFCFF"/>
        <color rgb="FFF8696B"/>
      </colorScale>
    </cfRule>
  </conditionalFormatting>
  <conditionalFormatting sqref="J27:M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Q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E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9">
    <cfRule type="colorScale" priority="7">
      <colorScale>
        <cfvo type="min"/>
        <cfvo type="max"/>
        <color rgb="FFFCFCFF"/>
        <color rgb="FFF8696B"/>
      </colorScale>
    </cfRule>
  </conditionalFormatting>
  <conditionalFormatting sqref="J41:M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Q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U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U35">
    <cfRule type="colorScale" priority="6">
      <colorScale>
        <cfvo type="min"/>
        <cfvo type="max"/>
        <color rgb="FFFCFCFF"/>
        <color rgb="FF63BE7B"/>
      </colorScale>
    </cfRule>
  </conditionalFormatting>
  <conditionalFormatting sqref="R13:U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U21">
    <cfRule type="colorScale" priority="4">
      <colorScale>
        <cfvo type="min"/>
        <cfvo type="max"/>
        <color rgb="FFFCFCFF"/>
        <color rgb="FF63BE7B"/>
      </colorScale>
    </cfRule>
  </conditionalFormatting>
  <conditionalFormatting sqref="R41:U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U4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6D0DFF-046C-4B8A-9159-64A618790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C4:C7</xm:sqref>
        </x14:conditionalFormatting>
        <x14:conditionalFormatting xmlns:xm="http://schemas.microsoft.com/office/excel/2006/main">
          <x14:cfRule type="dataBar" id="{A439860A-082E-4294-8955-73D06FC3D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G4:G7</xm:sqref>
        </x14:conditionalFormatting>
        <x14:conditionalFormatting xmlns:xm="http://schemas.microsoft.com/office/excel/2006/main">
          <x14:cfRule type="dataBar" id="{E3BC4849-CFC9-44DF-A259-270BE8A9F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2 a 0 7 a 2 - 5 6 f 7 - 4 5 7 3 - 9 7 6 7 - 1 f e 5 f f a d 3 1 b f "   x m l n s = " h t t p : / / s c h e m a s . m i c r o s o f t . c o m / D a t a M a s h u p " > A A A A A N w F A A B Q S w M E F A A C A A g A m 1 1 u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m 1 1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d b l j f O z M t 1 g I A A D c Y A A A T A B w A R m 9 y b X V s Y X M v U 2 V j d G l v b j E u b S C i G A A o o B Q A A A A A A A A A A A A A A A A A A A A A A A A A A A D t V s t u 2 k A U 3 S P x D y N 3 A 5 K F a t S H 0 o p F R V q 1 m 6 o t t J t Q o c H c J J b s M c y M U S L E I t 2 0 U j 6 g 2 f U X o l a o N C 3 p L w x / 1 M E Q 4 c e M T b N A i m Q 2 Y M 6 d O X c 8 5 9 5 7 G N j c 8 Q l q r b 6 t p + V S u c S O M Y U + G n b v o w Z y g Z d L S H 7 E x e J s 8 U l c L z 6 L u Z i J K 4 k 1 2 a i 2 7 9 u B B 4 R X X j g u 1 J o + 4 f K B V Y z m k 8 5 7 B p R 1 q O 9 h 0 m F + Q G 3 o j J j t 9 6 H j D T n v A b G P O 5 K k Z r O R U T U P 9 s F 1 P I c D b R i m Y a K m 7 w Y e Y Q 3 r s Y m e E 7 n M I U c N q / 7 Q M t H b w O f Q 4 q c u N D Y / a 6 9 9 A h + r 5 i r b e 4 b 4 J q 7 F 9 8 X 5 4 o u Y y o z n i 3 M x R e K n u B Q / J P B 7 C Y o r M T P k O d q 4 J 9 e / k Z n K z V 4 C 7 s u 8 K 8 n z m u h g H f H M d V s 2 d j F l D U 6 D G O e F J P g T 8 t 1 w / k J y k 5 n 4 u + F p U 0 z Y o U + 9 1 Q n b p w N g l e 3 z N c d j Y 4 A p 9 l j X d p 3 l y 5 Y v 6 x X h j x 7 U l l t N T D Q 2 P J 8 N u 3 S w R L j 8 D 3 E 4 4 R v g E D u u G r E H Q T d g + A j U 8 N 5 e d w D y G g l P 4 V j q Z w R K z j W k Z F 1 j e t 5 1 Q B Y z 9 I G p i U N E z R t C G b Q h n s E K 3 v B E S R o C S s 4 Q 0 V O G s I Z x E p H Y V 6 m I i M S k L k K Z z M W l V O o 0 1 O p 0 I 7 Z 3 M H C x D R + w G 0 A l W 6 C m U V s W n m G u 1 9 C b x W 2 Z g h k R 1 f 9 m Y + n T 2 e o w e Y n F t B f T Q / S a Y t p P i D I u l d g d p g t D J V q F o N L 3 r S g i p b 5 V 6 k v J Y 7 J V 1 7 H y 2 8 5 2 N 7 j s O u k a J 4 H X A 6 o u w w i W L J Y I l G p I 0 S 3 T j S N F q A F T V Z i k T N V h m j c z R N 0 / k h l k B W g 6 a j q P 7 B h N o 0 p m k h m R H B d r a F I t l x y y l c r i v s H a h W + w C t + w O 9 + Q N d 6 1 8 1 c 7 I / U u J N M r 6 M e 5 f u j m 2 J p 8 / 5 F j F H K G + p a 2 K d f e 5 D m R w j f c w j d E 1 F 5 4 i B 1 5 C M 2 o U f e Y w l 7 c e X t x a w 9 R 3 4 W H q B c e o v A Q h Y e 4 Q x 6 i G N U 7 G N X F p C 4 m d e a k / g d Q S w E C L Q A U A A I A C A C b X W 5 Y y z L E l 6 Q A A A D 1 A A A A E g A A A A A A A A A A A A A A A A A A A A A A Q 2 9 u Z m l n L 1 B h Y 2 t h Z 2 U u e G 1 s U E s B A i 0 A F A A C A A g A m 1 1 u W A / K 6 a u k A A A A 6 Q A A A B M A A A A A A A A A A A A A A A A A 8 A A A A F t D b 2 5 0 Z W 5 0 X 1 R 5 c G V z X S 5 4 b W x Q S w E C L Q A U A A I A C A C b X W 5 Y 3 z s z L d Y C A A A 3 G A A A E w A A A A A A A A A A A A A A A A D h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Q Q A A A A A A A B h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X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Y X J h b X N f Y 2 x p Z W 5 0 c y Z x d W 9 0 O y w m c X V v d D t t b 3 N x X 3 J w c y Z x d W 9 0 O y w m c X V v d D t h Y 3 R p d m V f c n B z J n F 1 b 3 Q 7 L C Z x d W 9 0 O 2 F l Z G V z X 3 J w c y Z x d W 9 0 O y w m c X V v d D t l b X F 4 X 3 J w c y Z x d W 9 0 O y w m c X V v d D t t b 3 N x X 2 Z h a W w m c X V v d D s s J n F 1 b 3 Q 7 Y W N 0 a X Z l X 2 Z h a W w m c X V v d D s s J n F 1 b 3 Q 7 Y W V k Z X N f Z m F p b C Z x d W 9 0 O y w m c X V v d D t l b X F 4 X 2 Z h a W w m c X V v d D s s J n F 1 b 3 Q 7 b W 9 z c V 9 j c H V f d X N h Z 2 U m c X V v d D s s J n F 1 b 3 Q 7 Y W N 0 a X Z l X 2 N w d V 9 1 c 2 F n Z S Z x d W 9 0 O y w m c X V v d D t h Z W R l c 1 9 j c H V f d X N h Z 2 U m c X V v d D s s J n F 1 b 3 Q 7 Z W 1 x e F 9 j c H V f d X N h Z 2 U m c X V v d D s s J n F 1 b 3 Q 7 b W 9 z c V 8 5 O V 9 w Z X J j Z W 5 0 J n F 1 b 3 Q 7 L C Z x d W 9 0 O 2 F j d G l 2 Z V 8 5 O V 9 w Z X J j Z W 5 0 J n F 1 b 3 Q 7 L C Z x d W 9 0 O 2 F l Z G V z X z k 5 X 3 B l c m N l b n Q m c X V v d D s s J n F 1 b 3 Q 7 Z W 1 x e F 8 5 O V 9 w Z X J j Z W 5 0 J n F 1 b 3 Q 7 X S I g L z 4 8 R W 5 0 c n k g V H l w Z T 0 i R m l s b E N v b H V t b l R 5 c G V z I i B W Y W x 1 Z T 0 i c 0 F 3 V U Z C U V V G Q l F V R k J R V U Z C U V V G Q l F V P S I g L z 4 8 R W 5 0 c n k g V H l w Z T 0 i R m l s b E x h c 3 R V c G R h d G V k I i B W Y W x 1 Z T 0 i Z D I w M j Q t M D M t M T R U M D g 6 N D Q 6 N T U u M z E 2 N z I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3 M W U x M j c 1 Z S 1 k N 2 E 1 L T R i Z G Q t Y T M 4 Y i 0 z Y j A x Z G Z l M D B h O D g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8 w L 9 C Y 0 L f Q v N C 1 0 L 3 Q t d C 9 0 L 3 R i 9 C 5 I N G C 0 L j Q v y 5 7 c G F y Y W 1 z X 2 N s a W V u d H M s M H 0 m c X V v d D s s J n F 1 b 3 Q 7 U 2 V j d G l v b j E v c V 8 w L 9 C Y 0 L f Q v N C 1 0 L 3 Q t d C 9 0 L 3 R i 9 C 5 I N G C 0 L j Q v z E u e 2 1 v c 3 F f c n B z L D F 9 J n F 1 b 3 Q 7 L C Z x d W 9 0 O 1 N l Y 3 R p b 2 4 x L 3 F f M C / Q m N C 3 0 L z Q t d C 9 0 L X Q v d C 9 0 Y v Q u S D R g t C 4 0 L 8 x L n t h Y 3 R p d m V f c n B z L D J 9 J n F 1 b 3 Q 7 L C Z x d W 9 0 O 1 N l Y 3 R p b 2 4 x L 3 F f M C / Q m N C 3 0 L z Q t d C 9 0 L X Q v d C 9 0 Y v Q u S D R g t C 4 0 L 8 x L n t h Z W R l c 1 9 y c H M s M 3 0 m c X V v d D s s J n F 1 b 3 Q 7 U 2 V j d G l v b j E v c V 8 w L 9 C Y 0 L f Q v N C 1 0 L 3 Q t d C 9 0 L 3 R i 9 C 5 I N G C 0 L j Q v z E u e 2 V t c X h f c n B z L D R 9 J n F 1 b 3 Q 7 L C Z x d W 9 0 O 1 N l Y 3 R p b 2 4 x L 3 F f M C / Q m N C 3 0 L z Q t d C 9 0 L X Q v d C 9 0 Y v Q u S D R g t C 4 0 L 8 x L n t t b 3 N x X 2 Z h a W w s N X 0 m c X V v d D s s J n F 1 b 3 Q 7 U 2 V j d G l v b j E v c V 8 w L 9 C Y 0 L f Q v N C 1 0 L 3 Q t d C 9 0 L 3 R i 9 C 5 I N G C 0 L j Q v z E u e 2 F j d G l 2 Z V 9 m Y W l s L D Z 9 J n F 1 b 3 Q 7 L C Z x d W 9 0 O 1 N l Y 3 R p b 2 4 x L 3 F f M C / Q m N C 3 0 L z Q t d C 9 0 L X Q v d C 9 0 Y v Q u S D R g t C 4 0 L 8 x L n t h Z W R l c 1 9 m Y W l s L D d 9 J n F 1 b 3 Q 7 L C Z x d W 9 0 O 1 N l Y 3 R p b 2 4 x L 3 F f M C / Q m N C 3 0 L z Q t d C 9 0 L X Q v d C 9 0 Y v Q u S D R g t C 4 0 L 8 x L n t l b X F 4 X 2 Z h a W w s O H 0 m c X V v d D s s J n F 1 b 3 Q 7 U 2 V j d G l v b j E v c V 8 w L 9 C Y 0 L f Q v N C 1 0 L 3 Q t d C 9 0 L 3 R i 9 C 5 I N G C 0 L j Q v z E u e 2 1 v c 3 F f Y 3 B 1 X 3 V z Y W d l L D l 9 J n F 1 b 3 Q 7 L C Z x d W 9 0 O 1 N l Y 3 R p b 2 4 x L 3 F f M C / Q m N C 3 0 L z Q t d C 9 0 L X Q v d C 9 0 Y v Q u S D R g t C 4 0 L 8 x L n t h Y 3 R p d m V f Y 3 B 1 X 3 V z Y W d l L D E w f S Z x d W 9 0 O y w m c X V v d D t T Z W N 0 a W 9 u M S 9 x X z A v 0 J j Q t 9 C 8 0 L X Q v d C 1 0 L 3 Q v d G L 0 L k g 0 Y L Q u N C / M S 5 7 Y W V k Z X N f Y 3 B 1 X 3 V z Y W d l L D E x f S Z x d W 9 0 O y w m c X V v d D t T Z W N 0 a W 9 u M S 9 x X z A v 0 J j Q t 9 C 8 0 L X Q v d C 1 0 L 3 Q v d G L 0 L k g 0 Y L Q u N C / M S 5 7 Z W 1 x e F 9 j c H V f d X N h Z 2 U s M T J 9 J n F 1 b 3 Q 7 L C Z x d W 9 0 O 1 N l Y 3 R p b 2 4 x L 3 F f M C / Q m N C 3 0 L z Q t d C 9 0 L X Q v d C 9 0 Y v Q u S D R g t C 4 0 L 8 x L n t t b 3 N x X z k 5 X 3 B l c m N l b n Q s M T N 9 J n F 1 b 3 Q 7 L C Z x d W 9 0 O 1 N l Y 3 R p b 2 4 x L 3 F f M C / Q m N C 3 0 L z Q t d C 9 0 L X Q v d C 9 0 Y v Q u S D R g t C 4 0 L 8 x L n t h Y 3 R p d m V f O T l f c G V y Y 2 V u d C w x N H 0 m c X V v d D s s J n F 1 b 3 Q 7 U 2 V j d G l v b j E v c V 8 w L 9 C Y 0 L f Q v N C 1 0 L 3 Q t d C 9 0 L 3 R i 9 C 5 I N G C 0 L j Q v z E u e 2 F l Z G V z X z k 5 X 3 B l c m N l b n Q s M T V 9 J n F 1 b 3 Q 7 L C Z x d W 9 0 O 1 N l Y 3 R p b 2 4 x L 3 F f M C / Q m N C 3 0 L z Q t d C 9 0 L X Q v d C 9 0 Y v Q u S D R g t C 4 0 L 8 x L n t l b X F 4 X z k 5 X 3 B l c m N l b n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X z A v 0 J j Q t 9 C 8 0 L X Q v d C 1 0 L 3 Q v d G L 0 L k g 0 Y L Q u N C / L n t w Y X J h b X N f Y 2 x p Z W 5 0 c y w w f S Z x d W 9 0 O y w m c X V v d D t T Z W N 0 a W 9 u M S 9 x X z A v 0 J j Q t 9 C 8 0 L X Q v d C 1 0 L 3 Q v d G L 0 L k g 0 Y L Q u N C / M S 5 7 b W 9 z c V 9 y c H M s M X 0 m c X V v d D s s J n F 1 b 3 Q 7 U 2 V j d G l v b j E v c V 8 w L 9 C Y 0 L f Q v N C 1 0 L 3 Q t d C 9 0 L 3 R i 9 C 5 I N G C 0 L j Q v z E u e 2 F j d G l 2 Z V 9 y c H M s M n 0 m c X V v d D s s J n F 1 b 3 Q 7 U 2 V j d G l v b j E v c V 8 w L 9 C Y 0 L f Q v N C 1 0 L 3 Q t d C 9 0 L 3 R i 9 C 5 I N G C 0 L j Q v z E u e 2 F l Z G V z X 3 J w c y w z f S Z x d W 9 0 O y w m c X V v d D t T Z W N 0 a W 9 u M S 9 x X z A v 0 J j Q t 9 C 8 0 L X Q v d C 1 0 L 3 Q v d G L 0 L k g 0 Y L Q u N C / M S 5 7 Z W 1 x e F 9 y c H M s N H 0 m c X V v d D s s J n F 1 b 3 Q 7 U 2 V j d G l v b j E v c V 8 w L 9 C Y 0 L f Q v N C 1 0 L 3 Q t d C 9 0 L 3 R i 9 C 5 I N G C 0 L j Q v z E u e 2 1 v c 3 F f Z m F p b C w 1 f S Z x d W 9 0 O y w m c X V v d D t T Z W N 0 a W 9 u M S 9 x X z A v 0 J j Q t 9 C 8 0 L X Q v d C 1 0 L 3 Q v d G L 0 L k g 0 Y L Q u N C / M S 5 7 Y W N 0 a X Z l X 2 Z h a W w s N n 0 m c X V v d D s s J n F 1 b 3 Q 7 U 2 V j d G l v b j E v c V 8 w L 9 C Y 0 L f Q v N C 1 0 L 3 Q t d C 9 0 L 3 R i 9 C 5 I N G C 0 L j Q v z E u e 2 F l Z G V z X 2 Z h a W w s N 3 0 m c X V v d D s s J n F 1 b 3 Q 7 U 2 V j d G l v b j E v c V 8 w L 9 C Y 0 L f Q v N C 1 0 L 3 Q t d C 9 0 L 3 R i 9 C 5 I N G C 0 L j Q v z E u e 2 V t c X h f Z m F p b C w 4 f S Z x d W 9 0 O y w m c X V v d D t T Z W N 0 a W 9 u M S 9 x X z A v 0 J j Q t 9 C 8 0 L X Q v d C 1 0 L 3 Q v d G L 0 L k g 0 Y L Q u N C / M S 5 7 b W 9 z c V 9 j c H V f d X N h Z 2 U s O X 0 m c X V v d D s s J n F 1 b 3 Q 7 U 2 V j d G l v b j E v c V 8 w L 9 C Y 0 L f Q v N C 1 0 L 3 Q t d C 9 0 L 3 R i 9 C 5 I N G C 0 L j Q v z E u e 2 F j d G l 2 Z V 9 j c H V f d X N h Z 2 U s M T B 9 J n F 1 b 3 Q 7 L C Z x d W 9 0 O 1 N l Y 3 R p b 2 4 x L 3 F f M C / Q m N C 3 0 L z Q t d C 9 0 L X Q v d C 9 0 Y v Q u S D R g t C 4 0 L 8 x L n t h Z W R l c 1 9 j c H V f d X N h Z 2 U s M T F 9 J n F 1 b 3 Q 7 L C Z x d W 9 0 O 1 N l Y 3 R p b 2 4 x L 3 F f M C / Q m N C 3 0 L z Q t d C 9 0 L X Q v d C 9 0 Y v Q u S D R g t C 4 0 L 8 x L n t l b X F 4 X 2 N w d V 9 1 c 2 F n Z S w x M n 0 m c X V v d D s s J n F 1 b 3 Q 7 U 2 V j d G l v b j E v c V 8 w L 9 C Y 0 L f Q v N C 1 0 L 3 Q t d C 9 0 L 3 R i 9 C 5 I N G C 0 L j Q v z E u e 2 1 v c 3 F f O T l f c G V y Y 2 V u d C w x M 3 0 m c X V v d D s s J n F 1 b 3 Q 7 U 2 V j d G l v b j E v c V 8 w L 9 C Y 0 L f Q v N C 1 0 L 3 Q t d C 9 0 L 3 R i 9 C 5 I N G C 0 L j Q v z E u e 2 F j d G l 2 Z V 8 5 O V 9 w Z X J j Z W 5 0 L D E 0 f S Z x d W 9 0 O y w m c X V v d D t T Z W N 0 a W 9 u M S 9 x X z A v 0 J j Q t 9 C 8 0 L X Q v d C 1 0 L 3 Q v d G L 0 L k g 0 Y L Q u N C / M S 5 7 Y W V k Z X N f O T l f c G V y Y 2 V u d C w x N X 0 m c X V v d D s s J n F 1 b 3 Q 7 U 2 V j d G l v b j E v c V 8 w L 9 C Y 0 L f Q v N C 1 0 L 3 Q t d C 9 0 L 3 R i 9 C 5 I N G C 0 L j Q v z E u e 2 V t c X h f O T l f c G V y Y 2 V u d C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V 8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c V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F y Y W 1 z X 2 N s a W V u d H M m c X V v d D s s J n F 1 b 3 Q 7 b W 9 z c V 9 y c H M m c X V v d D s s J n F 1 b 3 Q 7 Y W N 0 a X Z l X 3 J w c y Z x d W 9 0 O y w m c X V v d D t h Z W R l c 1 9 y c H M m c X V v d D s s J n F 1 b 3 Q 7 Z W 1 x e F 9 y c H M m c X V v d D s s J n F 1 b 3 Q 7 b W 9 z c V 9 m Y W l s J n F 1 b 3 Q 7 L C Z x d W 9 0 O 2 F j d G l 2 Z V 9 m Y W l s J n F 1 b 3 Q 7 L C Z x d W 9 0 O 2 F l Z G V z X 2 Z h a W w m c X V v d D s s J n F 1 b 3 Q 7 Z W 1 x e F 9 m Y W l s J n F 1 b 3 Q 7 L C Z x d W 9 0 O 2 1 v c 3 F f Y 3 B 1 X 3 V z Y W d l J n F 1 b 3 Q 7 L C Z x d W 9 0 O 2 F j d G l 2 Z V 9 j c H V f d X N h Z 2 U m c X V v d D s s J n F 1 b 3 Q 7 Y W V k Z X N f Y 3 B 1 X 3 V z Y W d l J n F 1 b 3 Q 7 L C Z x d W 9 0 O 2 V t c X h f Y 3 B 1 X 3 V z Y W d l J n F 1 b 3 Q 7 L C Z x d W 9 0 O 2 1 v c 3 F f O T l f c G V y Y 2 V u d C Z x d W 9 0 O y w m c X V v d D t h Y 3 R p d m V f O T l f c G V y Y 2 V u d C Z x d W 9 0 O y w m c X V v d D t h Z W R l c 1 8 5 O V 9 w Z X J j Z W 5 0 J n F 1 b 3 Q 7 L C Z x d W 9 0 O 2 V t c X h f O T l f c G V y Y 2 V u d C Z x d W 9 0 O 1 0 i I C 8 + P E V u d H J 5 I F R 5 c G U 9 I k Z p b G x D b 2 x 1 b W 5 U e X B l c y I g V m F s d W U 9 I n N B d 1 V G Q l F V R k J R V U Z C U V V G Q l F V R k J R V T 0 i I C 8 + P E V u d H J 5 I F R 5 c G U 9 I k Z p b G x M Y X N 0 V X B k Y X R l Z C I g V m F s d W U 9 I m Q y M D I 0 L T A z L T E 0 V D A 4 O j Q 0 O j U 1 L j M x M D U 5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D Y 3 Z W E y M T Q t Y T R i N i 0 0 M j Q 4 L T h m Y j Q t Y j R i Y T B l N j Z h M T V j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f M S / Q m N C 3 0 L z Q t d C 9 0 L X Q v d C 9 0 Y v Q u S D R g t C 4 0 L 8 u e 3 B h c m F t c 1 9 j b G l l b n R z L D B 9 J n F 1 b 3 Q 7 L C Z x d W 9 0 O 1 N l Y 3 R p b 2 4 x L 3 F f M S / Q m N C 3 0 L z Q t d C 9 0 L X Q v d C 9 0 Y v Q u S D R g t C 4 0 L 8 x L n t t b 3 N x X 3 J w c y w x f S Z x d W 9 0 O y w m c X V v d D t T Z W N 0 a W 9 u M S 9 x X z E v 0 J j Q t 9 C 8 0 L X Q v d C 1 0 L 3 Q v d G L 0 L k g 0 Y L Q u N C / M S 5 7 Y W N 0 a X Z l X 3 J w c y w y f S Z x d W 9 0 O y w m c X V v d D t T Z W N 0 a W 9 u M S 9 x X z E v 0 J j Q t 9 C 8 0 L X Q v d C 1 0 L 3 Q v d G L 0 L k g 0 Y L Q u N C / M S 5 7 Y W V k Z X N f c n B z L D N 9 J n F 1 b 3 Q 7 L C Z x d W 9 0 O 1 N l Y 3 R p b 2 4 x L 3 F f M S / Q m N C 3 0 L z Q t d C 9 0 L X Q v d C 9 0 Y v Q u S D R g t C 4 0 L 8 x L n t l b X F 4 X 3 J w c y w 0 f S Z x d W 9 0 O y w m c X V v d D t T Z W N 0 a W 9 u M S 9 x X z E v 0 J j Q t 9 C 8 0 L X Q v d C 1 0 L 3 Q v d G L 0 L k g 0 Y L Q u N C / M S 5 7 b W 9 z c V 9 m Y W l s L D V 9 J n F 1 b 3 Q 7 L C Z x d W 9 0 O 1 N l Y 3 R p b 2 4 x L 3 F f M S / Q m N C 3 0 L z Q t d C 9 0 L X Q v d C 9 0 Y v Q u S D R g t C 4 0 L 8 x L n t h Y 3 R p d m V f Z m F p b C w 2 f S Z x d W 9 0 O y w m c X V v d D t T Z W N 0 a W 9 u M S 9 x X z E v 0 J j Q t 9 C 8 0 L X Q v d C 1 0 L 3 Q v d G L 0 L k g 0 Y L Q u N C / M S 5 7 Y W V k Z X N f Z m F p b C w 3 f S Z x d W 9 0 O y w m c X V v d D t T Z W N 0 a W 9 u M S 9 x X z E v 0 J j Q t 9 C 8 0 L X Q v d C 1 0 L 3 Q v d G L 0 L k g 0 Y L Q u N C / M S 5 7 Z W 1 x e F 9 m Y W l s L D h 9 J n F 1 b 3 Q 7 L C Z x d W 9 0 O 1 N l Y 3 R p b 2 4 x L 3 F f M S / Q m N C 3 0 L z Q t d C 9 0 L X Q v d C 9 0 Y v Q u S D R g t C 4 0 L 8 x L n t t b 3 N x X 2 N w d V 9 1 c 2 F n Z S w 5 f S Z x d W 9 0 O y w m c X V v d D t T Z W N 0 a W 9 u M S 9 x X z E v 0 J j Q t 9 C 8 0 L X Q v d C 1 0 L 3 Q v d G L 0 L k g 0 Y L Q u N C / M S 5 7 Y W N 0 a X Z l X 2 N w d V 9 1 c 2 F n Z S w x M H 0 m c X V v d D s s J n F 1 b 3 Q 7 U 2 V j d G l v b j E v c V 8 x L 9 C Y 0 L f Q v N C 1 0 L 3 Q t d C 9 0 L 3 R i 9 C 5 I N G C 0 L j Q v z E u e 2 F l Z G V z X 2 N w d V 9 1 c 2 F n Z S w x M X 0 m c X V v d D s s J n F 1 b 3 Q 7 U 2 V j d G l v b j E v c V 8 x L 9 C Y 0 L f Q v N C 1 0 L 3 Q t d C 9 0 L 3 R i 9 C 5 I N G C 0 L j Q v z E u e 2 V t c X h f Y 3 B 1 X 3 V z Y W d l L D E y f S Z x d W 9 0 O y w m c X V v d D t T Z W N 0 a W 9 u M S 9 x X z E v 0 J j Q t 9 C 8 0 L X Q v d C 1 0 L 3 Q v d G L 0 L k g 0 Y L Q u N C / M S 5 7 b W 9 z c V 8 5 O V 9 w Z X J j Z W 5 0 L D E z f S Z x d W 9 0 O y w m c X V v d D t T Z W N 0 a W 9 u M S 9 x X z E v 0 J j Q t 9 C 8 0 L X Q v d C 1 0 L 3 Q v d G L 0 L k g 0 Y L Q u N C / M S 5 7 Y W N 0 a X Z l X z k 5 X 3 B l c m N l b n Q s M T R 9 J n F 1 b 3 Q 7 L C Z x d W 9 0 O 1 N l Y 3 R p b 2 4 x L 3 F f M S / Q m N C 3 0 L z Q t d C 9 0 L X Q v d C 9 0 Y v Q u S D R g t C 4 0 L 8 x L n t h Z W R l c 1 8 5 O V 9 w Z X J j Z W 5 0 L D E 1 f S Z x d W 9 0 O y w m c X V v d D t T Z W N 0 a W 9 u M S 9 x X z E v 0 J j Q t 9 C 8 0 L X Q v d C 1 0 L 3 Q v d G L 0 L k g 0 Y L Q u N C / M S 5 7 Z W 1 x e F 8 5 O V 9 w Z X J j Z W 5 0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V 8 x L 9 C Y 0 L f Q v N C 1 0 L 3 Q t d C 9 0 L 3 R i 9 C 5 I N G C 0 L j Q v y 5 7 c G F y Y W 1 z X 2 N s a W V u d H M s M H 0 m c X V v d D s s J n F 1 b 3 Q 7 U 2 V j d G l v b j E v c V 8 x L 9 C Y 0 L f Q v N C 1 0 L 3 Q t d C 9 0 L 3 R i 9 C 5 I N G C 0 L j Q v z E u e 2 1 v c 3 F f c n B z L D F 9 J n F 1 b 3 Q 7 L C Z x d W 9 0 O 1 N l Y 3 R p b 2 4 x L 3 F f M S / Q m N C 3 0 L z Q t d C 9 0 L X Q v d C 9 0 Y v Q u S D R g t C 4 0 L 8 x L n t h Y 3 R p d m V f c n B z L D J 9 J n F 1 b 3 Q 7 L C Z x d W 9 0 O 1 N l Y 3 R p b 2 4 x L 3 F f M S / Q m N C 3 0 L z Q t d C 9 0 L X Q v d C 9 0 Y v Q u S D R g t C 4 0 L 8 x L n t h Z W R l c 1 9 y c H M s M 3 0 m c X V v d D s s J n F 1 b 3 Q 7 U 2 V j d G l v b j E v c V 8 x L 9 C Y 0 L f Q v N C 1 0 L 3 Q t d C 9 0 L 3 R i 9 C 5 I N G C 0 L j Q v z E u e 2 V t c X h f c n B z L D R 9 J n F 1 b 3 Q 7 L C Z x d W 9 0 O 1 N l Y 3 R p b 2 4 x L 3 F f M S / Q m N C 3 0 L z Q t d C 9 0 L X Q v d C 9 0 Y v Q u S D R g t C 4 0 L 8 x L n t t b 3 N x X 2 Z h a W w s N X 0 m c X V v d D s s J n F 1 b 3 Q 7 U 2 V j d G l v b j E v c V 8 x L 9 C Y 0 L f Q v N C 1 0 L 3 Q t d C 9 0 L 3 R i 9 C 5 I N G C 0 L j Q v z E u e 2 F j d G l 2 Z V 9 m Y W l s L D Z 9 J n F 1 b 3 Q 7 L C Z x d W 9 0 O 1 N l Y 3 R p b 2 4 x L 3 F f M S / Q m N C 3 0 L z Q t d C 9 0 L X Q v d C 9 0 Y v Q u S D R g t C 4 0 L 8 x L n t h Z W R l c 1 9 m Y W l s L D d 9 J n F 1 b 3 Q 7 L C Z x d W 9 0 O 1 N l Y 3 R p b 2 4 x L 3 F f M S / Q m N C 3 0 L z Q t d C 9 0 L X Q v d C 9 0 Y v Q u S D R g t C 4 0 L 8 x L n t l b X F 4 X 2 Z h a W w s O H 0 m c X V v d D s s J n F 1 b 3 Q 7 U 2 V j d G l v b j E v c V 8 x L 9 C Y 0 L f Q v N C 1 0 L 3 Q t d C 9 0 L 3 R i 9 C 5 I N G C 0 L j Q v z E u e 2 1 v c 3 F f Y 3 B 1 X 3 V z Y W d l L D l 9 J n F 1 b 3 Q 7 L C Z x d W 9 0 O 1 N l Y 3 R p b 2 4 x L 3 F f M S / Q m N C 3 0 L z Q t d C 9 0 L X Q v d C 9 0 Y v Q u S D R g t C 4 0 L 8 x L n t h Y 3 R p d m V f Y 3 B 1 X 3 V z Y W d l L D E w f S Z x d W 9 0 O y w m c X V v d D t T Z W N 0 a W 9 u M S 9 x X z E v 0 J j Q t 9 C 8 0 L X Q v d C 1 0 L 3 Q v d G L 0 L k g 0 Y L Q u N C / M S 5 7 Y W V k Z X N f Y 3 B 1 X 3 V z Y W d l L D E x f S Z x d W 9 0 O y w m c X V v d D t T Z W N 0 a W 9 u M S 9 x X z E v 0 J j Q t 9 C 8 0 L X Q v d C 1 0 L 3 Q v d G L 0 L k g 0 Y L Q u N C / M S 5 7 Z W 1 x e F 9 j c H V f d X N h Z 2 U s M T J 9 J n F 1 b 3 Q 7 L C Z x d W 9 0 O 1 N l Y 3 R p b 2 4 x L 3 F f M S / Q m N C 3 0 L z Q t d C 9 0 L X Q v d C 9 0 Y v Q u S D R g t C 4 0 L 8 x L n t t b 3 N x X z k 5 X 3 B l c m N l b n Q s M T N 9 J n F 1 b 3 Q 7 L C Z x d W 9 0 O 1 N l Y 3 R p b 2 4 x L 3 F f M S / Q m N C 3 0 L z Q t d C 9 0 L X Q v d C 9 0 Y v Q u S D R g t C 4 0 L 8 x L n t h Y 3 R p d m V f O T l f c G V y Y 2 V u d C w x N H 0 m c X V v d D s s J n F 1 b 3 Q 7 U 2 V j d G l v b j E v c V 8 x L 9 C Y 0 L f Q v N C 1 0 L 3 Q t d C 9 0 L 3 R i 9 C 5 I N G C 0 L j Q v z E u e 2 F l Z G V z X z k 5 X 3 B l c m N l b n Q s M T V 9 J n F 1 b 3 Q 7 L C Z x d W 9 0 O 1 N l Y 3 R p b 2 4 x L 3 F f M S / Q m N C 3 0 L z Q t d C 9 0 L X Q v d C 9 0 Y v Q u S D R g t C 4 0 L 8 x L n t l b X F 4 X z k 5 X 3 B l c m N l b n Q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f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A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Y X J h b X N f Y 2 x p Z W 5 0 c y Z x d W 9 0 O y w m c X V v d D t t b 3 N x X 3 J w c y Z x d W 9 0 O y w m c X V v d D t h Y 3 R p d m V f c n B z J n F 1 b 3 Q 7 L C Z x d W 9 0 O 2 F l Z G V z X 3 J w c y Z x d W 9 0 O y w m c X V v d D t l b X F 4 X 3 J w c y Z x d W 9 0 O y w m c X V v d D t t b 3 N x X 2 Z h a W w m c X V v d D s s J n F 1 b 3 Q 7 Y W N 0 a X Z l X 2 Z h a W w m c X V v d D s s J n F 1 b 3 Q 7 Y W V k Z X N f Z m F p b C Z x d W 9 0 O y w m c X V v d D t l b X F 4 X 2 Z h a W w m c X V v d D s s J n F 1 b 3 Q 7 b W 9 z c V 9 j c H V f d X N h Z 2 U m c X V v d D s s J n F 1 b 3 Q 7 Y W N 0 a X Z l X 2 N w d V 9 1 c 2 F n Z S Z x d W 9 0 O y w m c X V v d D t h Z W R l c 1 9 j c H V f d X N h Z 2 U m c X V v d D s s J n F 1 b 3 Q 7 Z W 1 x e F 9 j c H V f d X N h Z 2 U m c X V v d D s s J n F 1 b 3 Q 7 b W 9 z c V 8 5 O V 9 w Z X J j Z W 5 0 J n F 1 b 3 Q 7 L C Z x d W 9 0 O 2 F j d G l 2 Z V 8 5 O V 9 w Z X J j Z W 5 0 J n F 1 b 3 Q 7 L C Z x d W 9 0 O 2 F l Z G V z X z k 5 X 3 B l c m N l b n Q m c X V v d D s s J n F 1 b 3 Q 7 Z W 1 x e F 8 5 O V 9 w Z X J j Z W 5 0 J n F 1 b 3 Q 7 X S I g L z 4 8 R W 5 0 c n k g V H l w Z T 0 i R m l s b E N v b H V t b l R 5 c G V z I i B W Y W x 1 Z T 0 i c 0 F 3 V U Z C U V V G Q l F V R k J R V U Z C U V V G Q l F V P S I g L z 4 8 R W 5 0 c n k g V H l w Z T 0 i R m l s b E x h c 3 R V c G R h d G V k I i B W Y W x 1 Z T 0 i Z D I w M j Q t M D M t M T R U M D g 6 N D Q 6 N T U u M z A z N T k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k Y W M 1 Z W M x Y i 1 l M T c z L T R h N j Y t O W N h O C 1 l M j R l Y 2 Q 4 N z E w N T A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8 y L 9 C Y 0 L f Q v N C 1 0 L 3 Q t d C 9 0 L 3 R i 9 C 5 I N G C 0 L j Q v y 5 7 c G F y Y W 1 z X 2 N s a W V u d H M s M H 0 m c X V v d D s s J n F 1 b 3 Q 7 U 2 V j d G l v b j E v c V 8 y L 9 C Y 0 L f Q v N C 1 0 L 3 Q t d C 9 0 L 3 R i 9 C 5 I N G C 0 L j Q v z E u e 2 1 v c 3 F f c n B z L D F 9 J n F 1 b 3 Q 7 L C Z x d W 9 0 O 1 N l Y 3 R p b 2 4 x L 3 F f M i / Q m N C 3 0 L z Q t d C 9 0 L X Q v d C 9 0 Y v Q u S D R g t C 4 0 L 8 x L n t h Y 3 R p d m V f c n B z L D J 9 J n F 1 b 3 Q 7 L C Z x d W 9 0 O 1 N l Y 3 R p b 2 4 x L 3 F f M i / Q m N C 3 0 L z Q t d C 9 0 L X Q v d C 9 0 Y v Q u S D R g t C 4 0 L 8 x L n t h Z W R l c 1 9 y c H M s M 3 0 m c X V v d D s s J n F 1 b 3 Q 7 U 2 V j d G l v b j E v c V 8 y L 9 C Y 0 L f Q v N C 1 0 L 3 Q t d C 9 0 L 3 R i 9 C 5 I N G C 0 L j Q v z E u e 2 V t c X h f c n B z L D R 9 J n F 1 b 3 Q 7 L C Z x d W 9 0 O 1 N l Y 3 R p b 2 4 x L 3 F f M i / Q m N C 3 0 L z Q t d C 9 0 L X Q v d C 9 0 Y v Q u S D R g t C 4 0 L 8 x L n t t b 3 N x X 2 Z h a W w s N X 0 m c X V v d D s s J n F 1 b 3 Q 7 U 2 V j d G l v b j E v c V 8 y L 9 C Y 0 L f Q v N C 1 0 L 3 Q t d C 9 0 L 3 R i 9 C 5 I N G C 0 L j Q v z E u e 2 F j d G l 2 Z V 9 m Y W l s L D Z 9 J n F 1 b 3 Q 7 L C Z x d W 9 0 O 1 N l Y 3 R p b 2 4 x L 3 F f M i / Q m N C 3 0 L z Q t d C 9 0 L X Q v d C 9 0 Y v Q u S D R g t C 4 0 L 8 x L n t h Z W R l c 1 9 m Y W l s L D d 9 J n F 1 b 3 Q 7 L C Z x d W 9 0 O 1 N l Y 3 R p b 2 4 x L 3 F f M i / Q m N C 3 0 L z Q t d C 9 0 L X Q v d C 9 0 Y v Q u S D R g t C 4 0 L 8 x L n t l b X F 4 X 2 Z h a W w s O H 0 m c X V v d D s s J n F 1 b 3 Q 7 U 2 V j d G l v b j E v c V 8 y L 9 C Y 0 L f Q v N C 1 0 L 3 Q t d C 9 0 L 3 R i 9 C 5 I N G C 0 L j Q v z E u e 2 1 v c 3 F f Y 3 B 1 X 3 V z Y W d l L D l 9 J n F 1 b 3 Q 7 L C Z x d W 9 0 O 1 N l Y 3 R p b 2 4 x L 3 F f M i / Q m N C 3 0 L z Q t d C 9 0 L X Q v d C 9 0 Y v Q u S D R g t C 4 0 L 8 x L n t h Y 3 R p d m V f Y 3 B 1 X 3 V z Y W d l L D E w f S Z x d W 9 0 O y w m c X V v d D t T Z W N 0 a W 9 u M S 9 x X z I v 0 J j Q t 9 C 8 0 L X Q v d C 1 0 L 3 Q v d G L 0 L k g 0 Y L Q u N C / M S 5 7 Y W V k Z X N f Y 3 B 1 X 3 V z Y W d l L D E x f S Z x d W 9 0 O y w m c X V v d D t T Z W N 0 a W 9 u M S 9 x X z I v 0 J j Q t 9 C 8 0 L X Q v d C 1 0 L 3 Q v d G L 0 L k g 0 Y L Q u N C / M S 5 7 Z W 1 x e F 9 j c H V f d X N h Z 2 U s M T J 9 J n F 1 b 3 Q 7 L C Z x d W 9 0 O 1 N l Y 3 R p b 2 4 x L 3 F f M i / Q m N C 3 0 L z Q t d C 9 0 L X Q v d C 9 0 Y v Q u S D R g t C 4 0 L 8 x L n t t b 3 N x X z k 5 X 3 B l c m N l b n Q s M T N 9 J n F 1 b 3 Q 7 L C Z x d W 9 0 O 1 N l Y 3 R p b 2 4 x L 3 F f M i / Q m N C 3 0 L z Q t d C 9 0 L X Q v d C 9 0 Y v Q u S D R g t C 4 0 L 8 x L n t h Y 3 R p d m V f O T l f c G V y Y 2 V u d C w x N H 0 m c X V v d D s s J n F 1 b 3 Q 7 U 2 V j d G l v b j E v c V 8 y L 9 C Y 0 L f Q v N C 1 0 L 3 Q t d C 9 0 L 3 R i 9 C 5 I N G C 0 L j Q v z E u e 2 F l Z G V z X z k 5 X 3 B l c m N l b n Q s M T V 9 J n F 1 b 3 Q 7 L C Z x d W 9 0 O 1 N l Y 3 R p b 2 4 x L 3 F f M i / Q m N C 3 0 L z Q t d C 9 0 L X Q v d C 9 0 Y v Q u S D R g t C 4 0 L 8 x L n t l b X F 4 X z k 5 X 3 B l c m N l b n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X z I v 0 J j Q t 9 C 8 0 L X Q v d C 1 0 L 3 Q v d G L 0 L k g 0 Y L Q u N C / L n t w Y X J h b X N f Y 2 x p Z W 5 0 c y w w f S Z x d W 9 0 O y w m c X V v d D t T Z W N 0 a W 9 u M S 9 x X z I v 0 J j Q t 9 C 8 0 L X Q v d C 1 0 L 3 Q v d G L 0 L k g 0 Y L Q u N C / M S 5 7 b W 9 z c V 9 y c H M s M X 0 m c X V v d D s s J n F 1 b 3 Q 7 U 2 V j d G l v b j E v c V 8 y L 9 C Y 0 L f Q v N C 1 0 L 3 Q t d C 9 0 L 3 R i 9 C 5 I N G C 0 L j Q v z E u e 2 F j d G l 2 Z V 9 y c H M s M n 0 m c X V v d D s s J n F 1 b 3 Q 7 U 2 V j d G l v b j E v c V 8 y L 9 C Y 0 L f Q v N C 1 0 L 3 Q t d C 9 0 L 3 R i 9 C 5 I N G C 0 L j Q v z E u e 2 F l Z G V z X 3 J w c y w z f S Z x d W 9 0 O y w m c X V v d D t T Z W N 0 a W 9 u M S 9 x X z I v 0 J j Q t 9 C 8 0 L X Q v d C 1 0 L 3 Q v d G L 0 L k g 0 Y L Q u N C / M S 5 7 Z W 1 x e F 9 y c H M s N H 0 m c X V v d D s s J n F 1 b 3 Q 7 U 2 V j d G l v b j E v c V 8 y L 9 C Y 0 L f Q v N C 1 0 L 3 Q t d C 9 0 L 3 R i 9 C 5 I N G C 0 L j Q v z E u e 2 1 v c 3 F f Z m F p b C w 1 f S Z x d W 9 0 O y w m c X V v d D t T Z W N 0 a W 9 u M S 9 x X z I v 0 J j Q t 9 C 8 0 L X Q v d C 1 0 L 3 Q v d G L 0 L k g 0 Y L Q u N C / M S 5 7 Y W N 0 a X Z l X 2 Z h a W w s N n 0 m c X V v d D s s J n F 1 b 3 Q 7 U 2 V j d G l v b j E v c V 8 y L 9 C Y 0 L f Q v N C 1 0 L 3 Q t d C 9 0 L 3 R i 9 C 5 I N G C 0 L j Q v z E u e 2 F l Z G V z X 2 Z h a W w s N 3 0 m c X V v d D s s J n F 1 b 3 Q 7 U 2 V j d G l v b j E v c V 8 y L 9 C Y 0 L f Q v N C 1 0 L 3 Q t d C 9 0 L 3 R i 9 C 5 I N G C 0 L j Q v z E u e 2 V t c X h f Z m F p b C w 4 f S Z x d W 9 0 O y w m c X V v d D t T Z W N 0 a W 9 u M S 9 x X z I v 0 J j Q t 9 C 8 0 L X Q v d C 1 0 L 3 Q v d G L 0 L k g 0 Y L Q u N C / M S 5 7 b W 9 z c V 9 j c H V f d X N h Z 2 U s O X 0 m c X V v d D s s J n F 1 b 3 Q 7 U 2 V j d G l v b j E v c V 8 y L 9 C Y 0 L f Q v N C 1 0 L 3 Q t d C 9 0 L 3 R i 9 C 5 I N G C 0 L j Q v z E u e 2 F j d G l 2 Z V 9 j c H V f d X N h Z 2 U s M T B 9 J n F 1 b 3 Q 7 L C Z x d W 9 0 O 1 N l Y 3 R p b 2 4 x L 3 F f M i / Q m N C 3 0 L z Q t d C 9 0 L X Q v d C 9 0 Y v Q u S D R g t C 4 0 L 8 x L n t h Z W R l c 1 9 j c H V f d X N h Z 2 U s M T F 9 J n F 1 b 3 Q 7 L C Z x d W 9 0 O 1 N l Y 3 R p b 2 4 x L 3 F f M i / Q m N C 3 0 L z Q t d C 9 0 L X Q v d C 9 0 Y v Q u S D R g t C 4 0 L 8 x L n t l b X F 4 X 2 N w d V 9 1 c 2 F n Z S w x M n 0 m c X V v d D s s J n F 1 b 3 Q 7 U 2 V j d G l v b j E v c V 8 y L 9 C Y 0 L f Q v N C 1 0 L 3 Q t d C 9 0 L 3 R i 9 C 5 I N G C 0 L j Q v z E u e 2 1 v c 3 F f O T l f c G V y Y 2 V u d C w x M 3 0 m c X V v d D s s J n F 1 b 3 Q 7 U 2 V j d G l v b j E v c V 8 y L 9 C Y 0 L f Q v N C 1 0 L 3 Q t d C 9 0 L 3 R i 9 C 5 I N G C 0 L j Q v z E u e 2 F j d G l 2 Z V 8 5 O V 9 w Z X J j Z W 5 0 L D E 0 f S Z x d W 9 0 O y w m c X V v d D t T Z W N 0 a W 9 u M S 9 x X z I v 0 J j Q t 9 C 8 0 L X Q v d C 1 0 L 3 Q v d G L 0 L k g 0 Y L Q u N C / M S 5 7 Y W V k Z X N f O T l f c G V y Y 2 V u d C w x N X 0 m c X V v d D s s J n F 1 b 3 Q 7 U 2 V j d G l v b j E v c V 8 y L 9 C Y 0 L f Q v N C 1 0 L 3 Q t d C 9 0 L 3 R i 9 C 5 I N G C 0 L j Q v z E u e 2 V t c X h f O T l f c G V y Y 2 V u d C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V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l s m E 6 J I l H j K S R P L H / E w o A A A A A A g A A A A A A E G Y A A A A B A A A g A A A A k R V + M + N t L Q C S x J z a h u i M R 9 w K C m x s s u t 1 T s i a w Z q L Y D A A A A A A D o A A A A A C A A A g A A A A Z 4 N y v R 6 u H v q 1 U V 7 6 J r F w f B s c M Y S M L R P 1 d S f f 0 V 8 a x E x Q A A A A x o t T s 1 9 6 u a T n N 1 J c C L N T K p l A J t Q 7 N / P F E H f x + B H 5 6 P n + G h n L U 6 k R L Q 2 R 8 3 N / Y b m S h 8 9 D P K v o M Q S W H X i Y O C O B R 3 N v 7 M d 5 c X S k r 3 2 w O X J d 7 Y N A A A A A c y G l 1 7 W 2 Y 4 3 Y 9 R r 1 6 n D X B s r r O l z G P k o O 3 + u Q F c i P 1 s s 2 E U r j m P w g j Z n i V r G 4 I G 0 0 G U 3 e 0 f I j + M C G z 9 m 6 l 7 U p + A = = < / D a t a M a s h u p > 
</file>

<file path=customXml/itemProps1.xml><?xml version="1.0" encoding="utf-8"?>
<ds:datastoreItem xmlns:ds="http://schemas.openxmlformats.org/officeDocument/2006/customXml" ds:itemID="{C6252AF5-A89F-49A0-A7AB-C5C58EEA76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q_0</vt:lpstr>
      <vt:lpstr>q_1</vt:lpstr>
      <vt:lpstr>q_2</vt:lpstr>
      <vt:lpstr>calc</vt:lpstr>
      <vt:lpstr>nb 16b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2024-03-03T12:23:38Z</dcterms:created>
  <dcterms:modified xsi:type="dcterms:W3CDTF">2024-03-14T08:58:37Z</dcterms:modified>
</cp:coreProperties>
</file>