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435" windowWidth="24240" windowHeight="11655"/>
  </bookViews>
  <sheets>
    <sheet name="单位" sheetId="1" r:id="rId1"/>
  </sheets>
  <calcPr calcId="125725"/>
</workbook>
</file>

<file path=xl/calcChain.xml><?xml version="1.0" encoding="utf-8"?>
<calcChain xmlns="http://schemas.openxmlformats.org/spreadsheetml/2006/main">
  <c r="AI38" i="1"/>
  <c r="AH38"/>
  <c r="Y43"/>
  <c r="V41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Z48"/>
  <c r="AA48"/>
  <c r="AC48"/>
  <c r="AD48"/>
  <c r="AF48"/>
  <c r="AG48"/>
  <c r="AJ48"/>
  <c r="AK48"/>
  <c r="AL48"/>
  <c r="AM48"/>
  <c r="AN48"/>
  <c r="AO48"/>
  <c r="AP48"/>
  <c r="AQ48"/>
  <c r="AR48"/>
  <c r="AS48"/>
  <c r="AT48"/>
  <c r="AU48"/>
  <c r="AV48"/>
  <c r="AW48"/>
  <c r="AX48"/>
  <c r="C48"/>
  <c r="AH37"/>
  <c r="AH48" s="1"/>
  <c r="AG37"/>
  <c r="AF37"/>
  <c r="AE37" s="1"/>
  <c r="AE48" s="1"/>
  <c r="AD37"/>
  <c r="AB37"/>
  <c r="AB48" s="1"/>
  <c r="Y37"/>
  <c r="Y48" s="1"/>
  <c r="AI34"/>
  <c r="V34"/>
  <c r="U34"/>
  <c r="AI33"/>
  <c r="AI48" s="1"/>
</calcChain>
</file>

<file path=xl/comments1.xml><?xml version="1.0" encoding="utf-8"?>
<comments xmlns="http://schemas.openxmlformats.org/spreadsheetml/2006/main">
  <authors>
    <author>作者</author>
  </authors>
  <commentList>
    <comment ref="AV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钢拱</t>
        </r>
      </text>
    </comment>
    <comment ref="AV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钢拱和风撑</t>
        </r>
      </text>
    </comment>
  </commentList>
</comments>
</file>

<file path=xl/sharedStrings.xml><?xml version="1.0" encoding="utf-8"?>
<sst xmlns="http://schemas.openxmlformats.org/spreadsheetml/2006/main" count="121" uniqueCount="74">
  <si>
    <t>序号</t>
    <phoneticPr fontId="5" type="noConversion"/>
  </si>
  <si>
    <t>混凝土用量（立方米)</t>
    <phoneticPr fontId="5" type="noConversion"/>
  </si>
  <si>
    <t>钢材（吨）（用于工程主体，不含周转材）</t>
    <phoneticPr fontId="5" type="noConversion"/>
  </si>
  <si>
    <t>其它高强度砼（C60以上）</t>
    <phoneticPr fontId="5" type="noConversion"/>
  </si>
  <si>
    <t>C55</t>
    <phoneticPr fontId="5" type="noConversion"/>
  </si>
  <si>
    <t>C50</t>
    <phoneticPr fontId="5" type="noConversion"/>
  </si>
  <si>
    <t>C45</t>
    <phoneticPr fontId="5" type="noConversion"/>
  </si>
  <si>
    <t>C40</t>
    <phoneticPr fontId="5" type="noConversion"/>
  </si>
  <si>
    <t>C35</t>
    <phoneticPr fontId="5" type="noConversion"/>
  </si>
  <si>
    <t>C30</t>
    <phoneticPr fontId="5" type="noConversion"/>
  </si>
  <si>
    <t>C25</t>
    <phoneticPr fontId="5" type="noConversion"/>
  </si>
  <si>
    <t>C20</t>
    <phoneticPr fontId="5" type="noConversion"/>
  </si>
  <si>
    <t>C15</t>
    <phoneticPr fontId="5" type="noConversion"/>
  </si>
  <si>
    <t>钢筋</t>
    <phoneticPr fontId="5" type="noConversion"/>
  </si>
  <si>
    <t>钢绞线</t>
    <phoneticPr fontId="5" type="noConversion"/>
  </si>
  <si>
    <t>钢箱梁</t>
    <phoneticPr fontId="5" type="noConversion"/>
  </si>
  <si>
    <t>型材</t>
    <phoneticPr fontId="5" type="noConversion"/>
  </si>
  <si>
    <t>钢波纹管涵</t>
    <phoneticPr fontId="5" type="noConversion"/>
  </si>
  <si>
    <t>其它大型钢构件（包括斜拉桥、悬索桥等）</t>
    <phoneticPr fontId="5" type="noConversion"/>
  </si>
  <si>
    <t>设计量</t>
    <phoneticPr fontId="5" type="noConversion"/>
  </si>
  <si>
    <t>开工累计完成量</t>
    <phoneticPr fontId="5" type="noConversion"/>
  </si>
  <si>
    <t xml:space="preserve">本年累计完成量 </t>
    <phoneticPr fontId="5" type="noConversion"/>
  </si>
  <si>
    <t>2016年在建工程项目混凝土、钢筋用量统计表</t>
    <phoneticPr fontId="5" type="noConversion"/>
  </si>
  <si>
    <t>截止时间：2016年12月31日</t>
    <phoneticPr fontId="5" type="noConversion"/>
  </si>
  <si>
    <t>报表时间：2017年1月9日前报</t>
    <phoneticPr fontId="5" type="noConversion"/>
  </si>
  <si>
    <t>项目名称</t>
    <phoneticPr fontId="5" type="noConversion"/>
  </si>
  <si>
    <t>乌干达KE项目</t>
    <phoneticPr fontId="4" type="noConversion"/>
  </si>
  <si>
    <t>乌干达恩德培机场改扩建项目</t>
    <phoneticPr fontId="4" type="noConversion"/>
  </si>
  <si>
    <t>乌干达MKK项目</t>
    <phoneticPr fontId="4" type="noConversion"/>
  </si>
  <si>
    <t>乌干达SI项目</t>
    <phoneticPr fontId="4" type="noConversion"/>
  </si>
  <si>
    <t>乌干达KK项目</t>
    <phoneticPr fontId="4" type="noConversion"/>
  </si>
  <si>
    <t>乌干达KG项目</t>
    <phoneticPr fontId="4" type="noConversion"/>
  </si>
  <si>
    <t>莫桑比克税务局项目</t>
    <phoneticPr fontId="4" type="noConversion"/>
  </si>
  <si>
    <t>乌干达MN项目</t>
    <phoneticPr fontId="4" type="noConversion"/>
  </si>
  <si>
    <t>科威特RA210项目</t>
    <phoneticPr fontId="4" type="noConversion"/>
  </si>
  <si>
    <t>刚果金FIKIN房地产项目</t>
    <phoneticPr fontId="4" type="noConversion"/>
  </si>
  <si>
    <t>加蓬LM项目</t>
    <phoneticPr fontId="4" type="noConversion"/>
  </si>
  <si>
    <t>加蓬天桥项目</t>
    <phoneticPr fontId="4" type="noConversion"/>
  </si>
  <si>
    <t>尼日尔FAS项目</t>
    <phoneticPr fontId="4" type="noConversion"/>
  </si>
  <si>
    <t>尼日尔BL项目</t>
    <phoneticPr fontId="4" type="noConversion"/>
  </si>
  <si>
    <t>雅杜高速项目一期（47km）</t>
    <phoneticPr fontId="4" type="noConversion"/>
  </si>
  <si>
    <t>喀麦隆KM项目</t>
    <phoneticPr fontId="4" type="noConversion"/>
  </si>
  <si>
    <t>雅温得-新马兰机场高速项目</t>
  </si>
  <si>
    <t>杜阿拉监狱标</t>
  </si>
  <si>
    <t>杜阿拉市政2016年373号道路工程</t>
  </si>
  <si>
    <t>税务局大楼项目</t>
  </si>
  <si>
    <t>7.16</t>
  </si>
  <si>
    <t>中交乌干达有限公司</t>
    <phoneticPr fontId="4" type="noConversion"/>
  </si>
  <si>
    <t>亚太公司</t>
    <phoneticPr fontId="4" type="noConversion"/>
  </si>
  <si>
    <t>中西非公司</t>
    <phoneticPr fontId="4" type="noConversion"/>
  </si>
  <si>
    <t>中非公司</t>
    <phoneticPr fontId="4" type="noConversion"/>
  </si>
  <si>
    <t>雅温得项目（包含所有雅温得市政小项目）</t>
    <phoneticPr fontId="4" type="noConversion"/>
  </si>
  <si>
    <t>AA连接线项目</t>
    <phoneticPr fontId="25" type="noConversion"/>
  </si>
  <si>
    <t>埃塞ICP项目</t>
    <phoneticPr fontId="25" type="noConversion"/>
  </si>
  <si>
    <t>援吉布提基础教育学校项目</t>
    <phoneticPr fontId="25" type="noConversion"/>
  </si>
  <si>
    <t>埃塞糖厂SF1项目</t>
    <phoneticPr fontId="25" type="noConversion"/>
  </si>
  <si>
    <t>埃塞糖厂SF2项目</t>
    <phoneticPr fontId="25" type="noConversion"/>
  </si>
  <si>
    <t>宝丽机场项目</t>
  </si>
  <si>
    <t>德赛项目</t>
    <phoneticPr fontId="25" type="noConversion"/>
  </si>
  <si>
    <t>中交埃塞WM铁路项目</t>
  </si>
  <si>
    <t>MT 1.2标项目</t>
    <phoneticPr fontId="25" type="noConversion"/>
  </si>
  <si>
    <t>MT 3.4.5标项目</t>
    <phoneticPr fontId="25" type="noConversion"/>
  </si>
  <si>
    <t>Lideta项目</t>
    <phoneticPr fontId="25" type="noConversion"/>
  </si>
  <si>
    <t>Bole Arabsa项目</t>
    <phoneticPr fontId="25" type="noConversion"/>
  </si>
  <si>
    <t>Bole路补充合同</t>
    <phoneticPr fontId="25" type="noConversion"/>
  </si>
  <si>
    <t>Tulu新标项目（Lot5、6、7）</t>
    <phoneticPr fontId="25" type="noConversion"/>
  </si>
  <si>
    <t>Abo项目</t>
    <phoneticPr fontId="25" type="noConversion"/>
  </si>
  <si>
    <t>小包项目</t>
    <phoneticPr fontId="25" type="noConversion"/>
  </si>
  <si>
    <t>BS项目</t>
    <phoneticPr fontId="4" type="noConversion"/>
  </si>
  <si>
    <t>FEICOM大楼项目</t>
    <phoneticPr fontId="4" type="noConversion"/>
  </si>
  <si>
    <t>东非公司</t>
    <phoneticPr fontId="4" type="noConversion"/>
  </si>
  <si>
    <t>合计</t>
    <phoneticPr fontId="4" type="noConversion"/>
  </si>
  <si>
    <t>刚果金BY-PASS水标（无需钢筋和混凝土）</t>
    <phoneticPr fontId="4" type="noConversion"/>
  </si>
  <si>
    <t>刚果金BY-PASS路标（无需钢筋和混凝土）</t>
    <phoneticPr fontId="4" type="noConversion"/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</si>
</sst>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0_);[Red]\(0\)"/>
    <numFmt numFmtId="177" formatCode="0.00&quot; &quot;"/>
    <numFmt numFmtId="178" formatCode="0_ "/>
    <numFmt numFmtId="179" formatCode="0;__x0000_"/>
    <numFmt numFmtId="180" formatCode="#,##0_);[Red]\(#,##0\)"/>
    <numFmt numFmtId="181" formatCode="0.00_);[Red]\(0.00\)"/>
    <numFmt numFmtId="182" formatCode="0.0_);[Red]\(0.0\)"/>
    <numFmt numFmtId="183" formatCode="0.00_ "/>
  </numFmts>
  <fonts count="2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indexed="8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color indexed="8"/>
      <name val="仿宋"/>
      <family val="3"/>
      <charset val="134"/>
    </font>
    <font>
      <sz val="10"/>
      <color theme="1"/>
      <name val="仿宋"/>
      <family val="3"/>
      <charset val="134"/>
    </font>
    <font>
      <b/>
      <sz val="12"/>
      <color indexed="8"/>
      <name val="仿宋"/>
      <family val="3"/>
      <charset val="134"/>
    </font>
    <font>
      <b/>
      <sz val="10"/>
      <color indexed="8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9"/>
      <color indexed="8"/>
      <name val="仿宋"/>
      <family val="3"/>
      <charset val="134"/>
    </font>
    <font>
      <sz val="10"/>
      <color indexed="8"/>
      <name val="仿宋"/>
      <family val="3"/>
      <charset val="134"/>
    </font>
    <font>
      <sz val="8"/>
      <color indexed="8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sz val="10"/>
      <name val="Helv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rgb="FFFF0000"/>
      <name val="仿宋"/>
      <charset val="134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b/>
      <sz val="10"/>
      <name val="仿宋"/>
      <family val="3"/>
      <charset val="134"/>
    </font>
    <font>
      <sz val="11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4">
    <xf numFmtId="0" fontId="0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6" fillId="0" borderId="0" xfId="1" applyFont="1" applyFill="1" applyAlignment="1">
      <alignment horizontal="center" vertical="center"/>
    </xf>
    <xf numFmtId="0" fontId="7" fillId="0" borderId="0" xfId="1" applyFont="1" applyFill="1" applyBorder="1">
      <alignment vertical="center"/>
    </xf>
    <xf numFmtId="0" fontId="7" fillId="0" borderId="0" xfId="1" applyFont="1" applyFill="1">
      <alignment vertical="center"/>
    </xf>
    <xf numFmtId="0" fontId="6" fillId="0" borderId="0" xfId="1" applyFont="1" applyFill="1" applyBorder="1" applyAlignment="1">
      <alignment horizontal="center" vertical="center"/>
    </xf>
    <xf numFmtId="0" fontId="10" fillId="0" borderId="0" xfId="1" applyFont="1" applyFill="1" applyBorder="1">
      <alignment vertical="center"/>
    </xf>
    <xf numFmtId="0" fontId="10" fillId="0" borderId="0" xfId="1" applyFont="1" applyFill="1">
      <alignment vertical="center"/>
    </xf>
    <xf numFmtId="0" fontId="12" fillId="0" borderId="5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6" fontId="9" fillId="0" borderId="5" xfId="1" applyNumberFormat="1" applyFont="1" applyFill="1" applyBorder="1" applyAlignment="1">
      <alignment horizontal="center" vertical="center" wrapText="1"/>
    </xf>
    <xf numFmtId="0" fontId="14" fillId="0" borderId="5" xfId="1" applyFont="1" applyFill="1" applyBorder="1" applyAlignment="1">
      <alignment horizontal="center" vertical="center"/>
    </xf>
    <xf numFmtId="0" fontId="14" fillId="0" borderId="5" xfId="1" applyFont="1" applyFill="1" applyBorder="1" applyAlignment="1">
      <alignment horizontal="left" vertical="center" wrapText="1"/>
    </xf>
    <xf numFmtId="176" fontId="14" fillId="0" borderId="5" xfId="1" applyNumberFormat="1" applyFont="1" applyFill="1" applyBorder="1" applyAlignment="1">
      <alignment horizontal="center" vertical="center" wrapText="1"/>
    </xf>
    <xf numFmtId="176" fontId="14" fillId="0" borderId="5" xfId="1" quotePrefix="1" applyNumberFormat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left" vertical="center"/>
    </xf>
    <xf numFmtId="0" fontId="15" fillId="0" borderId="0" xfId="1" applyFont="1" applyFill="1" applyAlignment="1">
      <alignment horizontal="left" vertical="center"/>
    </xf>
    <xf numFmtId="177" fontId="14" fillId="0" borderId="5" xfId="1" applyNumberFormat="1" applyFont="1" applyFill="1" applyBorder="1" applyAlignment="1">
      <alignment horizontal="left" vertical="center" wrapText="1"/>
    </xf>
    <xf numFmtId="0" fontId="14" fillId="0" borderId="5" xfId="1" applyFont="1" applyFill="1" applyBorder="1" applyAlignment="1">
      <alignment horizontal="center" vertical="center" wrapText="1"/>
    </xf>
    <xf numFmtId="178" fontId="14" fillId="0" borderId="5" xfId="1" applyNumberFormat="1" applyFont="1" applyFill="1" applyBorder="1" applyAlignment="1">
      <alignment horizontal="center" vertical="center" wrapText="1"/>
    </xf>
    <xf numFmtId="179" fontId="14" fillId="0" borderId="5" xfId="1" applyNumberFormat="1" applyFont="1" applyFill="1" applyBorder="1" applyAlignment="1">
      <alignment horizontal="center" vertical="center" wrapText="1"/>
    </xf>
    <xf numFmtId="176" fontId="14" fillId="2" borderId="5" xfId="1" applyNumberFormat="1" applyFont="1" applyFill="1" applyBorder="1" applyAlignment="1">
      <alignment horizontal="center" vertical="center" wrapText="1"/>
    </xf>
    <xf numFmtId="176" fontId="14" fillId="2" borderId="5" xfId="1" quotePrefix="1" applyNumberFormat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left" vertical="center"/>
    </xf>
    <xf numFmtId="0" fontId="12" fillId="0" borderId="0" xfId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 wrapText="1"/>
    </xf>
    <xf numFmtId="0" fontId="14" fillId="0" borderId="0" xfId="1" applyFont="1" applyFill="1" applyAlignment="1">
      <alignment horizontal="left" vertical="center"/>
    </xf>
    <xf numFmtId="176" fontId="12" fillId="0" borderId="5" xfId="1" applyNumberFormat="1" applyFont="1" applyFill="1" applyBorder="1" applyAlignment="1">
      <alignment horizontal="center" vertical="center" wrapText="1"/>
    </xf>
    <xf numFmtId="176" fontId="23" fillId="0" borderId="5" xfId="1" applyNumberFormat="1" applyFont="1" applyFill="1" applyBorder="1" applyAlignment="1">
      <alignment horizontal="center" vertical="center" wrapText="1"/>
    </xf>
    <xf numFmtId="176" fontId="7" fillId="0" borderId="5" xfId="1" applyNumberFormat="1" applyFont="1" applyFill="1" applyBorder="1" applyAlignment="1">
      <alignment horizontal="center" vertical="center" wrapText="1"/>
    </xf>
    <xf numFmtId="180" fontId="14" fillId="0" borderId="5" xfId="1" applyNumberFormat="1" applyFont="1" applyFill="1" applyBorder="1" applyAlignment="1">
      <alignment horizontal="center" vertical="center" wrapText="1"/>
    </xf>
    <xf numFmtId="180" fontId="12" fillId="0" borderId="5" xfId="1" applyNumberFormat="1" applyFont="1" applyFill="1" applyBorder="1" applyAlignment="1">
      <alignment horizontal="center" vertical="center" wrapText="1"/>
    </xf>
    <xf numFmtId="181" fontId="14" fillId="0" borderId="5" xfId="1" applyNumberFormat="1" applyFont="1" applyFill="1" applyBorder="1" applyAlignment="1">
      <alignment horizontal="center" vertical="center" wrapText="1"/>
    </xf>
    <xf numFmtId="181" fontId="14" fillId="0" borderId="5" xfId="1" quotePrefix="1" applyNumberFormat="1" applyFont="1" applyFill="1" applyBorder="1" applyAlignment="1">
      <alignment horizontal="center" vertical="center" wrapText="1"/>
    </xf>
    <xf numFmtId="181" fontId="24" fillId="0" borderId="5" xfId="1" applyNumberFormat="1" applyFont="1" applyFill="1" applyBorder="1" applyAlignment="1">
      <alignment horizontal="right" vertical="center" wrapText="1"/>
    </xf>
    <xf numFmtId="176" fontId="24" fillId="0" borderId="5" xfId="1" applyNumberFormat="1" applyFont="1" applyFill="1" applyBorder="1" applyAlignment="1">
      <alignment horizontal="right" vertical="center" wrapText="1"/>
    </xf>
    <xf numFmtId="0" fontId="12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wrapText="1"/>
    </xf>
    <xf numFmtId="176" fontId="26" fillId="0" borderId="5" xfId="1" quotePrefix="1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83" fontId="12" fillId="0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76" fontId="26" fillId="0" borderId="5" xfId="1" applyNumberFormat="1" applyFont="1" applyFill="1" applyBorder="1" applyAlignment="1">
      <alignment horizontal="center" vertical="center" wrapText="1"/>
    </xf>
    <xf numFmtId="178" fontId="12" fillId="0" borderId="5" xfId="0" applyNumberFormat="1" applyFont="1" applyFill="1" applyBorder="1" applyAlignment="1">
      <alignment horizontal="center" vertical="center" wrapText="1"/>
    </xf>
    <xf numFmtId="0" fontId="12" fillId="0" borderId="5" xfId="0" applyNumberFormat="1" applyFont="1" applyFill="1" applyBorder="1" applyAlignment="1">
      <alignment horizontal="center" vertical="center" wrapText="1"/>
    </xf>
    <xf numFmtId="176" fontId="14" fillId="0" borderId="5" xfId="0" applyNumberFormat="1" applyFont="1" applyFill="1" applyBorder="1" applyAlignment="1">
      <alignment horizontal="center" vertical="center" wrapText="1"/>
    </xf>
    <xf numFmtId="182" fontId="14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 vertical="center"/>
    </xf>
    <xf numFmtId="179" fontId="12" fillId="0" borderId="5" xfId="0" applyNumberFormat="1" applyFont="1" applyFill="1" applyBorder="1" applyAlignment="1">
      <alignment horizontal="center" vertical="center" wrapText="1"/>
    </xf>
    <xf numFmtId="176" fontId="14" fillId="0" borderId="5" xfId="0" quotePrefix="1" applyNumberFormat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178" fontId="12" fillId="0" borderId="5" xfId="1" applyNumberFormat="1" applyFont="1" applyFill="1" applyBorder="1" applyAlignment="1">
      <alignment horizontal="center" vertical="center" wrapText="1"/>
    </xf>
    <xf numFmtId="179" fontId="12" fillId="0" borderId="5" xfId="1" applyNumberFormat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left" vertical="center"/>
    </xf>
    <xf numFmtId="1" fontId="12" fillId="0" borderId="5" xfId="0" applyNumberFormat="1" applyFont="1" applyFill="1" applyBorder="1" applyAlignment="1">
      <alignment horizontal="center" vertical="center" wrapText="1"/>
    </xf>
    <xf numFmtId="1" fontId="14" fillId="0" borderId="5" xfId="0" quotePrefix="1" applyNumberFormat="1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 wrapText="1"/>
    </xf>
    <xf numFmtId="0" fontId="12" fillId="0" borderId="5" xfId="1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43" fontId="27" fillId="0" borderId="5" xfId="0" applyNumberFormat="1" applyFont="1" applyFill="1" applyBorder="1" applyAlignment="1">
      <alignment horizontal="center" vertical="center"/>
    </xf>
    <xf numFmtId="0" fontId="26" fillId="0" borderId="5" xfId="1" applyFont="1" applyFill="1" applyBorder="1" applyAlignment="1">
      <alignment horizontal="center" vertical="center" wrapText="1"/>
    </xf>
    <xf numFmtId="0" fontId="26" fillId="0" borderId="5" xfId="1" applyFont="1" applyFill="1" applyBorder="1" applyAlignment="1">
      <alignment horizontal="center" vertical="center"/>
    </xf>
    <xf numFmtId="0" fontId="26" fillId="0" borderId="2" xfId="1" applyFont="1" applyFill="1" applyBorder="1" applyAlignment="1">
      <alignment horizontal="center" vertical="center" wrapText="1"/>
    </xf>
    <xf numFmtId="0" fontId="26" fillId="0" borderId="6" xfId="1" applyFont="1" applyFill="1" applyBorder="1" applyAlignment="1">
      <alignment horizontal="center" vertical="center" wrapText="1"/>
    </xf>
    <xf numFmtId="0" fontId="26" fillId="0" borderId="1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9" fillId="0" borderId="2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 shrinkToFit="1"/>
    </xf>
    <xf numFmtId="0" fontId="10" fillId="0" borderId="8" xfId="1" applyFont="1" applyFill="1" applyBorder="1" applyAlignment="1">
      <alignment horizontal="center" vertical="center" shrinkToFit="1"/>
    </xf>
    <xf numFmtId="0" fontId="10" fillId="0" borderId="9" xfId="1" applyFont="1" applyFill="1" applyBorder="1" applyAlignment="1">
      <alignment horizontal="center" vertical="center" shrinkToFit="1"/>
    </xf>
    <xf numFmtId="0" fontId="10" fillId="0" borderId="5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</cellXfs>
  <cellStyles count="384">
    <cellStyle name="_ET_STYLE_NoName_00_" xfId="2"/>
    <cellStyle name="_ET_STYLE_NoName_00_ 10" xfId="3"/>
    <cellStyle name="_ET_STYLE_NoName_00_ 11" xfId="4"/>
    <cellStyle name="_ET_STYLE_NoName_00_ 12" xfId="5"/>
    <cellStyle name="_ET_STYLE_NoName_00_ 13" xfId="6"/>
    <cellStyle name="_ET_STYLE_NoName_00_ 14" xfId="7"/>
    <cellStyle name="_ET_STYLE_NoName_00_ 15" xfId="8"/>
    <cellStyle name="_ET_STYLE_NoName_00_ 16" xfId="9"/>
    <cellStyle name="_ET_STYLE_NoName_00_ 17" xfId="10"/>
    <cellStyle name="_ET_STYLE_NoName_00_ 18" xfId="11"/>
    <cellStyle name="_ET_STYLE_NoName_00_ 19" xfId="12"/>
    <cellStyle name="_ET_STYLE_NoName_00_ 2" xfId="13"/>
    <cellStyle name="_ET_STYLE_NoName_00_ 3" xfId="14"/>
    <cellStyle name="_ET_STYLE_NoName_00_ 4" xfId="15"/>
    <cellStyle name="_ET_STYLE_NoName_00_ 5" xfId="16"/>
    <cellStyle name="_ET_STYLE_NoName_00_ 6" xfId="17"/>
    <cellStyle name="_ET_STYLE_NoName_00_ 7" xfId="18"/>
    <cellStyle name="_ET_STYLE_NoName_00_ 8" xfId="19"/>
    <cellStyle name="_ET_STYLE_NoName_00_ 9" xfId="20"/>
    <cellStyle name="常规" xfId="0" builtinId="0"/>
    <cellStyle name="常规 10" xfId="1"/>
    <cellStyle name="常规 10 10" xfId="21"/>
    <cellStyle name="常规 10 2" xfId="22"/>
    <cellStyle name="常规 10 3" xfId="23"/>
    <cellStyle name="常规 10 4" xfId="24"/>
    <cellStyle name="常规 10 5" xfId="25"/>
    <cellStyle name="常规 10 6" xfId="26"/>
    <cellStyle name="常规 10 7" xfId="27"/>
    <cellStyle name="常规 10 8" xfId="28"/>
    <cellStyle name="常规 10 9" xfId="29"/>
    <cellStyle name="常规 11" xfId="30"/>
    <cellStyle name="常规 11 10" xfId="31"/>
    <cellStyle name="常规 11 2" xfId="32"/>
    <cellStyle name="常规 11 3" xfId="33"/>
    <cellStyle name="常规 11 4" xfId="34"/>
    <cellStyle name="常规 11 5" xfId="35"/>
    <cellStyle name="常规 11 6" xfId="36"/>
    <cellStyle name="常规 11 7" xfId="37"/>
    <cellStyle name="常规 11 8" xfId="38"/>
    <cellStyle name="常规 11 9" xfId="39"/>
    <cellStyle name="常规 12" xfId="40"/>
    <cellStyle name="常规 12 10" xfId="41"/>
    <cellStyle name="常规 12 2" xfId="42"/>
    <cellStyle name="常规 12 3" xfId="43"/>
    <cellStyle name="常规 12 4" xfId="44"/>
    <cellStyle name="常规 12 5" xfId="45"/>
    <cellStyle name="常规 12 6" xfId="46"/>
    <cellStyle name="常规 12 7" xfId="47"/>
    <cellStyle name="常规 12 8" xfId="48"/>
    <cellStyle name="常规 12 9" xfId="49"/>
    <cellStyle name="常规 13" xfId="50"/>
    <cellStyle name="常规 13 10" xfId="51"/>
    <cellStyle name="常规 13 2" xfId="52"/>
    <cellStyle name="常规 13 3" xfId="53"/>
    <cellStyle name="常规 13 4" xfId="54"/>
    <cellStyle name="常规 13 5" xfId="55"/>
    <cellStyle name="常规 13 6" xfId="56"/>
    <cellStyle name="常规 13 7" xfId="57"/>
    <cellStyle name="常规 13 8" xfId="58"/>
    <cellStyle name="常规 13 9" xfId="59"/>
    <cellStyle name="常规 14" xfId="60"/>
    <cellStyle name="常规 14 10" xfId="61"/>
    <cellStyle name="常规 14 2" xfId="62"/>
    <cellStyle name="常规 14 3" xfId="63"/>
    <cellStyle name="常规 14 4" xfId="64"/>
    <cellStyle name="常规 14 5" xfId="65"/>
    <cellStyle name="常规 14 6" xfId="66"/>
    <cellStyle name="常规 14 7" xfId="67"/>
    <cellStyle name="常规 14 8" xfId="68"/>
    <cellStyle name="常规 14 9" xfId="69"/>
    <cellStyle name="常规 15" xfId="70"/>
    <cellStyle name="常规 15 10" xfId="71"/>
    <cellStyle name="常规 15 2" xfId="72"/>
    <cellStyle name="常规 15 3" xfId="73"/>
    <cellStyle name="常规 15 4" xfId="74"/>
    <cellStyle name="常规 15 5" xfId="75"/>
    <cellStyle name="常规 15 6" xfId="76"/>
    <cellStyle name="常规 15 7" xfId="77"/>
    <cellStyle name="常规 15 8" xfId="78"/>
    <cellStyle name="常规 15 9" xfId="79"/>
    <cellStyle name="常规 16" xfId="80"/>
    <cellStyle name="常规 16 10" xfId="81"/>
    <cellStyle name="常规 16 2" xfId="82"/>
    <cellStyle name="常规 16 3" xfId="83"/>
    <cellStyle name="常规 16 4" xfId="84"/>
    <cellStyle name="常规 16 5" xfId="85"/>
    <cellStyle name="常规 16 6" xfId="86"/>
    <cellStyle name="常规 16 7" xfId="87"/>
    <cellStyle name="常规 16 8" xfId="88"/>
    <cellStyle name="常规 16 9" xfId="89"/>
    <cellStyle name="常规 17" xfId="90"/>
    <cellStyle name="常规 17 10" xfId="91"/>
    <cellStyle name="常规 17 2" xfId="92"/>
    <cellStyle name="常规 17 3" xfId="93"/>
    <cellStyle name="常规 17 4" xfId="94"/>
    <cellStyle name="常规 17 5" xfId="95"/>
    <cellStyle name="常规 17 6" xfId="96"/>
    <cellStyle name="常规 17 7" xfId="97"/>
    <cellStyle name="常规 17 8" xfId="98"/>
    <cellStyle name="常规 17 9" xfId="99"/>
    <cellStyle name="常规 18" xfId="100"/>
    <cellStyle name="常规 18 10" xfId="101"/>
    <cellStyle name="常规 18 2" xfId="102"/>
    <cellStyle name="常规 18 3" xfId="103"/>
    <cellStyle name="常规 18 4" xfId="104"/>
    <cellStyle name="常规 18 5" xfId="105"/>
    <cellStyle name="常规 18 6" xfId="106"/>
    <cellStyle name="常规 18 7" xfId="107"/>
    <cellStyle name="常规 18 8" xfId="108"/>
    <cellStyle name="常规 18 9" xfId="109"/>
    <cellStyle name="常规 19" xfId="110"/>
    <cellStyle name="常规 19 10" xfId="111"/>
    <cellStyle name="常规 19 2" xfId="112"/>
    <cellStyle name="常规 19 3" xfId="113"/>
    <cellStyle name="常规 19 4" xfId="114"/>
    <cellStyle name="常规 19 5" xfId="115"/>
    <cellStyle name="常规 19 6" xfId="116"/>
    <cellStyle name="常规 19 7" xfId="117"/>
    <cellStyle name="常规 19 8" xfId="118"/>
    <cellStyle name="常规 19 9" xfId="119"/>
    <cellStyle name="常规 2" xfId="120"/>
    <cellStyle name="常规 2 10" xfId="121"/>
    <cellStyle name="常规 2 11" xfId="122"/>
    <cellStyle name="常规 2 12" xfId="123"/>
    <cellStyle name="常规 2 2" xfId="124"/>
    <cellStyle name="常规 2 2 10" xfId="125"/>
    <cellStyle name="常规 2 2 2" xfId="126"/>
    <cellStyle name="常规 2 2 3" xfId="127"/>
    <cellStyle name="常规 2 2 4" xfId="128"/>
    <cellStyle name="常规 2 2 5" xfId="129"/>
    <cellStyle name="常规 2 2 6" xfId="130"/>
    <cellStyle name="常规 2 2 7" xfId="131"/>
    <cellStyle name="常规 2 2 8" xfId="132"/>
    <cellStyle name="常规 2 2 9" xfId="133"/>
    <cellStyle name="常规 2 3" xfId="134"/>
    <cellStyle name="常规 2 3 10" xfId="135"/>
    <cellStyle name="常规 2 3 2" xfId="136"/>
    <cellStyle name="常规 2 3 3" xfId="137"/>
    <cellStyle name="常规 2 3 4" xfId="138"/>
    <cellStyle name="常规 2 3 5" xfId="139"/>
    <cellStyle name="常规 2 3 6" xfId="140"/>
    <cellStyle name="常规 2 3 7" xfId="141"/>
    <cellStyle name="常规 2 3 8" xfId="142"/>
    <cellStyle name="常规 2 3 9" xfId="143"/>
    <cellStyle name="常规 2 4" xfId="144"/>
    <cellStyle name="常规 2 5" xfId="145"/>
    <cellStyle name="常规 2 6" xfId="146"/>
    <cellStyle name="常规 2 7" xfId="147"/>
    <cellStyle name="常规 2 8" xfId="148"/>
    <cellStyle name="常规 2 9" xfId="149"/>
    <cellStyle name="常规 20" xfId="150"/>
    <cellStyle name="常规 20 10" xfId="151"/>
    <cellStyle name="常规 20 2" xfId="152"/>
    <cellStyle name="常规 20 3" xfId="153"/>
    <cellStyle name="常规 20 4" xfId="154"/>
    <cellStyle name="常规 20 5" xfId="155"/>
    <cellStyle name="常规 20 6" xfId="156"/>
    <cellStyle name="常规 20 7" xfId="157"/>
    <cellStyle name="常规 20 8" xfId="158"/>
    <cellStyle name="常规 20 9" xfId="159"/>
    <cellStyle name="常规 21" xfId="160"/>
    <cellStyle name="常规 21 10" xfId="161"/>
    <cellStyle name="常规 21 2" xfId="162"/>
    <cellStyle name="常规 21 3" xfId="163"/>
    <cellStyle name="常规 21 4" xfId="164"/>
    <cellStyle name="常规 21 5" xfId="165"/>
    <cellStyle name="常规 21 6" xfId="166"/>
    <cellStyle name="常规 21 7" xfId="167"/>
    <cellStyle name="常规 21 8" xfId="168"/>
    <cellStyle name="常规 21 9" xfId="169"/>
    <cellStyle name="常规 22" xfId="170"/>
    <cellStyle name="常规 22 10" xfId="171"/>
    <cellStyle name="常规 22 2" xfId="172"/>
    <cellStyle name="常规 22 3" xfId="173"/>
    <cellStyle name="常规 22 4" xfId="174"/>
    <cellStyle name="常规 22 5" xfId="175"/>
    <cellStyle name="常规 22 6" xfId="176"/>
    <cellStyle name="常规 22 7" xfId="177"/>
    <cellStyle name="常规 22 8" xfId="178"/>
    <cellStyle name="常规 22 9" xfId="179"/>
    <cellStyle name="常规 23" xfId="180"/>
    <cellStyle name="常规 23 10" xfId="181"/>
    <cellStyle name="常规 23 2" xfId="182"/>
    <cellStyle name="常规 23 3" xfId="183"/>
    <cellStyle name="常规 23 4" xfId="184"/>
    <cellStyle name="常规 23 5" xfId="185"/>
    <cellStyle name="常规 23 6" xfId="186"/>
    <cellStyle name="常规 23 7" xfId="187"/>
    <cellStyle name="常规 23 8" xfId="188"/>
    <cellStyle name="常规 23 9" xfId="189"/>
    <cellStyle name="常规 24" xfId="190"/>
    <cellStyle name="常规 24 10" xfId="191"/>
    <cellStyle name="常规 24 2" xfId="192"/>
    <cellStyle name="常规 24 3" xfId="193"/>
    <cellStyle name="常规 24 4" xfId="194"/>
    <cellStyle name="常规 24 5" xfId="195"/>
    <cellStyle name="常规 24 6" xfId="196"/>
    <cellStyle name="常规 24 7" xfId="197"/>
    <cellStyle name="常规 24 8" xfId="198"/>
    <cellStyle name="常规 24 9" xfId="199"/>
    <cellStyle name="常规 25" xfId="200"/>
    <cellStyle name="常规 25 10" xfId="201"/>
    <cellStyle name="常规 25 2" xfId="202"/>
    <cellStyle name="常规 25 3" xfId="203"/>
    <cellStyle name="常规 25 4" xfId="204"/>
    <cellStyle name="常规 25 5" xfId="205"/>
    <cellStyle name="常规 25 6" xfId="206"/>
    <cellStyle name="常规 25 7" xfId="207"/>
    <cellStyle name="常规 25 8" xfId="208"/>
    <cellStyle name="常规 25 9" xfId="209"/>
    <cellStyle name="常规 3" xfId="210"/>
    <cellStyle name="常规 3 10" xfId="211"/>
    <cellStyle name="常规 3 2" xfId="212"/>
    <cellStyle name="常规 3 3" xfId="213"/>
    <cellStyle name="常规 3 4" xfId="214"/>
    <cellStyle name="常规 3 5" xfId="215"/>
    <cellStyle name="常规 3 6" xfId="216"/>
    <cellStyle name="常规 3 7" xfId="217"/>
    <cellStyle name="常规 3 8" xfId="218"/>
    <cellStyle name="常规 3 9" xfId="219"/>
    <cellStyle name="常规 4" xfId="220"/>
    <cellStyle name="常规 4 2" xfId="221"/>
    <cellStyle name="常规 4 2 10" xfId="222"/>
    <cellStyle name="常规 4 2 2" xfId="223"/>
    <cellStyle name="常规 4 2 3" xfId="224"/>
    <cellStyle name="常规 4 2 4" xfId="225"/>
    <cellStyle name="常规 4 2 5" xfId="226"/>
    <cellStyle name="常规 4 2 6" xfId="227"/>
    <cellStyle name="常规 4 2 7" xfId="228"/>
    <cellStyle name="常规 4 2 8" xfId="229"/>
    <cellStyle name="常规 4 2 9" xfId="230"/>
    <cellStyle name="常规 5" xfId="231"/>
    <cellStyle name="常规 5 10" xfId="232"/>
    <cellStyle name="常规 5 2" xfId="233"/>
    <cellStyle name="常规 5 3" xfId="234"/>
    <cellStyle name="常规 5 4" xfId="235"/>
    <cellStyle name="常规 5 5" xfId="236"/>
    <cellStyle name="常规 5 6" xfId="237"/>
    <cellStyle name="常规 5 7" xfId="238"/>
    <cellStyle name="常规 5 8" xfId="239"/>
    <cellStyle name="常规 5 9" xfId="240"/>
    <cellStyle name="常规 6" xfId="241"/>
    <cellStyle name="常规 6 10" xfId="242"/>
    <cellStyle name="常规 6 10 10" xfId="243"/>
    <cellStyle name="常规 6 10 2" xfId="244"/>
    <cellStyle name="常规 6 10 3" xfId="245"/>
    <cellStyle name="常规 6 10 4" xfId="246"/>
    <cellStyle name="常规 6 10 5" xfId="247"/>
    <cellStyle name="常规 6 10 6" xfId="248"/>
    <cellStyle name="常规 6 10 7" xfId="249"/>
    <cellStyle name="常规 6 10 8" xfId="250"/>
    <cellStyle name="常规 6 10 9" xfId="251"/>
    <cellStyle name="常规 6 11" xfId="252"/>
    <cellStyle name="常规 6 12" xfId="253"/>
    <cellStyle name="常规 6 13" xfId="254"/>
    <cellStyle name="常规 6 14" xfId="255"/>
    <cellStyle name="常规 6 15" xfId="256"/>
    <cellStyle name="常规 6 16" xfId="257"/>
    <cellStyle name="常规 6 17" xfId="258"/>
    <cellStyle name="常规 6 18" xfId="259"/>
    <cellStyle name="常规 6 19" xfId="260"/>
    <cellStyle name="常规 6 2" xfId="261"/>
    <cellStyle name="常规 6 2 10" xfId="262"/>
    <cellStyle name="常规 6 2 2" xfId="263"/>
    <cellStyle name="常规 6 2 3" xfId="264"/>
    <cellStyle name="常规 6 2 4" xfId="265"/>
    <cellStyle name="常规 6 2 5" xfId="266"/>
    <cellStyle name="常规 6 2 6" xfId="267"/>
    <cellStyle name="常规 6 2 7" xfId="268"/>
    <cellStyle name="常规 6 2 8" xfId="269"/>
    <cellStyle name="常规 6 2 9" xfId="270"/>
    <cellStyle name="常规 6 3" xfId="271"/>
    <cellStyle name="常规 6 3 10" xfId="272"/>
    <cellStyle name="常规 6 3 2" xfId="273"/>
    <cellStyle name="常规 6 3 3" xfId="274"/>
    <cellStyle name="常规 6 3 4" xfId="275"/>
    <cellStyle name="常规 6 3 5" xfId="276"/>
    <cellStyle name="常规 6 3 6" xfId="277"/>
    <cellStyle name="常规 6 3 7" xfId="278"/>
    <cellStyle name="常规 6 3 8" xfId="279"/>
    <cellStyle name="常规 6 3 9" xfId="280"/>
    <cellStyle name="常规 6 4" xfId="281"/>
    <cellStyle name="常规 6 4 10" xfId="282"/>
    <cellStyle name="常规 6 4 2" xfId="283"/>
    <cellStyle name="常规 6 4 3" xfId="284"/>
    <cellStyle name="常规 6 4 4" xfId="285"/>
    <cellStyle name="常规 6 4 5" xfId="286"/>
    <cellStyle name="常规 6 4 6" xfId="287"/>
    <cellStyle name="常规 6 4 7" xfId="288"/>
    <cellStyle name="常规 6 4 8" xfId="289"/>
    <cellStyle name="常规 6 4 9" xfId="290"/>
    <cellStyle name="常规 6 5" xfId="291"/>
    <cellStyle name="常规 6 5 10" xfId="292"/>
    <cellStyle name="常规 6 5 2" xfId="293"/>
    <cellStyle name="常规 6 5 3" xfId="294"/>
    <cellStyle name="常规 6 5 4" xfId="295"/>
    <cellStyle name="常规 6 5 5" xfId="296"/>
    <cellStyle name="常规 6 5 6" xfId="297"/>
    <cellStyle name="常规 6 5 7" xfId="298"/>
    <cellStyle name="常规 6 5 8" xfId="299"/>
    <cellStyle name="常规 6 5 9" xfId="300"/>
    <cellStyle name="常规 6 6" xfId="301"/>
    <cellStyle name="常规 6 6 10" xfId="302"/>
    <cellStyle name="常规 6 6 2" xfId="303"/>
    <cellStyle name="常规 6 6 3" xfId="304"/>
    <cellStyle name="常规 6 6 4" xfId="305"/>
    <cellStyle name="常规 6 6 5" xfId="306"/>
    <cellStyle name="常规 6 6 6" xfId="307"/>
    <cellStyle name="常规 6 6 7" xfId="308"/>
    <cellStyle name="常规 6 6 8" xfId="309"/>
    <cellStyle name="常规 6 6 9" xfId="310"/>
    <cellStyle name="常规 6 7" xfId="311"/>
    <cellStyle name="常规 6 7 10" xfId="312"/>
    <cellStyle name="常规 6 7 2" xfId="313"/>
    <cellStyle name="常规 6 7 3" xfId="314"/>
    <cellStyle name="常规 6 7 4" xfId="315"/>
    <cellStyle name="常规 6 7 5" xfId="316"/>
    <cellStyle name="常规 6 7 6" xfId="317"/>
    <cellStyle name="常规 6 7 7" xfId="318"/>
    <cellStyle name="常规 6 7 8" xfId="319"/>
    <cellStyle name="常规 6 7 9" xfId="320"/>
    <cellStyle name="常规 6 8" xfId="321"/>
    <cellStyle name="常规 6 8 10" xfId="322"/>
    <cellStyle name="常规 6 8 2" xfId="323"/>
    <cellStyle name="常规 6 8 3" xfId="324"/>
    <cellStyle name="常规 6 8 4" xfId="325"/>
    <cellStyle name="常规 6 8 5" xfId="326"/>
    <cellStyle name="常规 6 8 6" xfId="327"/>
    <cellStyle name="常规 6 8 7" xfId="328"/>
    <cellStyle name="常规 6 8 8" xfId="329"/>
    <cellStyle name="常规 6 8 9" xfId="330"/>
    <cellStyle name="常规 6 9" xfId="331"/>
    <cellStyle name="常规 6 9 10" xfId="332"/>
    <cellStyle name="常规 6 9 2" xfId="333"/>
    <cellStyle name="常规 6 9 3" xfId="334"/>
    <cellStyle name="常规 6 9 4" xfId="335"/>
    <cellStyle name="常规 6 9 5" xfId="336"/>
    <cellStyle name="常规 6 9 6" xfId="337"/>
    <cellStyle name="常规 6 9 7" xfId="338"/>
    <cellStyle name="常规 6 9 8" xfId="339"/>
    <cellStyle name="常规 6 9 9" xfId="340"/>
    <cellStyle name="常规 7" xfId="341"/>
    <cellStyle name="常规 7 10" xfId="342"/>
    <cellStyle name="常规 7 2" xfId="343"/>
    <cellStyle name="常规 7 3" xfId="344"/>
    <cellStyle name="常规 7 4" xfId="345"/>
    <cellStyle name="常规 7 5" xfId="346"/>
    <cellStyle name="常规 7 6" xfId="347"/>
    <cellStyle name="常规 7 7" xfId="348"/>
    <cellStyle name="常规 7 8" xfId="349"/>
    <cellStyle name="常规 7 9" xfId="350"/>
    <cellStyle name="常规 8" xfId="351"/>
    <cellStyle name="常规 8 10" xfId="352"/>
    <cellStyle name="常规 8 2" xfId="353"/>
    <cellStyle name="常规 8 3" xfId="354"/>
    <cellStyle name="常规 8 4" xfId="355"/>
    <cellStyle name="常规 8 5" xfId="356"/>
    <cellStyle name="常规 8 6" xfId="357"/>
    <cellStyle name="常规 8 7" xfId="358"/>
    <cellStyle name="常规 8 8" xfId="359"/>
    <cellStyle name="常规 8 9" xfId="360"/>
    <cellStyle name="常规 9" xfId="361"/>
    <cellStyle name="常规 9 10" xfId="362"/>
    <cellStyle name="常规 9 2" xfId="363"/>
    <cellStyle name="常规 9 3" xfId="364"/>
    <cellStyle name="常规 9 4" xfId="365"/>
    <cellStyle name="常规 9 5" xfId="366"/>
    <cellStyle name="常规 9 6" xfId="367"/>
    <cellStyle name="常规 9 7" xfId="368"/>
    <cellStyle name="常规 9 8" xfId="369"/>
    <cellStyle name="常规 9 9" xfId="370"/>
    <cellStyle name="样式 1" xfId="371"/>
    <cellStyle name="样式 1 2" xfId="372"/>
    <cellStyle name="样式 1 3" xfId="373"/>
    <cellStyle name="着色 2" xfId="374"/>
    <cellStyle name="着色 2 10" xfId="375"/>
    <cellStyle name="着色 2 2" xfId="376"/>
    <cellStyle name="着色 2 3" xfId="377"/>
    <cellStyle name="着色 2 4" xfId="378"/>
    <cellStyle name="着色 2 5" xfId="379"/>
    <cellStyle name="着色 2 6" xfId="380"/>
    <cellStyle name="着色 2 7" xfId="381"/>
    <cellStyle name="着色 2 8" xfId="382"/>
    <cellStyle name="着色 2 9" xfId="3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55"/>
  <sheetViews>
    <sheetView tabSelected="1" zoomScale="110" zoomScaleNormal="11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32" sqref="AP32"/>
    </sheetView>
  </sheetViews>
  <sheetFormatPr defaultColWidth="9" defaultRowHeight="12"/>
  <cols>
    <col min="1" max="1" width="6" style="3" customWidth="1"/>
    <col min="2" max="2" width="29.75" style="26" customWidth="1"/>
    <col min="3" max="3" width="9" style="3" customWidth="1"/>
    <col min="4" max="4" width="7.75" style="3" customWidth="1"/>
    <col min="5" max="5" width="7.5" style="3" customWidth="1"/>
    <col min="6" max="6" width="8.5" style="3" customWidth="1"/>
    <col min="7" max="7" width="7.75" style="3" customWidth="1"/>
    <col min="8" max="8" width="7.625" style="3" customWidth="1"/>
    <col min="9" max="11" width="8.625" style="3" customWidth="1"/>
    <col min="12" max="12" width="9.5" style="3" customWidth="1"/>
    <col min="13" max="13" width="7.5" style="3" customWidth="1"/>
    <col min="14" max="14" width="7.625" style="3" customWidth="1"/>
    <col min="15" max="15" width="11.625" style="3" bestFit="1" customWidth="1"/>
    <col min="16" max="16" width="8.75" style="3" bestFit="1" customWidth="1"/>
    <col min="17" max="17" width="8.25" style="3" customWidth="1"/>
    <col min="18" max="18" width="10.625" style="3" customWidth="1"/>
    <col min="19" max="19" width="8.375" style="3" customWidth="1"/>
    <col min="20" max="20" width="8.125" style="3" customWidth="1"/>
    <col min="21" max="21" width="11" style="3" customWidth="1"/>
    <col min="22" max="22" width="11.25" style="3" customWidth="1"/>
    <col min="23" max="23" width="8.25" style="3" customWidth="1"/>
    <col min="24" max="24" width="8.375" style="3" customWidth="1"/>
    <col min="25" max="25" width="8.5" style="3" customWidth="1"/>
    <col min="26" max="26" width="8.375" style="3" customWidth="1"/>
    <col min="27" max="29" width="8" style="3" customWidth="1"/>
    <col min="30" max="30" width="9.875" style="3" customWidth="1"/>
    <col min="31" max="31" width="8" style="3" customWidth="1"/>
    <col min="32" max="32" width="7.375" style="3" customWidth="1"/>
    <col min="33" max="33" width="11.25" style="3" customWidth="1"/>
    <col min="34" max="35" width="8.5" style="3" customWidth="1"/>
    <col min="36" max="36" width="7.375" style="3" customWidth="1"/>
    <col min="37" max="37" width="8.375" style="3" customWidth="1"/>
    <col min="38" max="38" width="7.5" style="2" customWidth="1"/>
    <col min="39" max="39" width="7.25" style="2" customWidth="1"/>
    <col min="40" max="41" width="7.5" style="2" customWidth="1"/>
    <col min="42" max="42" width="6.875" style="2" customWidth="1"/>
    <col min="43" max="43" width="7.5" style="2" customWidth="1"/>
    <col min="44" max="44" width="7.125" style="2" customWidth="1"/>
    <col min="45" max="45" width="8" style="2" customWidth="1"/>
    <col min="46" max="46" width="7" style="2" customWidth="1"/>
    <col min="47" max="47" width="7.625" style="2" customWidth="1"/>
    <col min="48" max="48" width="7.25" style="2" customWidth="1"/>
    <col min="49" max="49" width="7.5" style="2" customWidth="1"/>
    <col min="50" max="50" width="7.75" style="2" customWidth="1"/>
    <col min="51" max="88" width="9" style="2"/>
    <col min="89" max="16384" width="9" style="3"/>
  </cols>
  <sheetData>
    <row r="1" spans="1:88" ht="20.25">
      <c r="A1" s="69" t="s">
        <v>22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1"/>
      <c r="AK1" s="1"/>
    </row>
    <row r="2" spans="1:88" ht="2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4"/>
      <c r="AK2" s="4"/>
    </row>
    <row r="3" spans="1:88" ht="23.45" customHeight="1">
      <c r="A3" s="70" t="s">
        <v>23</v>
      </c>
      <c r="B3" s="70"/>
      <c r="C3" s="70"/>
      <c r="D3" s="70"/>
      <c r="E3" s="70"/>
      <c r="F3" s="70"/>
      <c r="G3" s="71" t="s">
        <v>24</v>
      </c>
      <c r="H3" s="71"/>
      <c r="I3" s="71"/>
      <c r="J3" s="71"/>
      <c r="K3" s="7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88" ht="22.9" customHeight="1">
      <c r="A4" s="72" t="s">
        <v>0</v>
      </c>
      <c r="B4" s="75" t="s">
        <v>25</v>
      </c>
      <c r="C4" s="78" t="s">
        <v>1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9"/>
      <c r="AG4" s="80" t="s">
        <v>2</v>
      </c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</row>
    <row r="5" spans="1:88" s="6" customFormat="1" ht="23.45" customHeight="1">
      <c r="A5" s="73"/>
      <c r="B5" s="76"/>
      <c r="C5" s="81" t="s">
        <v>3</v>
      </c>
      <c r="D5" s="81"/>
      <c r="E5" s="81"/>
      <c r="F5" s="80" t="s">
        <v>4</v>
      </c>
      <c r="G5" s="80"/>
      <c r="H5" s="80"/>
      <c r="I5" s="80" t="s">
        <v>5</v>
      </c>
      <c r="J5" s="80"/>
      <c r="K5" s="80"/>
      <c r="L5" s="80" t="s">
        <v>6</v>
      </c>
      <c r="M5" s="80"/>
      <c r="N5" s="80"/>
      <c r="O5" s="80" t="s">
        <v>7</v>
      </c>
      <c r="P5" s="80"/>
      <c r="Q5" s="80"/>
      <c r="R5" s="80" t="s">
        <v>8</v>
      </c>
      <c r="S5" s="80"/>
      <c r="T5" s="80"/>
      <c r="U5" s="80" t="s">
        <v>9</v>
      </c>
      <c r="V5" s="80"/>
      <c r="W5" s="80"/>
      <c r="X5" s="80" t="s">
        <v>10</v>
      </c>
      <c r="Y5" s="80"/>
      <c r="Z5" s="80"/>
      <c r="AA5" s="80" t="s">
        <v>11</v>
      </c>
      <c r="AB5" s="80"/>
      <c r="AC5" s="80"/>
      <c r="AD5" s="80" t="s">
        <v>12</v>
      </c>
      <c r="AE5" s="80"/>
      <c r="AF5" s="80"/>
      <c r="AG5" s="80" t="s">
        <v>13</v>
      </c>
      <c r="AH5" s="80"/>
      <c r="AI5" s="80"/>
      <c r="AJ5" s="85" t="s">
        <v>14</v>
      </c>
      <c r="AK5" s="85"/>
      <c r="AL5" s="85"/>
      <c r="AM5" s="85" t="s">
        <v>15</v>
      </c>
      <c r="AN5" s="85"/>
      <c r="AO5" s="85"/>
      <c r="AP5" s="85" t="s">
        <v>16</v>
      </c>
      <c r="AQ5" s="85"/>
      <c r="AR5" s="85"/>
      <c r="AS5" s="86" t="s">
        <v>17</v>
      </c>
      <c r="AT5" s="87"/>
      <c r="AU5" s="88"/>
      <c r="AV5" s="82" t="s">
        <v>18</v>
      </c>
      <c r="AW5" s="83"/>
      <c r="AX5" s="84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s="10" customFormat="1" ht="21">
      <c r="A6" s="74"/>
      <c r="B6" s="77"/>
      <c r="C6" s="7" t="s">
        <v>19</v>
      </c>
      <c r="D6" s="8" t="s">
        <v>20</v>
      </c>
      <c r="E6" s="8" t="s">
        <v>21</v>
      </c>
      <c r="F6" s="7" t="s">
        <v>19</v>
      </c>
      <c r="G6" s="8" t="s">
        <v>20</v>
      </c>
      <c r="H6" s="8" t="s">
        <v>21</v>
      </c>
      <c r="I6" s="7" t="s">
        <v>19</v>
      </c>
      <c r="J6" s="8" t="s">
        <v>20</v>
      </c>
      <c r="K6" s="8" t="s">
        <v>21</v>
      </c>
      <c r="L6" s="7" t="s">
        <v>19</v>
      </c>
      <c r="M6" s="8" t="s">
        <v>20</v>
      </c>
      <c r="N6" s="8" t="s">
        <v>21</v>
      </c>
      <c r="O6" s="7" t="s">
        <v>19</v>
      </c>
      <c r="P6" s="8" t="s">
        <v>20</v>
      </c>
      <c r="Q6" s="8" t="s">
        <v>21</v>
      </c>
      <c r="R6" s="7" t="s">
        <v>19</v>
      </c>
      <c r="S6" s="8" t="s">
        <v>20</v>
      </c>
      <c r="T6" s="8" t="s">
        <v>21</v>
      </c>
      <c r="U6" s="7" t="s">
        <v>19</v>
      </c>
      <c r="V6" s="8" t="s">
        <v>20</v>
      </c>
      <c r="W6" s="8" t="s">
        <v>21</v>
      </c>
      <c r="X6" s="7" t="s">
        <v>19</v>
      </c>
      <c r="Y6" s="8" t="s">
        <v>20</v>
      </c>
      <c r="Z6" s="8" t="s">
        <v>21</v>
      </c>
      <c r="AA6" s="7" t="s">
        <v>19</v>
      </c>
      <c r="AB6" s="8" t="s">
        <v>20</v>
      </c>
      <c r="AC6" s="8" t="s">
        <v>21</v>
      </c>
      <c r="AD6" s="7" t="s">
        <v>19</v>
      </c>
      <c r="AE6" s="8" t="s">
        <v>20</v>
      </c>
      <c r="AF6" s="8" t="s">
        <v>21</v>
      </c>
      <c r="AG6" s="7" t="s">
        <v>19</v>
      </c>
      <c r="AH6" s="8" t="s">
        <v>20</v>
      </c>
      <c r="AI6" s="8" t="s">
        <v>21</v>
      </c>
      <c r="AJ6" s="7" t="s">
        <v>19</v>
      </c>
      <c r="AK6" s="8" t="s">
        <v>20</v>
      </c>
      <c r="AL6" s="8" t="s">
        <v>21</v>
      </c>
      <c r="AM6" s="7" t="s">
        <v>19</v>
      </c>
      <c r="AN6" s="8" t="s">
        <v>20</v>
      </c>
      <c r="AO6" s="8" t="s">
        <v>21</v>
      </c>
      <c r="AP6" s="7" t="s">
        <v>19</v>
      </c>
      <c r="AQ6" s="8" t="s">
        <v>20</v>
      </c>
      <c r="AR6" s="8" t="s">
        <v>21</v>
      </c>
      <c r="AS6" s="7" t="s">
        <v>19</v>
      </c>
      <c r="AT6" s="8" t="s">
        <v>20</v>
      </c>
      <c r="AU6" s="8" t="s">
        <v>21</v>
      </c>
      <c r="AV6" s="7" t="s">
        <v>19</v>
      </c>
      <c r="AW6" s="8" t="s">
        <v>20</v>
      </c>
      <c r="AX6" s="8" t="s">
        <v>21</v>
      </c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</row>
    <row r="7" spans="1:88" s="17" customFormat="1" ht="23.25" customHeight="1">
      <c r="A7" s="66" t="s">
        <v>47</v>
      </c>
      <c r="B7" s="13" t="s">
        <v>26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28">
        <v>42469.656000000003</v>
      </c>
      <c r="P7" s="28">
        <v>41609.699999999997</v>
      </c>
      <c r="Q7" s="28">
        <v>13960.999999999996</v>
      </c>
      <c r="R7" s="28">
        <v>56434</v>
      </c>
      <c r="S7" s="28">
        <v>56434</v>
      </c>
      <c r="T7" s="28">
        <v>7443</v>
      </c>
      <c r="U7" s="28">
        <v>40203</v>
      </c>
      <c r="V7" s="28">
        <v>36212.400000000001</v>
      </c>
      <c r="W7" s="28">
        <v>12507.5</v>
      </c>
      <c r="X7" s="28">
        <v>13530</v>
      </c>
      <c r="Y7" s="28">
        <v>12991.5</v>
      </c>
      <c r="Z7" s="28">
        <v>1719</v>
      </c>
      <c r="AA7" s="28">
        <v>19081</v>
      </c>
      <c r="AB7" s="28">
        <v>18513.3</v>
      </c>
      <c r="AC7" s="28">
        <v>2753.5</v>
      </c>
      <c r="AD7" s="28">
        <v>6702</v>
      </c>
      <c r="AE7" s="28">
        <v>3143.6</v>
      </c>
      <c r="AF7" s="28">
        <v>1569.6</v>
      </c>
      <c r="AG7" s="28">
        <v>16811</v>
      </c>
      <c r="AH7" s="28">
        <v>16426</v>
      </c>
      <c r="AI7" s="28">
        <v>4196.6073138685715</v>
      </c>
      <c r="AJ7" s="28">
        <v>1012</v>
      </c>
      <c r="AK7" s="28">
        <v>1012.371</v>
      </c>
      <c r="AL7" s="28">
        <v>273.00889999999993</v>
      </c>
      <c r="AM7" s="28"/>
      <c r="AN7" s="28"/>
      <c r="AO7" s="28"/>
      <c r="AP7" s="28"/>
      <c r="AQ7" s="28"/>
      <c r="AR7" s="28"/>
      <c r="AS7" s="28"/>
      <c r="AT7" s="14"/>
      <c r="AU7" s="14"/>
      <c r="AV7" s="14"/>
      <c r="AW7" s="14"/>
      <c r="AX7" s="14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</row>
    <row r="8" spans="1:88" s="17" customFormat="1" ht="23.25" hidden="1" customHeight="1">
      <c r="A8" s="67"/>
      <c r="B8" s="18" t="s">
        <v>27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30">
        <v>3447.4</v>
      </c>
      <c r="P8" s="30">
        <v>2638</v>
      </c>
      <c r="Q8" s="30">
        <v>2638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>
        <v>171.12</v>
      </c>
      <c r="AE8" s="30">
        <v>159.72999999999999</v>
      </c>
      <c r="AF8" s="30">
        <v>160</v>
      </c>
      <c r="AG8" s="30">
        <v>416</v>
      </c>
      <c r="AH8" s="30">
        <v>363</v>
      </c>
      <c r="AI8" s="30">
        <v>363</v>
      </c>
      <c r="AJ8" s="30"/>
      <c r="AK8" s="30"/>
      <c r="AL8" s="30"/>
      <c r="AM8" s="3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</row>
    <row r="9" spans="1:88" s="17" customFormat="1" ht="23.25" hidden="1" customHeight="1">
      <c r="A9" s="67"/>
      <c r="B9" s="13" t="s">
        <v>28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4">
        <v>2552</v>
      </c>
      <c r="V9" s="14">
        <v>0</v>
      </c>
      <c r="W9" s="14">
        <v>0</v>
      </c>
      <c r="X9" s="14"/>
      <c r="Y9" s="14"/>
      <c r="Z9" s="14"/>
      <c r="AA9" s="14"/>
      <c r="AB9" s="14"/>
      <c r="AC9" s="14"/>
      <c r="AD9" s="14">
        <v>255</v>
      </c>
      <c r="AE9" s="14">
        <v>0</v>
      </c>
      <c r="AF9" s="14">
        <v>0</v>
      </c>
      <c r="AG9" s="15">
        <v>605</v>
      </c>
      <c r="AH9" s="15">
        <v>0</v>
      </c>
      <c r="AI9" s="15">
        <v>0</v>
      </c>
      <c r="AJ9" s="15"/>
      <c r="AK9" s="15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</row>
    <row r="10" spans="1:88" s="17" customFormat="1" ht="23.25" hidden="1" customHeight="1">
      <c r="A10" s="67"/>
      <c r="B10" s="13" t="s">
        <v>29</v>
      </c>
      <c r="C10" s="14"/>
      <c r="D10" s="14"/>
      <c r="E10" s="14"/>
      <c r="F10" s="14"/>
      <c r="G10" s="14"/>
      <c r="H10" s="14"/>
      <c r="I10" s="14"/>
      <c r="J10" s="14"/>
      <c r="K10" s="14"/>
      <c r="L10" s="22">
        <v>1098</v>
      </c>
      <c r="M10" s="22">
        <v>0</v>
      </c>
      <c r="N10" s="22">
        <v>0</v>
      </c>
      <c r="O10" s="22"/>
      <c r="P10" s="22"/>
      <c r="Q10" s="22"/>
      <c r="R10" s="22">
        <v>945</v>
      </c>
      <c r="S10" s="22">
        <v>0</v>
      </c>
      <c r="T10" s="22">
        <v>0</v>
      </c>
      <c r="U10" s="22">
        <v>45229</v>
      </c>
      <c r="V10" s="22">
        <v>0</v>
      </c>
      <c r="W10" s="22">
        <v>0</v>
      </c>
      <c r="X10" s="22">
        <v>50</v>
      </c>
      <c r="Y10" s="22">
        <v>0</v>
      </c>
      <c r="Z10" s="22">
        <v>0</v>
      </c>
      <c r="AA10" s="14">
        <v>80</v>
      </c>
      <c r="AB10" s="22">
        <v>0</v>
      </c>
      <c r="AC10" s="22">
        <v>0</v>
      </c>
      <c r="AD10" s="22">
        <v>9015</v>
      </c>
      <c r="AE10" s="22">
        <v>0</v>
      </c>
      <c r="AF10" s="22">
        <v>0</v>
      </c>
      <c r="AG10" s="23">
        <v>272</v>
      </c>
      <c r="AH10" s="23">
        <v>0</v>
      </c>
      <c r="AI10" s="23">
        <v>0</v>
      </c>
      <c r="AJ10" s="23"/>
      <c r="AK10" s="23"/>
      <c r="AL10" s="22"/>
      <c r="AM10" s="22"/>
      <c r="AN10" s="22"/>
      <c r="AO10" s="22"/>
      <c r="AP10" s="22"/>
      <c r="AQ10" s="22"/>
      <c r="AR10" s="22"/>
      <c r="AS10" s="22"/>
      <c r="AT10" s="14"/>
      <c r="AU10" s="14"/>
      <c r="AV10" s="14"/>
      <c r="AW10" s="14"/>
      <c r="AX10" s="14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</row>
    <row r="11" spans="1:88" s="17" customFormat="1" ht="23.25" hidden="1" customHeight="1">
      <c r="A11" s="67"/>
      <c r="B11" s="13" t="s">
        <v>30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>
        <v>3628.52</v>
      </c>
      <c r="AB11" s="14">
        <v>3628.52</v>
      </c>
      <c r="AC11" s="14">
        <v>1066.9700000000003</v>
      </c>
      <c r="AD11" s="14">
        <v>349.66000000000008</v>
      </c>
      <c r="AE11" s="14">
        <v>349.66000000000008</v>
      </c>
      <c r="AF11" s="14">
        <v>2.5500000000000114</v>
      </c>
      <c r="AG11" s="14">
        <v>34.773879999999998</v>
      </c>
      <c r="AH11" s="14">
        <v>34.773879999999998</v>
      </c>
      <c r="AI11" s="15">
        <v>18.423879999999997</v>
      </c>
      <c r="AJ11" s="15"/>
      <c r="AK11" s="15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</row>
    <row r="12" spans="1:88" s="17" customFormat="1" ht="23.25" hidden="1" customHeight="1">
      <c r="A12" s="67"/>
      <c r="B12" s="13" t="s">
        <v>31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20">
        <v>1797.365</v>
      </c>
      <c r="Y12" s="20">
        <v>1797.365</v>
      </c>
      <c r="Z12" s="20">
        <v>1037.365</v>
      </c>
      <c r="AA12" s="20">
        <v>3267.2030999999997</v>
      </c>
      <c r="AB12" s="20">
        <v>3267.2030999999997</v>
      </c>
      <c r="AC12" s="21">
        <v>835.62309999999979</v>
      </c>
      <c r="AD12" s="21">
        <v>1015.9693599999999</v>
      </c>
      <c r="AE12" s="21">
        <v>1015.9693599999999</v>
      </c>
      <c r="AF12" s="21">
        <v>310.63936000000001</v>
      </c>
      <c r="AG12" s="15">
        <v>225.81</v>
      </c>
      <c r="AH12" s="15">
        <v>225.81</v>
      </c>
      <c r="AI12" s="15">
        <v>116.73999999999998</v>
      </c>
      <c r="AJ12" s="15"/>
      <c r="AK12" s="15"/>
      <c r="AL12" s="19"/>
      <c r="AM12" s="19"/>
      <c r="AN12" s="19"/>
      <c r="AO12" s="19"/>
      <c r="AP12" s="14"/>
      <c r="AQ12" s="14"/>
      <c r="AR12" s="14"/>
      <c r="AS12" s="19"/>
      <c r="AT12" s="19"/>
      <c r="AU12" s="19"/>
      <c r="AV12" s="14"/>
      <c r="AW12" s="14"/>
      <c r="AX12" s="14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</row>
    <row r="13" spans="1:88" s="17" customFormat="1" ht="23.25" hidden="1" customHeight="1">
      <c r="A13" s="67"/>
      <c r="B13" s="27" t="s">
        <v>33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>
        <v>677</v>
      </c>
      <c r="P13" s="14">
        <v>2276.31</v>
      </c>
      <c r="Q13" s="14">
        <v>0</v>
      </c>
      <c r="R13" s="14"/>
      <c r="S13" s="14"/>
      <c r="T13" s="14"/>
      <c r="U13" s="14">
        <v>6361.38</v>
      </c>
      <c r="V13" s="14">
        <v>7051.97</v>
      </c>
      <c r="W13" s="14">
        <v>1741.5</v>
      </c>
      <c r="X13" s="14">
        <v>125</v>
      </c>
      <c r="Y13" s="14">
        <v>140</v>
      </c>
      <c r="Z13" s="14">
        <v>0</v>
      </c>
      <c r="AA13" s="14">
        <v>135</v>
      </c>
      <c r="AB13" s="14">
        <v>299.7</v>
      </c>
      <c r="AC13" s="14">
        <v>0</v>
      </c>
      <c r="AD13" s="14">
        <v>2194.67</v>
      </c>
      <c r="AE13" s="14">
        <v>5282.9250000000002</v>
      </c>
      <c r="AF13" s="14">
        <v>1106.54</v>
      </c>
      <c r="AG13" s="15">
        <v>832</v>
      </c>
      <c r="AH13" s="15">
        <v>864.93</v>
      </c>
      <c r="AI13" s="15">
        <v>778.28</v>
      </c>
      <c r="AJ13" s="15"/>
      <c r="AK13" s="15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</row>
    <row r="14" spans="1:88" s="17" customFormat="1" ht="23.25" hidden="1" customHeight="1">
      <c r="A14" s="68"/>
      <c r="B14" s="18" t="s">
        <v>32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28">
        <v>4568.8999999999996</v>
      </c>
      <c r="AB14" s="28">
        <v>4837</v>
      </c>
      <c r="AC14" s="28">
        <v>106</v>
      </c>
      <c r="AD14" s="28"/>
      <c r="AE14" s="28"/>
      <c r="AF14" s="28"/>
      <c r="AG14" s="28">
        <v>268</v>
      </c>
      <c r="AH14" s="28">
        <v>275</v>
      </c>
      <c r="AI14" s="28">
        <v>6</v>
      </c>
      <c r="AJ14" s="28"/>
      <c r="AK14" s="28"/>
      <c r="AL14" s="28"/>
      <c r="AM14" s="28"/>
      <c r="AN14" s="28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</row>
    <row r="15" spans="1:88" s="17" customFormat="1" ht="23.25" customHeight="1">
      <c r="A15" s="64" t="s">
        <v>48</v>
      </c>
      <c r="B15" s="13" t="s">
        <v>34</v>
      </c>
      <c r="C15" s="14"/>
      <c r="D15" s="14"/>
      <c r="E15" s="14"/>
      <c r="F15" s="14"/>
      <c r="G15" s="14"/>
      <c r="H15" s="14"/>
      <c r="I15" s="31"/>
      <c r="J15" s="31"/>
      <c r="K15" s="31"/>
      <c r="L15" s="31">
        <v>125481</v>
      </c>
      <c r="M15" s="31">
        <v>0</v>
      </c>
      <c r="N15" s="31">
        <v>0</v>
      </c>
      <c r="O15" s="31"/>
      <c r="P15" s="31"/>
      <c r="Q15" s="31"/>
      <c r="R15" s="31">
        <v>77762</v>
      </c>
      <c r="S15" s="31">
        <v>4100</v>
      </c>
      <c r="T15" s="31">
        <v>4100</v>
      </c>
      <c r="U15" s="31"/>
      <c r="V15" s="31"/>
      <c r="W15" s="31"/>
      <c r="X15" s="31"/>
      <c r="Y15" s="31"/>
      <c r="Z15" s="31"/>
      <c r="AA15" s="31"/>
      <c r="AB15" s="31"/>
      <c r="AC15" s="31"/>
      <c r="AD15" s="32">
        <v>2605</v>
      </c>
      <c r="AE15" s="14">
        <v>110</v>
      </c>
      <c r="AF15" s="14">
        <v>110</v>
      </c>
      <c r="AG15" s="31">
        <v>29564</v>
      </c>
      <c r="AH15" s="15">
        <v>865</v>
      </c>
      <c r="AI15" s="15">
        <v>865</v>
      </c>
      <c r="AJ15" s="31">
        <v>3800</v>
      </c>
      <c r="AK15" s="15">
        <v>0</v>
      </c>
      <c r="AL15" s="14">
        <v>0</v>
      </c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</row>
    <row r="16" spans="1:88" s="17" customFormat="1" ht="23.25" hidden="1" customHeight="1">
      <c r="A16" s="66" t="s">
        <v>49</v>
      </c>
      <c r="B16" s="13" t="s">
        <v>35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28">
        <v>54.730000000000004</v>
      </c>
      <c r="S16" s="28">
        <v>54.730000000000004</v>
      </c>
      <c r="T16" s="28">
        <v>54.730000000000004</v>
      </c>
      <c r="U16" s="14">
        <v>6804.1850000000004</v>
      </c>
      <c r="V16" s="14">
        <v>6804.1850000000004</v>
      </c>
      <c r="W16" s="14">
        <v>0</v>
      </c>
      <c r="X16" s="14"/>
      <c r="Y16" s="14"/>
      <c r="Z16" s="14"/>
      <c r="AA16" s="14">
        <v>218.7</v>
      </c>
      <c r="AB16" s="14">
        <v>218.7</v>
      </c>
      <c r="AC16" s="14">
        <v>0</v>
      </c>
      <c r="AD16" s="14">
        <v>216.47</v>
      </c>
      <c r="AE16" s="14">
        <v>216.47</v>
      </c>
      <c r="AF16" s="14">
        <v>0</v>
      </c>
      <c r="AG16" s="15">
        <v>950.49599999999998</v>
      </c>
      <c r="AH16" s="15">
        <v>950.49599999999998</v>
      </c>
      <c r="AI16" s="15">
        <v>0</v>
      </c>
      <c r="AJ16" s="15"/>
      <c r="AK16" s="15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</row>
    <row r="17" spans="1:88" s="17" customFormat="1" ht="32.25" hidden="1" customHeight="1">
      <c r="A17" s="67"/>
      <c r="B17" s="18" t="s">
        <v>73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0"/>
      <c r="V17" s="20"/>
      <c r="W17" s="20"/>
      <c r="X17" s="20"/>
      <c r="Y17" s="20"/>
      <c r="Z17" s="20"/>
      <c r="AA17" s="20"/>
      <c r="AB17" s="20"/>
      <c r="AC17" s="21"/>
      <c r="AD17" s="21"/>
      <c r="AE17" s="21"/>
      <c r="AF17" s="21"/>
      <c r="AG17" s="15"/>
      <c r="AH17" s="15"/>
      <c r="AI17" s="15"/>
      <c r="AJ17" s="15"/>
      <c r="AK17" s="15"/>
      <c r="AL17" s="19"/>
      <c r="AM17" s="19"/>
      <c r="AN17" s="19"/>
      <c r="AO17" s="19"/>
      <c r="AP17" s="14"/>
      <c r="AQ17" s="14"/>
      <c r="AR17" s="14"/>
      <c r="AS17" s="19"/>
      <c r="AT17" s="19"/>
      <c r="AU17" s="19"/>
      <c r="AV17" s="19"/>
      <c r="AW17" s="19"/>
      <c r="AX17" s="19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</row>
    <row r="18" spans="1:88" s="17" customFormat="1" ht="33" hidden="1" customHeight="1">
      <c r="A18" s="67"/>
      <c r="B18" s="18" t="s">
        <v>72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3"/>
      <c r="AH18" s="23"/>
      <c r="AI18" s="23"/>
      <c r="AJ18" s="23"/>
      <c r="AK18" s="23"/>
      <c r="AL18" s="22"/>
      <c r="AM18" s="22"/>
      <c r="AN18" s="22"/>
      <c r="AO18" s="22"/>
      <c r="AP18" s="22"/>
      <c r="AQ18" s="22"/>
      <c r="AR18" s="22"/>
      <c r="AS18" s="22"/>
      <c r="AT18" s="22"/>
      <c r="AU18" s="14"/>
      <c r="AV18" s="14"/>
      <c r="AW18" s="14"/>
      <c r="AX18" s="14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</row>
    <row r="19" spans="1:88" s="17" customFormat="1" ht="23.25" hidden="1" customHeight="1">
      <c r="A19" s="67"/>
      <c r="B19" s="13" t="s">
        <v>36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>
        <v>2199</v>
      </c>
      <c r="Y19" s="14">
        <v>2252</v>
      </c>
      <c r="Z19" s="14">
        <v>2252</v>
      </c>
      <c r="AA19" s="14"/>
      <c r="AB19" s="14"/>
      <c r="AC19" s="14"/>
      <c r="AD19" s="14"/>
      <c r="AE19" s="14"/>
      <c r="AF19" s="14"/>
      <c r="AG19" s="15"/>
      <c r="AH19" s="15"/>
      <c r="AI19" s="15"/>
      <c r="AJ19" s="15"/>
      <c r="AK19" s="15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</row>
    <row r="20" spans="1:88" s="17" customFormat="1" ht="23.25" hidden="1" customHeight="1">
      <c r="A20" s="67"/>
      <c r="B20" s="13" t="s">
        <v>37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33">
        <v>52.26</v>
      </c>
      <c r="V20" s="33">
        <v>32.11</v>
      </c>
      <c r="W20" s="33">
        <v>32.11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33">
        <v>4.78</v>
      </c>
      <c r="AE20" s="33">
        <v>4.78</v>
      </c>
      <c r="AF20" s="33">
        <v>4.78</v>
      </c>
      <c r="AG20" s="34">
        <v>3.8</v>
      </c>
      <c r="AH20" s="34">
        <v>3.8</v>
      </c>
      <c r="AI20" s="34">
        <v>3.8</v>
      </c>
      <c r="AJ20" s="15">
        <v>0</v>
      </c>
      <c r="AK20" s="15">
        <v>0</v>
      </c>
      <c r="AL20" s="14">
        <v>0</v>
      </c>
      <c r="AM20" s="14">
        <v>0</v>
      </c>
      <c r="AN20" s="14">
        <v>0</v>
      </c>
      <c r="AO20" s="14">
        <v>0</v>
      </c>
      <c r="AP20" s="33">
        <v>180.83</v>
      </c>
      <c r="AQ20" s="33">
        <v>180.83</v>
      </c>
      <c r="AR20" s="33">
        <v>180.83</v>
      </c>
      <c r="AS20" s="14"/>
      <c r="AT20" s="14"/>
      <c r="AU20" s="14"/>
      <c r="AV20" s="14"/>
      <c r="AW20" s="14"/>
      <c r="AX20" s="14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</row>
    <row r="21" spans="1:88" s="17" customFormat="1" ht="23.25" hidden="1" customHeight="1">
      <c r="A21" s="67"/>
      <c r="B21" s="13" t="s">
        <v>38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35">
        <v>8399.7999999999993</v>
      </c>
      <c r="Y21" s="35">
        <v>8399.7999999999993</v>
      </c>
      <c r="Z21" s="35">
        <v>0</v>
      </c>
      <c r="AA21" s="36"/>
      <c r="AB21" s="36"/>
      <c r="AC21" s="36"/>
      <c r="AD21" s="36"/>
      <c r="AE21" s="36"/>
      <c r="AF21" s="36"/>
      <c r="AG21" s="35">
        <v>1061.46</v>
      </c>
      <c r="AH21" s="35">
        <v>1061.46</v>
      </c>
      <c r="AI21" s="35">
        <v>0</v>
      </c>
      <c r="AJ21" s="15"/>
      <c r="AK21" s="15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</row>
    <row r="22" spans="1:88" s="17" customFormat="1" ht="23.25" hidden="1" customHeight="1">
      <c r="A22" s="68"/>
      <c r="B22" s="18" t="s">
        <v>39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35">
        <v>3667</v>
      </c>
      <c r="Y22" s="35">
        <v>3667</v>
      </c>
      <c r="Z22" s="35">
        <v>3640.48</v>
      </c>
      <c r="AA22" s="36"/>
      <c r="AB22" s="36"/>
      <c r="AC22" s="36"/>
      <c r="AD22" s="36"/>
      <c r="AE22" s="36"/>
      <c r="AF22" s="36"/>
      <c r="AG22" s="35">
        <v>503.3</v>
      </c>
      <c r="AH22" s="35">
        <v>503.3</v>
      </c>
      <c r="AI22" s="35">
        <v>498.8</v>
      </c>
      <c r="AJ22" s="15"/>
      <c r="AK22" s="15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</row>
    <row r="23" spans="1:88" s="17" customFormat="1" ht="23.25" customHeight="1">
      <c r="A23" s="66" t="s">
        <v>50</v>
      </c>
      <c r="B23" s="13" t="s">
        <v>40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>
        <v>32738</v>
      </c>
      <c r="V23" s="14">
        <v>21770</v>
      </c>
      <c r="W23" s="14">
        <v>13960</v>
      </c>
      <c r="X23" s="14"/>
      <c r="Y23" s="14"/>
      <c r="Z23" s="14"/>
      <c r="AA23" s="14">
        <v>15200</v>
      </c>
      <c r="AB23" s="14">
        <v>3550</v>
      </c>
      <c r="AC23" s="14">
        <v>2250</v>
      </c>
      <c r="AD23" s="14">
        <v>4740</v>
      </c>
      <c r="AE23" s="14">
        <v>2430</v>
      </c>
      <c r="AF23" s="14">
        <v>1600</v>
      </c>
      <c r="AG23" s="15">
        <v>6358</v>
      </c>
      <c r="AH23" s="15">
        <v>3296</v>
      </c>
      <c r="AI23" s="15">
        <v>2298</v>
      </c>
      <c r="AJ23" s="15"/>
      <c r="AK23" s="15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</row>
    <row r="24" spans="1:88" s="17" customFormat="1" ht="23.25" hidden="1" customHeight="1">
      <c r="A24" s="67"/>
      <c r="B24" s="18" t="s">
        <v>41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>
        <v>2662.86</v>
      </c>
      <c r="S24" s="19">
        <v>2433</v>
      </c>
      <c r="T24" s="19">
        <v>1400</v>
      </c>
      <c r="U24" s="20">
        <v>19364.919999999998</v>
      </c>
      <c r="V24" s="20">
        <v>14320</v>
      </c>
      <c r="W24" s="20">
        <v>13870</v>
      </c>
      <c r="X24" s="20"/>
      <c r="Y24" s="20"/>
      <c r="Z24" s="20"/>
      <c r="AA24" s="20">
        <v>240</v>
      </c>
      <c r="AB24" s="20">
        <v>200</v>
      </c>
      <c r="AC24" s="21">
        <v>40</v>
      </c>
      <c r="AD24" s="21"/>
      <c r="AE24" s="21"/>
      <c r="AF24" s="21"/>
      <c r="AG24" s="15">
        <v>939.27</v>
      </c>
      <c r="AH24" s="15">
        <v>766.6</v>
      </c>
      <c r="AI24" s="15">
        <v>435</v>
      </c>
      <c r="AJ24" s="15"/>
      <c r="AK24" s="15"/>
      <c r="AL24" s="19"/>
      <c r="AM24" s="19"/>
      <c r="AN24" s="19"/>
      <c r="AO24" s="19"/>
      <c r="AP24" s="14"/>
      <c r="AQ24" s="14"/>
      <c r="AR24" s="14"/>
      <c r="AS24" s="19"/>
      <c r="AT24" s="19"/>
      <c r="AU24" s="19"/>
      <c r="AV24" s="19"/>
      <c r="AW24" s="19"/>
      <c r="AX24" s="19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</row>
    <row r="25" spans="1:88" s="17" customFormat="1" ht="23.25" customHeight="1">
      <c r="A25" s="67"/>
      <c r="B25" s="13" t="s">
        <v>42</v>
      </c>
      <c r="C25" s="14"/>
      <c r="D25" s="14"/>
      <c r="E25" s="14"/>
      <c r="F25" s="14"/>
      <c r="G25" s="14"/>
      <c r="H25" s="14"/>
      <c r="I25" s="14"/>
      <c r="J25" s="14"/>
      <c r="K25" s="14"/>
      <c r="L25" s="22">
        <v>4363</v>
      </c>
      <c r="M25" s="22">
        <v>2045</v>
      </c>
      <c r="N25" s="22">
        <v>2045</v>
      </c>
      <c r="O25" s="22">
        <v>6232</v>
      </c>
      <c r="P25" s="22">
        <v>101</v>
      </c>
      <c r="Q25" s="22">
        <v>101</v>
      </c>
      <c r="R25" s="22">
        <v>6141</v>
      </c>
      <c r="S25" s="22">
        <v>4217</v>
      </c>
      <c r="T25" s="22">
        <v>4217</v>
      </c>
      <c r="U25" s="22">
        <v>3740</v>
      </c>
      <c r="V25" s="22">
        <v>178</v>
      </c>
      <c r="W25" s="22">
        <v>178</v>
      </c>
      <c r="X25" s="11"/>
      <c r="Y25" s="11"/>
      <c r="Z25" s="11"/>
      <c r="AA25" s="22">
        <v>864.9</v>
      </c>
      <c r="AB25" s="22">
        <v>350.3</v>
      </c>
      <c r="AC25" s="22">
        <v>350</v>
      </c>
      <c r="AD25" s="11"/>
      <c r="AE25" s="11"/>
      <c r="AF25" s="11"/>
      <c r="AG25" s="22">
        <v>2221.8040000000001</v>
      </c>
      <c r="AH25" s="22">
        <v>540.51</v>
      </c>
      <c r="AI25" s="22">
        <v>540.51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</row>
    <row r="26" spans="1:88" s="17" customFormat="1" ht="23.25" hidden="1" customHeight="1">
      <c r="A26" s="67"/>
      <c r="B26" s="13" t="s">
        <v>43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>
        <v>2400</v>
      </c>
      <c r="V26" s="14">
        <v>0</v>
      </c>
      <c r="W26" s="14">
        <v>0</v>
      </c>
      <c r="X26" s="14"/>
      <c r="Y26" s="14"/>
      <c r="Z26" s="14"/>
      <c r="AA26" s="14"/>
      <c r="AB26" s="14"/>
      <c r="AC26" s="14"/>
      <c r="AD26" s="14"/>
      <c r="AE26" s="14"/>
      <c r="AF26" s="14"/>
      <c r="AG26" s="15">
        <v>220</v>
      </c>
      <c r="AH26" s="15">
        <v>0</v>
      </c>
      <c r="AI26" s="15">
        <v>0</v>
      </c>
      <c r="AJ26" s="15"/>
      <c r="AK26" s="15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</row>
    <row r="27" spans="1:88" s="17" customFormat="1" ht="23.25" hidden="1" customHeight="1">
      <c r="A27" s="67"/>
      <c r="B27" s="13" t="s">
        <v>44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>
        <v>3000</v>
      </c>
      <c r="V27" s="14">
        <v>1340</v>
      </c>
      <c r="W27" s="14">
        <v>1340</v>
      </c>
      <c r="X27" s="14"/>
      <c r="Y27" s="14"/>
      <c r="Z27" s="14"/>
      <c r="AA27" s="14"/>
      <c r="AB27" s="14"/>
      <c r="AC27" s="14"/>
      <c r="AD27" s="14"/>
      <c r="AE27" s="14"/>
      <c r="AF27" s="14"/>
      <c r="AG27" s="15">
        <v>190</v>
      </c>
      <c r="AH27" s="15">
        <v>108.6</v>
      </c>
      <c r="AI27" s="15">
        <v>108.6</v>
      </c>
      <c r="AJ27" s="15"/>
      <c r="AK27" s="15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</row>
    <row r="28" spans="1:88" s="17" customFormat="1" ht="24" hidden="1">
      <c r="A28" s="67"/>
      <c r="B28" s="13" t="s">
        <v>51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>
        <v>7240</v>
      </c>
      <c r="S28" s="14">
        <v>7543</v>
      </c>
      <c r="T28" s="14">
        <v>7543</v>
      </c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5">
        <v>819</v>
      </c>
      <c r="AH28" s="15">
        <v>845.47</v>
      </c>
      <c r="AI28" s="15">
        <v>845.47</v>
      </c>
      <c r="AJ28" s="15"/>
      <c r="AK28" s="15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</row>
    <row r="29" spans="1:88" s="17" customFormat="1" ht="23.25" hidden="1" customHeight="1">
      <c r="A29" s="67"/>
      <c r="B29" s="18" t="s">
        <v>69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>
        <v>7894</v>
      </c>
      <c r="V29" s="14">
        <v>7654</v>
      </c>
      <c r="W29" s="14">
        <v>422</v>
      </c>
      <c r="X29" s="14"/>
      <c r="Y29" s="14"/>
      <c r="Z29" s="14"/>
      <c r="AA29" s="14"/>
      <c r="AB29" s="14"/>
      <c r="AC29" s="14"/>
      <c r="AD29" s="14"/>
      <c r="AE29" s="14"/>
      <c r="AF29" s="14"/>
      <c r="AG29" s="15">
        <v>658</v>
      </c>
      <c r="AH29" s="15">
        <v>637.99493286040035</v>
      </c>
      <c r="AI29" s="15">
        <v>35.175576387129468</v>
      </c>
      <c r="AJ29" s="15"/>
      <c r="AK29" s="15"/>
      <c r="AL29" s="14"/>
      <c r="AM29" s="14"/>
      <c r="AN29" s="14"/>
      <c r="AO29" s="14"/>
      <c r="AP29" s="14">
        <v>1.3</v>
      </c>
      <c r="AQ29" s="14">
        <v>0</v>
      </c>
      <c r="AR29" s="14">
        <v>0</v>
      </c>
      <c r="AS29" s="14"/>
      <c r="AT29" s="14"/>
      <c r="AU29" s="14"/>
      <c r="AV29" s="14"/>
      <c r="AW29" s="14"/>
      <c r="AX29" s="14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</row>
    <row r="30" spans="1:88" s="17" customFormat="1" ht="23.25" hidden="1" customHeight="1">
      <c r="A30" s="68"/>
      <c r="B30" s="18" t="s">
        <v>45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>
        <v>113</v>
      </c>
      <c r="AB30" s="14">
        <v>107</v>
      </c>
      <c r="AC30" s="14">
        <v>107</v>
      </c>
      <c r="AD30" s="14">
        <v>159</v>
      </c>
      <c r="AE30" s="14">
        <v>141</v>
      </c>
      <c r="AF30" s="14">
        <v>141</v>
      </c>
      <c r="AG30" s="15" t="s">
        <v>46</v>
      </c>
      <c r="AH30" s="15" t="s">
        <v>46</v>
      </c>
      <c r="AI30" s="15" t="s">
        <v>46</v>
      </c>
      <c r="AJ30" s="15"/>
      <c r="AK30" s="15"/>
      <c r="AL30" s="14"/>
      <c r="AM30" s="14"/>
      <c r="AN30" s="14"/>
      <c r="AO30" s="14"/>
      <c r="AP30" s="14">
        <v>0.7</v>
      </c>
      <c r="AQ30" s="14">
        <v>0.7</v>
      </c>
      <c r="AR30" s="14">
        <v>0.7</v>
      </c>
      <c r="AS30" s="14"/>
      <c r="AT30" s="14"/>
      <c r="AU30" s="14"/>
      <c r="AV30" s="14"/>
      <c r="AW30" s="14"/>
      <c r="AX30" s="14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</row>
    <row r="31" spans="1:88" s="17" customFormat="1" ht="23.25" customHeight="1">
      <c r="A31" s="66" t="s">
        <v>70</v>
      </c>
      <c r="B31" s="59" t="s">
        <v>52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>
        <v>19360</v>
      </c>
      <c r="P31" s="37">
        <v>19360</v>
      </c>
      <c r="Q31" s="37">
        <v>0</v>
      </c>
      <c r="R31" s="37"/>
      <c r="S31" s="37"/>
      <c r="T31" s="37"/>
      <c r="U31" s="37">
        <v>21120</v>
      </c>
      <c r="V31" s="37">
        <v>21120</v>
      </c>
      <c r="W31" s="37">
        <v>0</v>
      </c>
      <c r="X31" s="37">
        <v>82720</v>
      </c>
      <c r="Y31" s="37">
        <v>82720</v>
      </c>
      <c r="Z31" s="37">
        <v>33088</v>
      </c>
      <c r="AA31" s="37">
        <v>52800</v>
      </c>
      <c r="AB31" s="37">
        <v>52800</v>
      </c>
      <c r="AC31" s="37">
        <v>0</v>
      </c>
      <c r="AD31" s="37"/>
      <c r="AE31" s="37"/>
      <c r="AF31" s="37"/>
      <c r="AG31" s="37">
        <v>15000</v>
      </c>
      <c r="AH31" s="37">
        <v>15000</v>
      </c>
      <c r="AI31" s="37">
        <v>0</v>
      </c>
      <c r="AJ31" s="37">
        <v>498</v>
      </c>
      <c r="AK31" s="37">
        <v>498</v>
      </c>
      <c r="AL31" s="38">
        <v>0</v>
      </c>
      <c r="AM31" s="38"/>
      <c r="AN31" s="38"/>
      <c r="AO31" s="38"/>
      <c r="AP31" s="38">
        <v>8</v>
      </c>
      <c r="AQ31" s="38">
        <v>8</v>
      </c>
      <c r="AR31" s="38">
        <v>0</v>
      </c>
      <c r="AS31" s="38"/>
      <c r="AT31" s="38"/>
      <c r="AU31" s="38"/>
      <c r="AV31" s="38"/>
      <c r="AW31" s="38"/>
      <c r="AX31" s="38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</row>
    <row r="32" spans="1:88" s="17" customFormat="1" ht="23.25" customHeight="1">
      <c r="A32" s="67"/>
      <c r="B32" s="59" t="s">
        <v>53</v>
      </c>
      <c r="C32" s="40"/>
      <c r="D32" s="40"/>
      <c r="E32" s="40"/>
      <c r="F32" s="40"/>
      <c r="G32" s="40"/>
      <c r="H32" s="40"/>
      <c r="I32" s="44"/>
      <c r="J32" s="44"/>
      <c r="K32" s="44"/>
      <c r="L32" s="44"/>
      <c r="M32" s="44"/>
      <c r="N32" s="44"/>
      <c r="O32" s="44">
        <v>1907.47</v>
      </c>
      <c r="P32" s="44">
        <v>2251.0700000000002</v>
      </c>
      <c r="Q32" s="44">
        <v>384</v>
      </c>
      <c r="R32" s="44">
        <v>187.88</v>
      </c>
      <c r="S32" s="44">
        <v>236.25</v>
      </c>
      <c r="T32" s="44">
        <v>0</v>
      </c>
      <c r="U32" s="44">
        <v>6086.64</v>
      </c>
      <c r="V32" s="44">
        <v>6308.6019999999999</v>
      </c>
      <c r="W32" s="44">
        <v>1260</v>
      </c>
      <c r="X32" s="44">
        <v>2036.99</v>
      </c>
      <c r="Y32" s="44">
        <v>2203.5300000000002</v>
      </c>
      <c r="Z32" s="44">
        <v>546</v>
      </c>
      <c r="AA32" s="44">
        <v>768.8</v>
      </c>
      <c r="AB32" s="44">
        <v>875.63</v>
      </c>
      <c r="AC32" s="45">
        <v>56</v>
      </c>
      <c r="AD32" s="45">
        <v>2481.25</v>
      </c>
      <c r="AE32" s="45">
        <v>2719.95</v>
      </c>
      <c r="AF32" s="45">
        <v>338</v>
      </c>
      <c r="AG32" s="46">
        <v>1331</v>
      </c>
      <c r="AH32" s="46">
        <v>1496</v>
      </c>
      <c r="AI32" s="46">
        <v>152</v>
      </c>
      <c r="AJ32" s="47">
        <v>42.1</v>
      </c>
      <c r="AK32" s="47">
        <v>42.8</v>
      </c>
      <c r="AL32" s="48">
        <v>0</v>
      </c>
      <c r="AM32" s="48"/>
      <c r="AN32" s="48"/>
      <c r="AO32" s="48"/>
      <c r="AP32" s="48">
        <v>12.375999999999999</v>
      </c>
      <c r="AQ32" s="48">
        <v>13.782</v>
      </c>
      <c r="AR32" s="48">
        <v>3.19</v>
      </c>
      <c r="AS32" s="48"/>
      <c r="AT32" s="48"/>
      <c r="AU32" s="48"/>
      <c r="AV32" s="48"/>
      <c r="AW32" s="48"/>
      <c r="AX32" s="48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</row>
    <row r="33" spans="1:88" s="17" customFormat="1" ht="23.25" hidden="1" customHeight="1">
      <c r="A33" s="67"/>
      <c r="B33" s="60" t="s">
        <v>54</v>
      </c>
      <c r="C33" s="40"/>
      <c r="D33" s="40"/>
      <c r="E33" s="40"/>
      <c r="F33" s="40"/>
      <c r="G33" s="40"/>
      <c r="H33" s="40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>
        <v>2444.9223000000002</v>
      </c>
      <c r="V33" s="44">
        <v>2445</v>
      </c>
      <c r="W33" s="44">
        <v>985.89244000000008</v>
      </c>
      <c r="X33" s="44">
        <v>360.39120000000003</v>
      </c>
      <c r="Y33" s="44">
        <v>360.39120000000003</v>
      </c>
      <c r="Z33" s="44">
        <v>231.76606000000004</v>
      </c>
      <c r="AA33" s="44">
        <v>341.9819</v>
      </c>
      <c r="AB33" s="44">
        <v>342</v>
      </c>
      <c r="AC33" s="49">
        <v>18</v>
      </c>
      <c r="AD33" s="49"/>
      <c r="AE33" s="49"/>
      <c r="AF33" s="49"/>
      <c r="AG33" s="50">
        <v>389.03730000000002</v>
      </c>
      <c r="AH33" s="50">
        <v>389</v>
      </c>
      <c r="AI33" s="50">
        <f>AH33</f>
        <v>389</v>
      </c>
      <c r="AJ33" s="50"/>
      <c r="AK33" s="50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</row>
    <row r="34" spans="1:88" s="17" customFormat="1" ht="23.25" hidden="1" customHeight="1">
      <c r="A34" s="67"/>
      <c r="B34" s="59" t="s">
        <v>55</v>
      </c>
      <c r="C34" s="40"/>
      <c r="D34" s="40"/>
      <c r="E34" s="40"/>
      <c r="F34" s="40"/>
      <c r="G34" s="40"/>
      <c r="H34" s="40"/>
      <c r="I34" s="44"/>
      <c r="J34" s="44"/>
      <c r="K34" s="44"/>
      <c r="L34" s="44"/>
      <c r="M34" s="44"/>
      <c r="N34" s="44"/>
      <c r="O34" s="44">
        <v>215</v>
      </c>
      <c r="P34" s="44">
        <v>178</v>
      </c>
      <c r="Q34" s="44">
        <v>178</v>
      </c>
      <c r="R34" s="44"/>
      <c r="S34" s="44"/>
      <c r="T34" s="44"/>
      <c r="U34" s="44">
        <f>2658+830+161+428+160+52</f>
        <v>4289</v>
      </c>
      <c r="V34" s="44">
        <f>2658+830+161+428</f>
        <v>4077</v>
      </c>
      <c r="W34" s="44">
        <v>4013</v>
      </c>
      <c r="X34" s="44">
        <v>1678</v>
      </c>
      <c r="Y34" s="44">
        <v>1678</v>
      </c>
      <c r="Z34" s="44">
        <v>1678</v>
      </c>
      <c r="AA34" s="44"/>
      <c r="AB34" s="44"/>
      <c r="AC34" s="49"/>
      <c r="AD34" s="49">
        <v>229</v>
      </c>
      <c r="AE34" s="49">
        <v>229</v>
      </c>
      <c r="AF34" s="49">
        <v>213</v>
      </c>
      <c r="AG34" s="50">
        <v>436.2</v>
      </c>
      <c r="AH34" s="50">
        <v>436.2</v>
      </c>
      <c r="AI34" s="50">
        <f>563-127-8</f>
        <v>428</v>
      </c>
      <c r="AJ34" s="50">
        <v>10.7</v>
      </c>
      <c r="AK34" s="50">
        <v>0</v>
      </c>
      <c r="AL34" s="50">
        <v>0</v>
      </c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</row>
    <row r="35" spans="1:88" s="17" customFormat="1" ht="23.25" hidden="1" customHeight="1">
      <c r="A35" s="67"/>
      <c r="B35" s="61" t="s">
        <v>56</v>
      </c>
      <c r="C35" s="51"/>
      <c r="D35" s="51"/>
      <c r="E35" s="51"/>
      <c r="F35" s="51"/>
      <c r="G35" s="51"/>
      <c r="H35" s="51"/>
      <c r="I35" s="52"/>
      <c r="J35" s="52"/>
      <c r="K35" s="52"/>
      <c r="L35" s="52"/>
      <c r="M35" s="52"/>
      <c r="N35" s="52"/>
      <c r="O35" s="52">
        <v>200</v>
      </c>
      <c r="P35" s="52">
        <v>155</v>
      </c>
      <c r="Q35" s="52">
        <v>155</v>
      </c>
      <c r="R35" s="52"/>
      <c r="S35" s="52"/>
      <c r="T35" s="52"/>
      <c r="U35" s="52">
        <v>4099</v>
      </c>
      <c r="V35" s="52">
        <v>3875</v>
      </c>
      <c r="W35" s="52">
        <v>3875</v>
      </c>
      <c r="X35" s="52">
        <v>1498</v>
      </c>
      <c r="Y35" s="52">
        <v>1498</v>
      </c>
      <c r="Z35" s="52">
        <v>1498</v>
      </c>
      <c r="AA35" s="52"/>
      <c r="AB35" s="52"/>
      <c r="AC35" s="53"/>
      <c r="AD35" s="53">
        <v>209</v>
      </c>
      <c r="AE35" s="53">
        <v>209</v>
      </c>
      <c r="AF35" s="53">
        <v>209</v>
      </c>
      <c r="AG35" s="15">
        <v>563.20000000000005</v>
      </c>
      <c r="AH35" s="15">
        <v>543.20000000000005</v>
      </c>
      <c r="AI35" s="15">
        <v>535</v>
      </c>
      <c r="AJ35" s="15">
        <v>10.7</v>
      </c>
      <c r="AK35" s="15">
        <v>0</v>
      </c>
      <c r="AL35" s="15">
        <v>0</v>
      </c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</row>
    <row r="36" spans="1:88" s="17" customFormat="1" ht="23.25" customHeight="1">
      <c r="A36" s="67"/>
      <c r="B36" s="59" t="s">
        <v>57</v>
      </c>
      <c r="C36" s="40"/>
      <c r="D36" s="40"/>
      <c r="E36" s="40"/>
      <c r="F36" s="40"/>
      <c r="G36" s="40"/>
      <c r="H36" s="40"/>
      <c r="I36" s="44"/>
      <c r="J36" s="44"/>
      <c r="K36" s="44"/>
      <c r="L36" s="44"/>
      <c r="M36" s="44"/>
      <c r="N36" s="44"/>
      <c r="O36" s="63">
        <v>5019</v>
      </c>
      <c r="P36" s="44">
        <v>3676.4069157896906</v>
      </c>
      <c r="Q36" s="44">
        <v>2786.7224839307078</v>
      </c>
      <c r="R36" s="63">
        <v>29582.791000000001</v>
      </c>
      <c r="S36" s="44">
        <v>21800</v>
      </c>
      <c r="T36" s="44">
        <v>19104.707736991251</v>
      </c>
      <c r="U36" s="63">
        <v>20295.79</v>
      </c>
      <c r="V36" s="63">
        <v>15221.842500000001</v>
      </c>
      <c r="W36" s="44">
        <v>10147.895</v>
      </c>
      <c r="X36" s="63">
        <v>590.8125</v>
      </c>
      <c r="Y36" s="63">
        <v>443.109375</v>
      </c>
      <c r="Z36" s="63">
        <v>295.40625</v>
      </c>
      <c r="AA36" s="63"/>
      <c r="AB36" s="44"/>
      <c r="AC36" s="49"/>
      <c r="AD36" s="63">
        <v>1179.25</v>
      </c>
      <c r="AE36" s="49">
        <v>727</v>
      </c>
      <c r="AF36" s="49">
        <v>727</v>
      </c>
      <c r="AG36" s="63">
        <v>9286.34</v>
      </c>
      <c r="AH36" s="50">
        <v>8726.4225000000006</v>
      </c>
      <c r="AI36" s="50">
        <v>5913.6644699999997</v>
      </c>
      <c r="AJ36" s="50"/>
      <c r="AK36" s="50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>
        <v>3914</v>
      </c>
      <c r="AW36" s="48">
        <v>2348.4</v>
      </c>
      <c r="AX36" s="48">
        <v>2348.4</v>
      </c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</row>
    <row r="37" spans="1:88" s="17" customFormat="1" ht="23.25" hidden="1" customHeight="1">
      <c r="A37" s="67"/>
      <c r="B37" s="59" t="s">
        <v>58</v>
      </c>
      <c r="C37" s="40"/>
      <c r="D37" s="40"/>
      <c r="E37" s="40"/>
      <c r="F37" s="40"/>
      <c r="G37" s="40"/>
      <c r="H37" s="40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>
        <v>7002.01</v>
      </c>
      <c r="V37" s="44">
        <v>5020</v>
      </c>
      <c r="W37" s="44">
        <v>5020</v>
      </c>
      <c r="X37" s="44">
        <v>17140</v>
      </c>
      <c r="Y37" s="44">
        <f>1061.77+Z37</f>
        <v>5561.77</v>
      </c>
      <c r="Z37" s="44">
        <v>4500</v>
      </c>
      <c r="AA37" s="44">
        <v>2283</v>
      </c>
      <c r="AB37" s="44">
        <f>719.027+AC37</f>
        <v>1519.027</v>
      </c>
      <c r="AC37" s="49">
        <v>800</v>
      </c>
      <c r="AD37" s="49">
        <f>4458+654</f>
        <v>5112</v>
      </c>
      <c r="AE37" s="49">
        <f>188.566+AF37</f>
        <v>393.56600000000003</v>
      </c>
      <c r="AF37" s="49">
        <f>205</f>
        <v>205</v>
      </c>
      <c r="AG37" s="50">
        <f>791+845.77</f>
        <v>1636.77</v>
      </c>
      <c r="AH37" s="50">
        <f>57.461+AI37</f>
        <v>457.46100000000001</v>
      </c>
      <c r="AI37" s="50">
        <v>400</v>
      </c>
      <c r="AJ37" s="50"/>
      <c r="AK37" s="50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</row>
    <row r="38" spans="1:88" s="17" customFormat="1" ht="23.25" customHeight="1">
      <c r="A38" s="67"/>
      <c r="B38" s="59" t="s">
        <v>68</v>
      </c>
      <c r="C38" s="40"/>
      <c r="D38" s="40"/>
      <c r="E38" s="40"/>
      <c r="F38" s="40"/>
      <c r="G38" s="40"/>
      <c r="H38" s="40"/>
      <c r="I38" s="44"/>
      <c r="J38" s="44"/>
      <c r="K38" s="44"/>
      <c r="L38" s="44"/>
      <c r="M38" s="44"/>
      <c r="N38" s="44"/>
      <c r="O38" s="44"/>
      <c r="P38" s="44"/>
      <c r="Q38" s="44"/>
      <c r="R38" s="44">
        <v>6794</v>
      </c>
      <c r="S38" s="44">
        <v>3005</v>
      </c>
      <c r="T38" s="44">
        <v>3005</v>
      </c>
      <c r="U38" s="44">
        <v>5887</v>
      </c>
      <c r="V38" s="44">
        <v>0</v>
      </c>
      <c r="W38" s="44">
        <v>0</v>
      </c>
      <c r="X38" s="44">
        <v>36988</v>
      </c>
      <c r="Y38" s="44">
        <v>300</v>
      </c>
      <c r="Z38" s="44">
        <v>300</v>
      </c>
      <c r="AA38" s="44">
        <v>3100</v>
      </c>
      <c r="AB38" s="44">
        <v>443</v>
      </c>
      <c r="AC38" s="45">
        <v>443</v>
      </c>
      <c r="AD38" s="45">
        <v>500</v>
      </c>
      <c r="AE38" s="45">
        <v>27.5</v>
      </c>
      <c r="AF38" s="45">
        <v>27.5</v>
      </c>
      <c r="AG38" s="46">
        <v>1009.736</v>
      </c>
      <c r="AH38" s="46">
        <f>(19980+184839)/1000</f>
        <v>204.81899999999999</v>
      </c>
      <c r="AI38" s="46">
        <f>(19980+184839)/1000</f>
        <v>204.81899999999999</v>
      </c>
      <c r="AJ38" s="46"/>
      <c r="AK38" s="46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</row>
    <row r="39" spans="1:88" s="17" customFormat="1" ht="23.25" customHeight="1">
      <c r="A39" s="67"/>
      <c r="B39" s="60" t="s">
        <v>59</v>
      </c>
      <c r="C39" s="55">
        <v>45943</v>
      </c>
      <c r="D39" s="55">
        <v>6180</v>
      </c>
      <c r="E39" s="55">
        <v>6180</v>
      </c>
      <c r="F39" s="55">
        <v>62806.83</v>
      </c>
      <c r="G39" s="55">
        <v>12068</v>
      </c>
      <c r="H39" s="55">
        <v>12068</v>
      </c>
      <c r="I39" s="55">
        <v>0</v>
      </c>
      <c r="J39" s="55">
        <v>0</v>
      </c>
      <c r="K39" s="55">
        <v>0</v>
      </c>
      <c r="L39" s="55">
        <v>8794.23</v>
      </c>
      <c r="M39" s="55">
        <v>3635</v>
      </c>
      <c r="N39" s="55">
        <v>1995.62</v>
      </c>
      <c r="O39" s="55">
        <v>142943.28700000001</v>
      </c>
      <c r="P39" s="55">
        <v>67256.81</v>
      </c>
      <c r="Q39" s="55">
        <v>51808.667774000001</v>
      </c>
      <c r="R39" s="55">
        <v>158885.93522600003</v>
      </c>
      <c r="S39" s="55">
        <v>86012.725999999995</v>
      </c>
      <c r="T39" s="55">
        <v>76620.015999999989</v>
      </c>
      <c r="U39" s="55">
        <v>75530.680500000002</v>
      </c>
      <c r="V39" s="55">
        <v>69824.34550000001</v>
      </c>
      <c r="W39" s="55">
        <v>51771.488000000005</v>
      </c>
      <c r="X39" s="55">
        <v>33150.784</v>
      </c>
      <c r="Y39" s="55">
        <v>16570.847880000001</v>
      </c>
      <c r="Z39" s="55">
        <v>17214.486120000001</v>
      </c>
      <c r="AA39" s="55">
        <v>30168.12</v>
      </c>
      <c r="AB39" s="55">
        <v>6072.6999999999989</v>
      </c>
      <c r="AC39" s="55">
        <v>4966.3999999999996</v>
      </c>
      <c r="AD39" s="55">
        <v>3753.7895398279097</v>
      </c>
      <c r="AE39" s="55">
        <v>1028.7</v>
      </c>
      <c r="AF39" s="55">
        <v>1016.7</v>
      </c>
      <c r="AG39" s="56">
        <v>26033.63233</v>
      </c>
      <c r="AH39" s="56">
        <v>11438.730930000002</v>
      </c>
      <c r="AI39" s="56">
        <v>8580.2649899999997</v>
      </c>
      <c r="AJ39" s="56">
        <v>3171.5860000000002</v>
      </c>
      <c r="AK39" s="56">
        <v>630</v>
      </c>
      <c r="AL39" s="57">
        <v>630</v>
      </c>
      <c r="AM39" s="57">
        <v>806.56894</v>
      </c>
      <c r="AN39" s="57">
        <v>0</v>
      </c>
      <c r="AO39" s="57">
        <v>0</v>
      </c>
      <c r="AP39" s="57">
        <v>1540.4770000000001</v>
      </c>
      <c r="AQ39" s="57">
        <v>701.75800000000004</v>
      </c>
      <c r="AR39" s="57">
        <v>553.07600000000002</v>
      </c>
      <c r="AS39" s="57">
        <v>0</v>
      </c>
      <c r="AT39" s="57">
        <v>0</v>
      </c>
      <c r="AU39" s="57">
        <v>0</v>
      </c>
      <c r="AV39" s="58"/>
      <c r="AW39" s="58"/>
      <c r="AX39" s="58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</row>
    <row r="40" spans="1:88" s="17" customFormat="1" ht="23.25" hidden="1" customHeight="1">
      <c r="A40" s="67"/>
      <c r="B40" s="62" t="s">
        <v>60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>
        <v>5760</v>
      </c>
      <c r="V40" s="40">
        <v>2623</v>
      </c>
      <c r="W40" s="40">
        <v>2019</v>
      </c>
      <c r="X40" s="40">
        <v>3423</v>
      </c>
      <c r="Y40" s="40">
        <v>839</v>
      </c>
      <c r="Z40" s="40">
        <v>239</v>
      </c>
      <c r="AA40" s="40">
        <v>275</v>
      </c>
      <c r="AB40" s="40">
        <v>0</v>
      </c>
      <c r="AC40" s="40">
        <v>0</v>
      </c>
      <c r="AD40" s="40">
        <v>1822</v>
      </c>
      <c r="AE40" s="40">
        <v>254</v>
      </c>
      <c r="AF40" s="40">
        <v>200</v>
      </c>
      <c r="AG40" s="40">
        <v>961.16</v>
      </c>
      <c r="AH40" s="40">
        <v>272.02</v>
      </c>
      <c r="AI40" s="41">
        <v>155.46</v>
      </c>
      <c r="AJ40" s="40"/>
      <c r="AK40" s="40"/>
      <c r="AL40" s="40"/>
      <c r="AM40" s="40"/>
      <c r="AN40" s="40"/>
      <c r="AO40" s="40"/>
      <c r="AP40" s="40">
        <v>57.28</v>
      </c>
      <c r="AQ40" s="40">
        <v>57.28</v>
      </c>
      <c r="AR40" s="41">
        <v>57.28</v>
      </c>
      <c r="AS40" s="40"/>
      <c r="AT40" s="40"/>
      <c r="AU40" s="40"/>
      <c r="AV40" s="40"/>
      <c r="AW40" s="40"/>
      <c r="AX40" s="40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</row>
    <row r="41" spans="1:88" s="17" customFormat="1" ht="23.25" hidden="1" customHeight="1">
      <c r="A41" s="67"/>
      <c r="B41" s="62" t="s">
        <v>61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>
        <v>13682</v>
      </c>
      <c r="V41" s="40">
        <f>21018+4127</f>
        <v>25145</v>
      </c>
      <c r="W41" s="40">
        <v>9213</v>
      </c>
      <c r="X41" s="40">
        <v>3197</v>
      </c>
      <c r="Y41" s="40">
        <v>2945</v>
      </c>
      <c r="Z41" s="40">
        <v>0</v>
      </c>
      <c r="AA41" s="40">
        <v>10</v>
      </c>
      <c r="AB41" s="40">
        <v>10</v>
      </c>
      <c r="AC41" s="40">
        <v>10</v>
      </c>
      <c r="AD41" s="40">
        <v>3476</v>
      </c>
      <c r="AE41" s="40">
        <v>1239</v>
      </c>
      <c r="AF41" s="40">
        <v>118</v>
      </c>
      <c r="AG41" s="40">
        <v>2988.39</v>
      </c>
      <c r="AH41" s="40">
        <v>3266.48</v>
      </c>
      <c r="AI41" s="41">
        <v>0</v>
      </c>
      <c r="AJ41" s="40"/>
      <c r="AK41" s="40"/>
      <c r="AL41" s="40"/>
      <c r="AM41" s="40"/>
      <c r="AN41" s="40"/>
      <c r="AO41" s="40"/>
      <c r="AP41" s="40">
        <v>3.93</v>
      </c>
      <c r="AQ41" s="40">
        <v>3.93</v>
      </c>
      <c r="AR41" s="41">
        <v>3.93</v>
      </c>
      <c r="AS41" s="40"/>
      <c r="AT41" s="40"/>
      <c r="AU41" s="40"/>
      <c r="AV41" s="40"/>
      <c r="AW41" s="40"/>
      <c r="AX41" s="40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</row>
    <row r="42" spans="1:88" s="17" customFormat="1" ht="23.25" hidden="1" customHeight="1">
      <c r="A42" s="67"/>
      <c r="B42" s="62" t="s">
        <v>62</v>
      </c>
      <c r="C42" s="40"/>
      <c r="D42" s="40"/>
      <c r="E42" s="40"/>
      <c r="F42" s="40"/>
      <c r="G42" s="40"/>
      <c r="H42" s="40"/>
      <c r="I42" s="40">
        <v>602</v>
      </c>
      <c r="J42" s="40">
        <v>602</v>
      </c>
      <c r="K42" s="40">
        <v>0</v>
      </c>
      <c r="L42" s="40"/>
      <c r="M42" s="40"/>
      <c r="N42" s="40"/>
      <c r="O42" s="40"/>
      <c r="P42" s="40"/>
      <c r="Q42" s="40"/>
      <c r="R42" s="40">
        <v>4075</v>
      </c>
      <c r="S42" s="40">
        <v>4075</v>
      </c>
      <c r="T42" s="40">
        <v>3000</v>
      </c>
      <c r="U42" s="40">
        <v>2632</v>
      </c>
      <c r="V42" s="40">
        <v>792</v>
      </c>
      <c r="W42" s="40">
        <v>17</v>
      </c>
      <c r="X42" s="40">
        <v>0</v>
      </c>
      <c r="Y42" s="40">
        <v>2578</v>
      </c>
      <c r="Z42" s="40">
        <v>223</v>
      </c>
      <c r="AA42" s="40">
        <v>590</v>
      </c>
      <c r="AB42" s="40">
        <v>267</v>
      </c>
      <c r="AC42" s="40">
        <v>115</v>
      </c>
      <c r="AD42" s="40">
        <v>1904</v>
      </c>
      <c r="AE42" s="40">
        <v>1904</v>
      </c>
      <c r="AF42" s="40">
        <v>1700</v>
      </c>
      <c r="AG42" s="40">
        <v>594</v>
      </c>
      <c r="AH42" s="40">
        <v>1160.6300000000001</v>
      </c>
      <c r="AI42" s="41">
        <v>81.23</v>
      </c>
      <c r="AJ42" s="40"/>
      <c r="AK42" s="40"/>
      <c r="AL42" s="40"/>
      <c r="AM42" s="40"/>
      <c r="AN42" s="40"/>
      <c r="AO42" s="40"/>
      <c r="AP42" s="40">
        <v>0.88</v>
      </c>
      <c r="AQ42" s="40">
        <v>0.88</v>
      </c>
      <c r="AR42" s="41">
        <v>0.878</v>
      </c>
      <c r="AS42" s="40"/>
      <c r="AT42" s="40"/>
      <c r="AU42" s="40"/>
      <c r="AV42" s="40"/>
      <c r="AW42" s="40"/>
      <c r="AX42" s="40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</row>
    <row r="43" spans="1:88" s="17" customFormat="1" ht="23.25" hidden="1" customHeight="1">
      <c r="A43" s="67"/>
      <c r="B43" s="62" t="s">
        <v>63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2">
        <v>7357</v>
      </c>
      <c r="Y43" s="42">
        <f>6001-621</f>
        <v>5380</v>
      </c>
      <c r="Z43" s="42">
        <v>621</v>
      </c>
      <c r="AA43" s="40">
        <v>886.26</v>
      </c>
      <c r="AB43" s="40">
        <v>886.26</v>
      </c>
      <c r="AC43" s="40">
        <v>886.26</v>
      </c>
      <c r="AD43" s="40"/>
      <c r="AE43" s="40"/>
      <c r="AF43" s="40"/>
      <c r="AG43" s="40">
        <v>17.86</v>
      </c>
      <c r="AH43" s="40">
        <v>14.9</v>
      </c>
      <c r="AI43" s="41">
        <v>0.18</v>
      </c>
      <c r="AJ43" s="40"/>
      <c r="AK43" s="40"/>
      <c r="AL43" s="40"/>
      <c r="AM43" s="40"/>
      <c r="AN43" s="40"/>
      <c r="AO43" s="40"/>
      <c r="AP43" s="40"/>
      <c r="AQ43" s="40"/>
      <c r="AR43" s="41"/>
      <c r="AS43" s="40"/>
      <c r="AT43" s="40"/>
      <c r="AU43" s="40"/>
      <c r="AV43" s="40"/>
      <c r="AW43" s="40"/>
      <c r="AX43" s="40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</row>
    <row r="44" spans="1:88" s="17" customFormat="1" ht="23.25" hidden="1" customHeight="1">
      <c r="A44" s="67"/>
      <c r="B44" s="62" t="s">
        <v>64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>
        <v>461</v>
      </c>
      <c r="Y44" s="40">
        <v>461</v>
      </c>
      <c r="Z44" s="40">
        <v>461</v>
      </c>
      <c r="AA44" s="40"/>
      <c r="AB44" s="40"/>
      <c r="AC44" s="40"/>
      <c r="AD44" s="40"/>
      <c r="AE44" s="40"/>
      <c r="AF44" s="40"/>
      <c r="AG44" s="40">
        <v>12.37</v>
      </c>
      <c r="AH44" s="40">
        <v>12.37</v>
      </c>
      <c r="AI44" s="40">
        <v>12.37</v>
      </c>
      <c r="AJ44" s="40"/>
      <c r="AK44" s="40"/>
      <c r="AL44" s="40"/>
      <c r="AM44" s="40"/>
      <c r="AN44" s="40"/>
      <c r="AO44" s="40"/>
      <c r="AP44" s="40">
        <v>0.99</v>
      </c>
      <c r="AQ44" s="40">
        <v>0.99</v>
      </c>
      <c r="AR44" s="41">
        <v>0.99</v>
      </c>
      <c r="AS44" s="40"/>
      <c r="AT44" s="40"/>
      <c r="AU44" s="40"/>
      <c r="AV44" s="40"/>
      <c r="AW44" s="40"/>
      <c r="AX44" s="40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</row>
    <row r="45" spans="1:88" s="17" customFormat="1" ht="23.25" hidden="1" customHeight="1">
      <c r="A45" s="67"/>
      <c r="B45" s="62" t="s">
        <v>65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>
        <v>50</v>
      </c>
      <c r="Y45" s="40">
        <v>50</v>
      </c>
      <c r="Z45" s="40">
        <v>50</v>
      </c>
      <c r="AA45" s="40">
        <v>63</v>
      </c>
      <c r="AB45" s="40">
        <v>172</v>
      </c>
      <c r="AC45" s="40">
        <v>172</v>
      </c>
      <c r="AD45" s="40"/>
      <c r="AE45" s="40"/>
      <c r="AF45" s="40"/>
      <c r="AG45" s="40">
        <v>18.5</v>
      </c>
      <c r="AH45" s="41">
        <v>4.03</v>
      </c>
      <c r="AI45" s="41">
        <v>4.03</v>
      </c>
      <c r="AJ45" s="40"/>
      <c r="AK45" s="40"/>
      <c r="AL45" s="40"/>
      <c r="AM45" s="40"/>
      <c r="AN45" s="40"/>
      <c r="AO45" s="40"/>
      <c r="AP45" s="40">
        <v>0.3</v>
      </c>
      <c r="AQ45" s="40">
        <v>0.3</v>
      </c>
      <c r="AR45" s="41">
        <v>0.3</v>
      </c>
      <c r="AS45" s="40"/>
      <c r="AT45" s="40"/>
      <c r="AU45" s="40"/>
      <c r="AV45" s="40"/>
      <c r="AW45" s="40"/>
      <c r="AX45" s="40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</row>
    <row r="46" spans="1:88" s="17" customFormat="1" ht="23.25" hidden="1" customHeight="1">
      <c r="A46" s="67"/>
      <c r="B46" s="62" t="s">
        <v>66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>
        <v>232</v>
      </c>
      <c r="Y46" s="40">
        <v>232</v>
      </c>
      <c r="Z46" s="40">
        <v>232</v>
      </c>
      <c r="AA46" s="40"/>
      <c r="AB46" s="40"/>
      <c r="AC46" s="40"/>
      <c r="AD46" s="40"/>
      <c r="AE46" s="40"/>
      <c r="AF46" s="40"/>
      <c r="AG46" s="40">
        <v>15.21</v>
      </c>
      <c r="AH46" s="40">
        <v>9.98</v>
      </c>
      <c r="AI46" s="40">
        <v>9.98</v>
      </c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</row>
    <row r="47" spans="1:88" s="17" customFormat="1" ht="23.25" hidden="1" customHeight="1">
      <c r="A47" s="68"/>
      <c r="B47" s="62" t="s">
        <v>67</v>
      </c>
      <c r="C47" s="40"/>
      <c r="D47" s="40"/>
      <c r="E47" s="40"/>
      <c r="F47" s="40"/>
      <c r="G47" s="40"/>
      <c r="H47" s="40"/>
      <c r="I47" s="40">
        <v>48</v>
      </c>
      <c r="J47" s="40">
        <v>48</v>
      </c>
      <c r="K47" s="40">
        <v>0</v>
      </c>
      <c r="L47" s="40"/>
      <c r="M47" s="40"/>
      <c r="N47" s="40"/>
      <c r="O47" s="40">
        <v>1289</v>
      </c>
      <c r="P47" s="40">
        <v>1289</v>
      </c>
      <c r="Q47" s="40">
        <v>0</v>
      </c>
      <c r="R47" s="40">
        <v>1928</v>
      </c>
      <c r="S47" s="40">
        <v>1928</v>
      </c>
      <c r="T47" s="40">
        <v>0</v>
      </c>
      <c r="U47" s="40">
        <v>20651</v>
      </c>
      <c r="V47" s="40">
        <v>20651</v>
      </c>
      <c r="W47" s="40">
        <v>1171</v>
      </c>
      <c r="X47" s="40">
        <v>12343</v>
      </c>
      <c r="Y47" s="40">
        <v>12343</v>
      </c>
      <c r="Z47" s="40">
        <v>5813</v>
      </c>
      <c r="AA47" s="40">
        <v>227</v>
      </c>
      <c r="AB47" s="40">
        <v>227</v>
      </c>
      <c r="AC47" s="40">
        <v>0</v>
      </c>
      <c r="AD47" s="40">
        <v>785</v>
      </c>
      <c r="AE47" s="40">
        <v>785</v>
      </c>
      <c r="AF47" s="40">
        <v>0</v>
      </c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</row>
    <row r="48" spans="1:88" s="17" customFormat="1" ht="23.25" customHeight="1">
      <c r="A48" s="65" t="s">
        <v>71</v>
      </c>
      <c r="B48" s="18"/>
      <c r="C48" s="43">
        <f>SUM(C7:C47)</f>
        <v>45943</v>
      </c>
      <c r="D48" s="43">
        <f t="shared" ref="D48:AX48" si="0">SUM(D7:D47)</f>
        <v>6180</v>
      </c>
      <c r="E48" s="43">
        <f t="shared" si="0"/>
        <v>6180</v>
      </c>
      <c r="F48" s="43">
        <f t="shared" si="0"/>
        <v>62806.83</v>
      </c>
      <c r="G48" s="43">
        <f t="shared" si="0"/>
        <v>12068</v>
      </c>
      <c r="H48" s="43">
        <f t="shared" si="0"/>
        <v>12068</v>
      </c>
      <c r="I48" s="43">
        <f t="shared" si="0"/>
        <v>650</v>
      </c>
      <c r="J48" s="43">
        <f t="shared" si="0"/>
        <v>650</v>
      </c>
      <c r="K48" s="43">
        <f t="shared" si="0"/>
        <v>0</v>
      </c>
      <c r="L48" s="43">
        <f t="shared" si="0"/>
        <v>139736.23000000001</v>
      </c>
      <c r="M48" s="43">
        <f t="shared" si="0"/>
        <v>5680</v>
      </c>
      <c r="N48" s="43">
        <f t="shared" si="0"/>
        <v>4040.62</v>
      </c>
      <c r="O48" s="43">
        <f t="shared" si="0"/>
        <v>223759.81300000002</v>
      </c>
      <c r="P48" s="43">
        <f t="shared" si="0"/>
        <v>140791.29691578969</v>
      </c>
      <c r="Q48" s="43">
        <f t="shared" si="0"/>
        <v>72012.390257930703</v>
      </c>
      <c r="R48" s="43">
        <f t="shared" si="0"/>
        <v>352693.19622600003</v>
      </c>
      <c r="S48" s="43">
        <f t="shared" si="0"/>
        <v>191838.70600000001</v>
      </c>
      <c r="T48" s="43">
        <f t="shared" si="0"/>
        <v>126487.45373699124</v>
      </c>
      <c r="U48" s="43">
        <f t="shared" si="0"/>
        <v>359818.78780000005</v>
      </c>
      <c r="V48" s="43">
        <f t="shared" si="0"/>
        <v>272465.45500000002</v>
      </c>
      <c r="W48" s="43">
        <f t="shared" si="0"/>
        <v>133544.38544000001</v>
      </c>
      <c r="X48" s="43">
        <f t="shared" si="0"/>
        <v>232994.14269999997</v>
      </c>
      <c r="Y48" s="43">
        <f t="shared" si="0"/>
        <v>165411.313455</v>
      </c>
      <c r="Z48" s="43">
        <f t="shared" si="0"/>
        <v>75639.503430000012</v>
      </c>
      <c r="AA48" s="43">
        <f t="shared" si="0"/>
        <v>138910.38500000001</v>
      </c>
      <c r="AB48" s="43">
        <f t="shared" si="0"/>
        <v>98586.340100000001</v>
      </c>
      <c r="AC48" s="43">
        <f t="shared" si="0"/>
        <v>14975.7531</v>
      </c>
      <c r="AD48" s="43">
        <f t="shared" si="0"/>
        <v>48879.958899827907</v>
      </c>
      <c r="AE48" s="43">
        <f t="shared" si="0"/>
        <v>22370.85036</v>
      </c>
      <c r="AF48" s="43">
        <f t="shared" si="0"/>
        <v>9759.3093599999993</v>
      </c>
      <c r="AG48" s="43">
        <f t="shared" si="0"/>
        <v>123247.11951</v>
      </c>
      <c r="AH48" s="43">
        <f t="shared" si="0"/>
        <v>71200.988242860389</v>
      </c>
      <c r="AI48" s="43">
        <f t="shared" si="0"/>
        <v>27975.405230255699</v>
      </c>
      <c r="AJ48" s="43">
        <f t="shared" si="0"/>
        <v>8545.0859999999993</v>
      </c>
      <c r="AK48" s="43">
        <f t="shared" si="0"/>
        <v>2183.1710000000003</v>
      </c>
      <c r="AL48" s="43">
        <f t="shared" si="0"/>
        <v>903.00889999999993</v>
      </c>
      <c r="AM48" s="43">
        <f t="shared" si="0"/>
        <v>806.56894</v>
      </c>
      <c r="AN48" s="43">
        <f t="shared" si="0"/>
        <v>0</v>
      </c>
      <c r="AO48" s="43">
        <f t="shared" si="0"/>
        <v>0</v>
      </c>
      <c r="AP48" s="43">
        <f t="shared" si="0"/>
        <v>1807.0630000000001</v>
      </c>
      <c r="AQ48" s="43">
        <f t="shared" si="0"/>
        <v>968.44999999999993</v>
      </c>
      <c r="AR48" s="43">
        <f t="shared" si="0"/>
        <v>801.17399999999998</v>
      </c>
      <c r="AS48" s="43">
        <f t="shared" si="0"/>
        <v>0</v>
      </c>
      <c r="AT48" s="43">
        <f t="shared" si="0"/>
        <v>0</v>
      </c>
      <c r="AU48" s="43">
        <f t="shared" si="0"/>
        <v>0</v>
      </c>
      <c r="AV48" s="43">
        <f t="shared" si="0"/>
        <v>3914</v>
      </c>
      <c r="AW48" s="43">
        <f t="shared" si="0"/>
        <v>2348.4</v>
      </c>
      <c r="AX48" s="43">
        <f t="shared" si="0"/>
        <v>2348.4</v>
      </c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</row>
    <row r="49" spans="1:88" s="17" customFormat="1" ht="23.25" customHeight="1">
      <c r="A49" s="12"/>
      <c r="B49" s="18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39"/>
      <c r="AH49" s="39"/>
      <c r="AI49" s="39"/>
      <c r="AJ49" s="39"/>
      <c r="AK49" s="39"/>
      <c r="AL49" s="43"/>
      <c r="AM49" s="43"/>
      <c r="AN49" s="43"/>
      <c r="AO49" s="43"/>
      <c r="AP49" s="43"/>
      <c r="AQ49" s="43"/>
      <c r="AR49" s="43"/>
      <c r="AS49" s="43"/>
      <c r="AT49" s="14"/>
      <c r="AU49" s="14"/>
      <c r="AV49" s="14"/>
      <c r="AW49" s="14"/>
      <c r="AX49" s="14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</row>
    <row r="50" spans="1:88" s="17" customFormat="1" ht="23.25" customHeight="1">
      <c r="A50" s="12"/>
      <c r="B50" s="18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39"/>
      <c r="AH50" s="39"/>
      <c r="AI50" s="39"/>
      <c r="AJ50" s="39"/>
      <c r="AK50" s="39"/>
      <c r="AL50" s="43"/>
      <c r="AM50" s="43"/>
      <c r="AN50" s="43"/>
      <c r="AO50" s="43"/>
      <c r="AP50" s="43"/>
      <c r="AQ50" s="43"/>
      <c r="AR50" s="43"/>
      <c r="AS50" s="43"/>
      <c r="AT50" s="14"/>
      <c r="AU50" s="14"/>
      <c r="AV50" s="14"/>
      <c r="AW50" s="14"/>
      <c r="AX50" s="14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</row>
    <row r="51" spans="1:88" s="17" customFormat="1" ht="23.25" customHeight="1">
      <c r="A51" s="12"/>
      <c r="B51" s="1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39"/>
      <c r="AH51" s="39"/>
      <c r="AI51" s="39"/>
      <c r="AJ51" s="39"/>
      <c r="AK51" s="39"/>
      <c r="AL51" s="43"/>
      <c r="AM51" s="43"/>
      <c r="AN51" s="43"/>
      <c r="AO51" s="43"/>
      <c r="AP51" s="43"/>
      <c r="AQ51" s="43"/>
      <c r="AR51" s="43"/>
      <c r="AS51" s="43"/>
      <c r="AT51" s="14"/>
      <c r="AU51" s="14"/>
      <c r="AV51" s="14"/>
      <c r="AW51" s="14"/>
      <c r="AX51" s="14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</row>
    <row r="52" spans="1:88" s="17" customFormat="1" ht="23.25" customHeight="1">
      <c r="A52" s="12"/>
      <c r="B52" s="18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39"/>
      <c r="AH52" s="39"/>
      <c r="AI52" s="39"/>
      <c r="AJ52" s="39"/>
      <c r="AK52" s="39"/>
      <c r="AL52" s="43"/>
      <c r="AM52" s="43"/>
      <c r="AN52" s="43"/>
      <c r="AO52" s="43"/>
      <c r="AP52" s="43"/>
      <c r="AQ52" s="43"/>
      <c r="AR52" s="43"/>
      <c r="AS52" s="43"/>
      <c r="AT52" s="14"/>
      <c r="AU52" s="14"/>
      <c r="AV52" s="14"/>
      <c r="AW52" s="14"/>
      <c r="AX52" s="14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</row>
    <row r="53" spans="1:88" s="17" customFormat="1" ht="23.25" customHeight="1">
      <c r="A53" s="12"/>
      <c r="B53" s="1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39"/>
      <c r="AH53" s="39"/>
      <c r="AI53" s="39"/>
      <c r="AJ53" s="39"/>
      <c r="AK53" s="39"/>
      <c r="AL53" s="43"/>
      <c r="AM53" s="43"/>
      <c r="AN53" s="43"/>
      <c r="AO53" s="43"/>
      <c r="AP53" s="43"/>
      <c r="AQ53" s="43"/>
      <c r="AR53" s="43"/>
      <c r="AS53" s="43"/>
      <c r="AT53" s="14"/>
      <c r="AU53" s="14"/>
      <c r="AV53" s="14"/>
      <c r="AW53" s="14"/>
      <c r="AX53" s="14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</row>
    <row r="54" spans="1:88" s="17" customFormat="1" ht="23.25" customHeight="1">
      <c r="A54" s="12"/>
      <c r="B54" s="1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39"/>
      <c r="AH54" s="39"/>
      <c r="AI54" s="39"/>
      <c r="AJ54" s="39"/>
      <c r="AK54" s="39"/>
      <c r="AL54" s="43"/>
      <c r="AM54" s="43"/>
      <c r="AN54" s="43"/>
      <c r="AO54" s="43"/>
      <c r="AP54" s="43"/>
      <c r="AQ54" s="43"/>
      <c r="AR54" s="43"/>
      <c r="AS54" s="43"/>
      <c r="AT54" s="14"/>
      <c r="AU54" s="14"/>
      <c r="AV54" s="14"/>
      <c r="AW54" s="14"/>
      <c r="AX54" s="14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</row>
    <row r="55" spans="1:88" s="25" customFormat="1" ht="23.25" customHeight="1">
      <c r="A55" s="12"/>
      <c r="B55" s="1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39"/>
      <c r="AH55" s="39"/>
      <c r="AI55" s="39"/>
      <c r="AJ55" s="39"/>
      <c r="AK55" s="39"/>
      <c r="AL55" s="43"/>
      <c r="AM55" s="43"/>
      <c r="AN55" s="43"/>
      <c r="AO55" s="43"/>
      <c r="AP55" s="43"/>
      <c r="AQ55" s="43"/>
      <c r="AR55" s="43"/>
      <c r="AS55" s="43"/>
      <c r="AT55" s="14"/>
      <c r="AU55" s="14"/>
      <c r="AV55" s="14"/>
      <c r="AW55" s="14"/>
      <c r="AX55" s="1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</row>
  </sheetData>
  <mergeCells count="27">
    <mergeCell ref="A7:A14"/>
    <mergeCell ref="A16:A22"/>
    <mergeCell ref="A23:A30"/>
    <mergeCell ref="AV5:AX5"/>
    <mergeCell ref="AD5:AF5"/>
    <mergeCell ref="AG5:AI5"/>
    <mergeCell ref="AJ5:AL5"/>
    <mergeCell ref="AM5:AO5"/>
    <mergeCell ref="AP5:AR5"/>
    <mergeCell ref="AS5:AU5"/>
    <mergeCell ref="AA5:AC5"/>
    <mergeCell ref="A31:A47"/>
    <mergeCell ref="A1:AI2"/>
    <mergeCell ref="A3:F3"/>
    <mergeCell ref="G3:K3"/>
    <mergeCell ref="A4:A6"/>
    <mergeCell ref="B4:B6"/>
    <mergeCell ref="C4:AF4"/>
    <mergeCell ref="AG4:AX4"/>
    <mergeCell ref="C5:E5"/>
    <mergeCell ref="F5:H5"/>
    <mergeCell ref="I5:K5"/>
    <mergeCell ref="L5:N5"/>
    <mergeCell ref="O5:Q5"/>
    <mergeCell ref="R5:T5"/>
    <mergeCell ref="U5:W5"/>
    <mergeCell ref="X5:Z5"/>
  </mergeCells>
  <phoneticPr fontId="4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单位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王凤华</dc:creator>
  <cp:lastModifiedBy>hp</cp:lastModifiedBy>
  <dcterms:created xsi:type="dcterms:W3CDTF">2017-01-03T23:53:08Z</dcterms:created>
  <dcterms:modified xsi:type="dcterms:W3CDTF">2017-01-17T01:50:25Z</dcterms:modified>
</cp:coreProperties>
</file>