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730" windowHeight="10530" tabRatio="800" firstSheet="1" activeTab="4"/>
  </bookViews>
  <sheets>
    <sheet name="Macro1" sheetId="32" state="veryHidden" r:id="rId1"/>
    <sheet name="封面" sheetId="26" r:id="rId2"/>
    <sheet name="报表目录" sheetId="28" r:id="rId3"/>
    <sheet name="201" sheetId="23" r:id="rId4"/>
    <sheet name="201续表" sheetId="29" r:id="rId5"/>
    <sheet name="202" sheetId="27" r:id="rId6"/>
    <sheet name="203" sheetId="30" r:id="rId7"/>
    <sheet name="204" sheetId="31" r:id="rId8"/>
    <sheet name="205" sheetId="33" r:id="rId9"/>
    <sheet name="206" sheetId="34" r:id="rId10"/>
  </sheets>
  <calcPr calcId="125725"/>
</workbook>
</file>

<file path=xl/calcChain.xml><?xml version="1.0" encoding="utf-8"?>
<calcChain xmlns="http://schemas.openxmlformats.org/spreadsheetml/2006/main">
  <c r="F25" i="29"/>
  <c r="W25" i="23"/>
  <c r="Z25"/>
  <c r="Z12" s="1"/>
  <c r="H25"/>
  <c r="R16" i="34"/>
  <c r="Q16"/>
  <c r="P16"/>
  <c r="O16"/>
  <c r="N16"/>
  <c r="K16"/>
  <c r="F16"/>
  <c r="Q15"/>
  <c r="P15"/>
  <c r="O15"/>
  <c r="N15"/>
  <c r="R15" s="1"/>
  <c r="K15"/>
  <c r="F15"/>
  <c r="Q14"/>
  <c r="P14"/>
  <c r="O14"/>
  <c r="N14"/>
  <c r="R14" s="1"/>
  <c r="K14"/>
  <c r="F14"/>
  <c r="R13"/>
  <c r="Q13"/>
  <c r="P13"/>
  <c r="O13"/>
  <c r="N13"/>
  <c r="K13"/>
  <c r="F13"/>
  <c r="Q12"/>
  <c r="O12"/>
  <c r="P12" s="1"/>
  <c r="N12"/>
  <c r="R12" s="1"/>
  <c r="K12"/>
  <c r="F12"/>
  <c r="R11"/>
  <c r="Q11"/>
  <c r="P11"/>
  <c r="O11"/>
  <c r="N11"/>
  <c r="K11"/>
  <c r="F11"/>
  <c r="Q10"/>
  <c r="O10"/>
  <c r="N10"/>
  <c r="P10" s="1"/>
  <c r="K10"/>
  <c r="F10"/>
  <c r="R9"/>
  <c r="Q9"/>
  <c r="O9"/>
  <c r="N9"/>
  <c r="K9"/>
  <c r="F9"/>
  <c r="Q8"/>
  <c r="O8"/>
  <c r="L8"/>
  <c r="I8"/>
  <c r="M8" s="1"/>
  <c r="H8"/>
  <c r="G8"/>
  <c r="F8"/>
  <c r="L24" i="33"/>
  <c r="L11" s="1"/>
  <c r="I24"/>
  <c r="G24"/>
  <c r="G23"/>
  <c r="G12"/>
  <c r="K11"/>
  <c r="J11"/>
  <c r="I11"/>
  <c r="H11"/>
  <c r="G11"/>
  <c r="C11"/>
  <c r="F18" i="31"/>
  <c r="F13"/>
  <c r="F12"/>
  <c r="F6"/>
  <c r="Y25" i="30"/>
  <c r="T25"/>
  <c r="O25"/>
  <c r="K25"/>
  <c r="G25"/>
  <c r="C25"/>
  <c r="Y24"/>
  <c r="T24"/>
  <c r="O24"/>
  <c r="K24"/>
  <c r="G24"/>
  <c r="C24"/>
  <c r="Y23"/>
  <c r="T23"/>
  <c r="O23"/>
  <c r="K23"/>
  <c r="G23"/>
  <c r="C23"/>
  <c r="Y22"/>
  <c r="T22"/>
  <c r="O22"/>
  <c r="K22"/>
  <c r="G22"/>
  <c r="C22"/>
  <c r="Y21"/>
  <c r="T21"/>
  <c r="O21"/>
  <c r="K21"/>
  <c r="G21"/>
  <c r="C21"/>
  <c r="Y20"/>
  <c r="T20"/>
  <c r="O20"/>
  <c r="K20"/>
  <c r="G20"/>
  <c r="C20"/>
  <c r="Y19"/>
  <c r="T19"/>
  <c r="O19"/>
  <c r="K19"/>
  <c r="G19"/>
  <c r="C19"/>
  <c r="Y18"/>
  <c r="T18"/>
  <c r="O18"/>
  <c r="K18"/>
  <c r="G18"/>
  <c r="C18"/>
  <c r="Y17"/>
  <c r="T17"/>
  <c r="O17"/>
  <c r="K17"/>
  <c r="G17"/>
  <c r="C17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Y15"/>
  <c r="T15"/>
  <c r="O15"/>
  <c r="K15"/>
  <c r="G15"/>
  <c r="C15"/>
  <c r="Y14"/>
  <c r="T14"/>
  <c r="O14"/>
  <c r="K14"/>
  <c r="G14"/>
  <c r="C14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C23" i="27"/>
  <c r="C22"/>
  <c r="C21"/>
  <c r="C20"/>
  <c r="C19"/>
  <c r="C18"/>
  <c r="C17"/>
  <c r="C16"/>
  <c r="C15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C13"/>
  <c r="C12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Z10"/>
  <c r="X10"/>
  <c r="W10"/>
  <c r="V10"/>
  <c r="U10"/>
  <c r="T10"/>
  <c r="R10"/>
  <c r="O10"/>
  <c r="M10"/>
  <c r="K10"/>
  <c r="J10"/>
  <c r="I10"/>
  <c r="E10"/>
  <c r="M25" i="29"/>
  <c r="H25"/>
  <c r="E25"/>
  <c r="F24" i="33" s="1"/>
  <c r="M24" i="29"/>
  <c r="H24"/>
  <c r="D24"/>
  <c r="C24"/>
  <c r="M23"/>
  <c r="H23"/>
  <c r="D23"/>
  <c r="C23"/>
  <c r="M22"/>
  <c r="H22"/>
  <c r="D22"/>
  <c r="C22"/>
  <c r="M21"/>
  <c r="H21"/>
  <c r="D21"/>
  <c r="C21"/>
  <c r="D20"/>
  <c r="C20"/>
  <c r="D19"/>
  <c r="C19"/>
  <c r="D18"/>
  <c r="C18"/>
  <c r="D17"/>
  <c r="C17"/>
  <c r="Q16"/>
  <c r="P16"/>
  <c r="O16"/>
  <c r="N16"/>
  <c r="M16"/>
  <c r="L16"/>
  <c r="K16"/>
  <c r="J16"/>
  <c r="I16"/>
  <c r="H16"/>
  <c r="E16"/>
  <c r="D16"/>
  <c r="C16"/>
  <c r="M15"/>
  <c r="H15"/>
  <c r="D15"/>
  <c r="C15"/>
  <c r="M14"/>
  <c r="H14"/>
  <c r="D14"/>
  <c r="C14"/>
  <c r="Q13"/>
  <c r="P13"/>
  <c r="O13"/>
  <c r="N13"/>
  <c r="M13"/>
  <c r="L13"/>
  <c r="K13"/>
  <c r="J13"/>
  <c r="I13"/>
  <c r="H13"/>
  <c r="E13"/>
  <c r="D13"/>
  <c r="C13"/>
  <c r="Q12"/>
  <c r="P12"/>
  <c r="O12"/>
  <c r="N12"/>
  <c r="M12"/>
  <c r="L12"/>
  <c r="K12"/>
  <c r="J12"/>
  <c r="I12"/>
  <c r="H12"/>
  <c r="G12"/>
  <c r="F12"/>
  <c r="E12"/>
  <c r="AE25" i="23"/>
  <c r="U25"/>
  <c r="P25"/>
  <c r="K25"/>
  <c r="E25"/>
  <c r="D25" s="1"/>
  <c r="AE24"/>
  <c r="Z24"/>
  <c r="V24"/>
  <c r="U24"/>
  <c r="P24"/>
  <c r="K24"/>
  <c r="H24"/>
  <c r="E24"/>
  <c r="D24"/>
  <c r="AE23"/>
  <c r="Z23"/>
  <c r="V23"/>
  <c r="U23"/>
  <c r="P23"/>
  <c r="K23"/>
  <c r="H23"/>
  <c r="E23"/>
  <c r="D23"/>
  <c r="AE22"/>
  <c r="Z22"/>
  <c r="V22"/>
  <c r="U22"/>
  <c r="P22"/>
  <c r="K22"/>
  <c r="H22"/>
  <c r="E22"/>
  <c r="D22"/>
  <c r="AE21"/>
  <c r="Z21"/>
  <c r="V21"/>
  <c r="U21"/>
  <c r="P21"/>
  <c r="K21"/>
  <c r="H21"/>
  <c r="E21"/>
  <c r="D21"/>
  <c r="AE20"/>
  <c r="Z20"/>
  <c r="V20"/>
  <c r="U20"/>
  <c r="P20"/>
  <c r="K20"/>
  <c r="H20"/>
  <c r="E20"/>
  <c r="D20"/>
  <c r="AE19"/>
  <c r="Z19"/>
  <c r="V19"/>
  <c r="U19"/>
  <c r="P19"/>
  <c r="K19"/>
  <c r="H19"/>
  <c r="E19"/>
  <c r="D19"/>
  <c r="AE18"/>
  <c r="Z18"/>
  <c r="V18"/>
  <c r="U18"/>
  <c r="P18"/>
  <c r="K18"/>
  <c r="H18"/>
  <c r="E18"/>
  <c r="D18"/>
  <c r="AE17"/>
  <c r="Z17"/>
  <c r="V17"/>
  <c r="U17"/>
  <c r="P17"/>
  <c r="K17"/>
  <c r="H17"/>
  <c r="E17"/>
  <c r="D17"/>
  <c r="AI16"/>
  <c r="AH16"/>
  <c r="AG16"/>
  <c r="AF16"/>
  <c r="AE16"/>
  <c r="AD16"/>
  <c r="AC16"/>
  <c r="AB16"/>
  <c r="AA16"/>
  <c r="Z16"/>
  <c r="Y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AE15"/>
  <c r="Z15"/>
  <c r="V15"/>
  <c r="U15"/>
  <c r="P15"/>
  <c r="K15"/>
  <c r="H15"/>
  <c r="E15"/>
  <c r="D15"/>
  <c r="AE14"/>
  <c r="Z14"/>
  <c r="V14"/>
  <c r="U14"/>
  <c r="P14"/>
  <c r="K14"/>
  <c r="H14"/>
  <c r="AI13"/>
  <c r="AH13"/>
  <c r="AG13"/>
  <c r="AF13"/>
  <c r="AE13"/>
  <c r="AD13"/>
  <c r="AC13"/>
  <c r="AB13"/>
  <c r="AA13"/>
  <c r="Z13"/>
  <c r="Y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AI12"/>
  <c r="AH12"/>
  <c r="AG12"/>
  <c r="AF12"/>
  <c r="AE12"/>
  <c r="AC12"/>
  <c r="AB12"/>
  <c r="AA12"/>
  <c r="V12"/>
  <c r="U12"/>
  <c r="T12"/>
  <c r="S12"/>
  <c r="R12"/>
  <c r="Q12"/>
  <c r="P12"/>
  <c r="O12"/>
  <c r="N12"/>
  <c r="M12"/>
  <c r="L12"/>
  <c r="K12"/>
  <c r="J12"/>
  <c r="I12"/>
  <c r="G12"/>
  <c r="F12"/>
  <c r="C12"/>
  <c r="F11" i="33" l="1"/>
  <c r="E24"/>
  <c r="D25" i="29"/>
  <c r="R10" i="34"/>
  <c r="K8"/>
  <c r="N8"/>
  <c r="R8" s="1"/>
  <c r="P9"/>
  <c r="E11" i="33" l="1"/>
  <c r="D24"/>
  <c r="D11" s="1"/>
  <c r="D12" i="29"/>
  <c r="C25"/>
  <c r="C12" s="1"/>
  <c r="P8" i="34"/>
</calcChain>
</file>

<file path=xl/comments1.xml><?xml version="1.0" encoding="utf-8"?>
<comments xmlns="http://schemas.openxmlformats.org/spreadsheetml/2006/main">
  <authors>
    <author>SkyUN.Org</author>
  </authors>
  <commentList>
    <comment ref="G25" authorId="0">
      <text>
        <r>
          <rPr>
            <sz val="9"/>
            <rFont val="宋体"/>
            <family val="3"/>
            <charset val="134"/>
          </rPr>
          <t>SkyUN.Org:借调人员月工资总额
汇率不同</t>
        </r>
      </text>
    </comment>
  </commentList>
</comments>
</file>

<file path=xl/sharedStrings.xml><?xml version="1.0" encoding="utf-8"?>
<sst xmlns="http://schemas.openxmlformats.org/spreadsheetml/2006/main" count="622" uniqueCount="246">
  <si>
    <t xml:space="preserve">    中国交通建设股份有限公司劳资月报</t>
  </si>
  <si>
    <r>
      <rPr>
        <sz val="12"/>
        <rFont val="宋体"/>
        <family val="3"/>
        <charset val="134"/>
      </rPr>
      <t xml:space="preserve">填报单位 </t>
    </r>
    <r>
      <rPr>
        <sz val="12"/>
        <rFont val="宋体"/>
        <family val="3"/>
        <charset val="134"/>
      </rPr>
      <t xml:space="preserve"> </t>
    </r>
  </si>
  <si>
    <t>南苏丹银行大楼项目部</t>
  </si>
  <si>
    <t>（盖章）</t>
  </si>
  <si>
    <t>单位领导</t>
  </si>
  <si>
    <t>程宪会</t>
  </si>
  <si>
    <t>（章）</t>
  </si>
  <si>
    <t>部门负责人</t>
  </si>
  <si>
    <t>鞠兴凯</t>
  </si>
  <si>
    <t>填报人</t>
  </si>
  <si>
    <t>联系电话</t>
  </si>
  <si>
    <t>联系传真</t>
  </si>
  <si>
    <t>通讯地址</t>
  </si>
  <si>
    <t>邮政编码</t>
  </si>
  <si>
    <t>单位级次</t>
  </si>
  <si>
    <t>单位类别</t>
  </si>
  <si>
    <t>报送日期</t>
  </si>
  <si>
    <t>中国交建人力资源一部</t>
  </si>
  <si>
    <t>报表目录</t>
  </si>
  <si>
    <t>序号</t>
  </si>
  <si>
    <t>表号</t>
  </si>
  <si>
    <t>表名</t>
  </si>
  <si>
    <t>页号</t>
  </si>
  <si>
    <t>填报单位</t>
  </si>
  <si>
    <t>备注</t>
  </si>
  <si>
    <t>中交统劳201表</t>
  </si>
  <si>
    <t>单位从业人员和劳动报酬情况</t>
  </si>
  <si>
    <t>中国交建各单位</t>
  </si>
  <si>
    <t>月报</t>
  </si>
  <si>
    <t>中交统劳201续表</t>
  </si>
  <si>
    <t>单位从业人员和劳动报酬情况（续表）</t>
  </si>
  <si>
    <t>中交统劳202表</t>
  </si>
  <si>
    <t>在岗职工基本情况</t>
  </si>
  <si>
    <t>中交统劳203表</t>
  </si>
  <si>
    <t>单位劳务派遣用工和农民工用工情况</t>
  </si>
  <si>
    <t>中国交建各有关单位</t>
  </si>
  <si>
    <t>中交统劳204表</t>
  </si>
  <si>
    <t>中央企业农民工工作信息月报</t>
  </si>
  <si>
    <t>中交统劳205表</t>
  </si>
  <si>
    <t>企业人工成本情况</t>
  </si>
  <si>
    <t>中交统劳206表</t>
  </si>
  <si>
    <t>工资总额预算执行情况</t>
  </si>
  <si>
    <t>表      号：中交统劳201表</t>
  </si>
  <si>
    <t>制表机关：中国交建人力资源一部</t>
  </si>
  <si>
    <t>批准机关：</t>
  </si>
  <si>
    <t>计量单位：人      批准文号：</t>
  </si>
  <si>
    <t>代码</t>
  </si>
  <si>
    <t>单位数（个）</t>
  </si>
  <si>
    <t>月末人数</t>
  </si>
  <si>
    <t>平均人数</t>
  </si>
  <si>
    <t>总计</t>
  </si>
  <si>
    <t>单位从业人员</t>
  </si>
  <si>
    <t>离开本单位仍保留劳动关系的职工</t>
  </si>
  <si>
    <t>合计</t>
  </si>
  <si>
    <t>女性</t>
  </si>
  <si>
    <t>非全日制</t>
  </si>
  <si>
    <t>在岗职工</t>
  </si>
  <si>
    <t>其他从业人员</t>
  </si>
  <si>
    <t>小计</t>
  </si>
  <si>
    <t>内部退养职工</t>
  </si>
  <si>
    <t>长期病、休假职工</t>
  </si>
  <si>
    <t>借调至外单位人员</t>
  </si>
  <si>
    <t>其他</t>
  </si>
  <si>
    <t>本单位在岗职工</t>
  </si>
  <si>
    <t>外单位借调人员</t>
  </si>
  <si>
    <t>聘用的离退休人员</t>
  </si>
  <si>
    <t>聘用的港澳台和外籍人员</t>
  </si>
  <si>
    <t>兼职人员</t>
  </si>
  <si>
    <t>甲</t>
  </si>
  <si>
    <t>乙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</si>
  <si>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</si>
  <si>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</si>
  <si>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</si>
  <si>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</si>
  <si>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</si>
  <si>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</si>
  <si>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</si>
  <si>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</si>
  <si>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</si>
  <si>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</si>
  <si>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</si>
  <si>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</si>
  <si>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</si>
  <si>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</si>
  <si>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</si>
  <si>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</si>
  <si>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</si>
  <si>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</si>
  <si>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</si>
  <si>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</si>
  <si>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</si>
  <si>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</si>
  <si>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</si>
  <si>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</si>
  <si>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</si>
  <si>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</si>
  <si>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</si>
  <si>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</si>
  <si>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</si>
  <si>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</si>
  <si>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</si>
  <si>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</si>
  <si>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r>
      <rPr>
        <sz val="9"/>
        <rFont val="宋体"/>
        <family val="3"/>
        <charset val="134"/>
      </rPr>
      <t>33</t>
    </r>
  </si>
  <si>
    <t>总计（全部）</t>
  </si>
  <si>
    <t>合计（境内）</t>
  </si>
  <si>
    <t>一、企业</t>
  </si>
  <si>
    <t>　其中：国有企业</t>
  </si>
  <si>
    <t>二、事业</t>
  </si>
  <si>
    <t xml:space="preserve">  （一）1类事业单位</t>
  </si>
  <si>
    <t xml:space="preserve">    其中：参照公务员</t>
  </si>
  <si>
    <t xml:space="preserve">  （二）2类事业单位</t>
  </si>
  <si>
    <t xml:space="preserve">  （三）3类事业单位</t>
  </si>
  <si>
    <t xml:space="preserve">    其中：实行企业化管理的单位</t>
  </si>
  <si>
    <t>三、机关</t>
  </si>
  <si>
    <t xml:space="preserve">  其中：公务员</t>
  </si>
  <si>
    <t>四、民间非盈利组织</t>
  </si>
  <si>
    <t>境外单位</t>
  </si>
  <si>
    <t xml:space="preserve"> </t>
  </si>
  <si>
    <t>— 1 —</t>
  </si>
  <si>
    <t>表      号：中交统劳201续表</t>
  </si>
  <si>
    <t>计量单位：万元      批准文号：</t>
  </si>
  <si>
    <t>劳动报酬和生活费(年初至本月末累计)</t>
  </si>
  <si>
    <t>单位从业人员劳动报酬</t>
  </si>
  <si>
    <t>离开本单位仍保留劳动关系职工的生活费</t>
  </si>
  <si>
    <t>在岗职工工资总额</t>
  </si>
  <si>
    <t>其他从业人员劳动报酬</t>
  </si>
  <si>
    <r>
      <rPr>
        <sz val="8"/>
        <color indexed="8"/>
        <rFont val="Arial Unicode MS"/>
        <family val="2"/>
        <charset val="134"/>
      </rPr>
      <t>表　　号：中交统劳</t>
    </r>
    <r>
      <rPr>
        <sz val="9"/>
        <color indexed="8"/>
        <rFont val="Arial Unicode MS"/>
        <family val="2"/>
        <charset val="134"/>
      </rPr>
      <t>2</t>
    </r>
    <r>
      <rPr>
        <sz val="8"/>
        <color indexed="8"/>
        <rFont val="Arial Unicode MS"/>
        <family val="2"/>
        <charset val="134"/>
      </rPr>
      <t>０2表</t>
    </r>
  </si>
  <si>
    <t>人员类别</t>
  </si>
  <si>
    <t>学历</t>
  </si>
  <si>
    <t>年龄</t>
  </si>
  <si>
    <t>专业技术职务</t>
  </si>
  <si>
    <t>经营管理人员</t>
  </si>
  <si>
    <t>专业技术人员</t>
  </si>
  <si>
    <t>技能人员</t>
  </si>
  <si>
    <t>其他人员</t>
  </si>
  <si>
    <t>研究生</t>
  </si>
  <si>
    <t>本科</t>
  </si>
  <si>
    <t>大专</t>
  </si>
  <si>
    <t>中专</t>
  </si>
  <si>
    <t>高中及以下</t>
  </si>
  <si>
    <t>35岁及以下</t>
  </si>
  <si>
    <t>36岁至40岁</t>
  </si>
  <si>
    <t>41岁至45岁</t>
  </si>
  <si>
    <t>46岁至50岁</t>
  </si>
  <si>
    <t>51岁至54岁</t>
  </si>
  <si>
    <t>55岁及以上</t>
  </si>
  <si>
    <t>高级</t>
  </si>
  <si>
    <t>中级</t>
  </si>
  <si>
    <t>初级</t>
  </si>
  <si>
    <t>其中有专业技术职务的人员</t>
  </si>
  <si>
    <t>其中在管理岗位工作的人员</t>
  </si>
  <si>
    <t>博士</t>
  </si>
  <si>
    <t>正高级</t>
  </si>
  <si>
    <t>— 3 —</t>
  </si>
  <si>
    <t>表      号：中交统劳203表</t>
  </si>
  <si>
    <t>计量单位：人、万元      批准文号：</t>
  </si>
  <si>
    <t>单位劳务派遣用工情况</t>
  </si>
  <si>
    <t>单位农民工用工情况</t>
  </si>
  <si>
    <t>劳动报酬（年初至本月末累计）</t>
  </si>
  <si>
    <t>本单位发放工资的劳务派遣人员</t>
  </si>
  <si>
    <t>本单位代发工资的劳务派遣人员</t>
  </si>
  <si>
    <t>劳务派遣形式用工人员</t>
  </si>
  <si>
    <t>直接签订用工合同人员</t>
  </si>
  <si>
    <t>劳务分包或业务外包用工人员</t>
  </si>
  <si>
    <t>— 4 —</t>
  </si>
  <si>
    <t>表      号：中交统劳204表</t>
  </si>
  <si>
    <t>计量单位：人次、万元      批准文号：</t>
  </si>
  <si>
    <t>项目</t>
  </si>
  <si>
    <t>内容</t>
  </si>
  <si>
    <t>数量/金额</t>
  </si>
  <si>
    <t>农民工基本情况
（年初至本月累计）</t>
  </si>
  <si>
    <t>农民工用工总人数</t>
  </si>
  <si>
    <t>其中：劳务派遣形式用工人数</t>
  </si>
  <si>
    <t xml:space="preserve">      直接签订用工合同人数</t>
  </si>
  <si>
    <t xml:space="preserve">      劳务分包或业务外包人数</t>
  </si>
  <si>
    <t xml:space="preserve">      其他农民工人数</t>
  </si>
  <si>
    <t>农民工费用情况
（年初至本月累计）</t>
  </si>
  <si>
    <t>发生费用总额：</t>
  </si>
  <si>
    <t>其中：工资总额</t>
  </si>
  <si>
    <t xml:space="preserve">     *各类保险总额（12月填）</t>
  </si>
  <si>
    <t>各类保险
（12月填）</t>
  </si>
  <si>
    <t>*养老保险</t>
  </si>
  <si>
    <t>*医疗保险</t>
  </si>
  <si>
    <t>*工伤保险</t>
  </si>
  <si>
    <t>*其他</t>
  </si>
  <si>
    <t>月人均费用</t>
  </si>
  <si>
    <t>*年人均费用（12月填）</t>
  </si>
  <si>
    <r>
      <rPr>
        <sz val="9"/>
        <rFont val="宋体"/>
        <family val="3"/>
        <charset val="134"/>
      </rPr>
      <t>14</t>
    </r>
  </si>
  <si>
    <t>农民工工资拖欠情况</t>
  </si>
  <si>
    <t>当期清欠金额</t>
  </si>
  <si>
    <r>
      <rPr>
        <sz val="9"/>
        <rFont val="宋体"/>
        <family val="3"/>
        <charset val="134"/>
      </rPr>
      <t>15</t>
    </r>
  </si>
  <si>
    <t>涉及人数</t>
  </si>
  <si>
    <r>
      <rPr>
        <sz val="9"/>
        <rFont val="宋体"/>
        <family val="3"/>
        <charset val="134"/>
      </rPr>
      <t>16</t>
    </r>
  </si>
  <si>
    <t>累计清欠金额（年初至本月累计）</t>
  </si>
  <si>
    <r>
      <rPr>
        <sz val="9"/>
        <rFont val="宋体"/>
        <family val="3"/>
        <charset val="134"/>
      </rPr>
      <t>17</t>
    </r>
  </si>
  <si>
    <t>涉及人数（年初至本月累计）</t>
  </si>
  <si>
    <r>
      <rPr>
        <sz val="9"/>
        <rFont val="宋体"/>
        <family val="3"/>
        <charset val="134"/>
      </rPr>
      <t>18</t>
    </r>
  </si>
  <si>
    <t>当期新增拖欠工资额</t>
  </si>
  <si>
    <r>
      <rPr>
        <sz val="9"/>
        <rFont val="宋体"/>
        <family val="3"/>
        <charset val="134"/>
      </rPr>
      <t>19</t>
    </r>
  </si>
  <si>
    <r>
      <rPr>
        <sz val="9"/>
        <rFont val="宋体"/>
        <family val="3"/>
        <charset val="134"/>
      </rPr>
      <t>20</t>
    </r>
  </si>
  <si>
    <t>累计拖欠工资总额（年初至本月累计）</t>
  </si>
  <si>
    <r>
      <rPr>
        <sz val="9"/>
        <rFont val="宋体"/>
        <family val="3"/>
        <charset val="134"/>
      </rPr>
      <t>21</t>
    </r>
  </si>
  <si>
    <r>
      <rPr>
        <sz val="9"/>
        <rFont val="宋体"/>
        <family val="3"/>
        <charset val="134"/>
      </rPr>
      <t>22</t>
    </r>
  </si>
  <si>
    <t>农民工工作开展情况</t>
  </si>
  <si>
    <t>做好农民工工作的意见和建议</t>
  </si>
  <si>
    <t>— 5 —</t>
  </si>
  <si>
    <t>表　　号：中交统劳205表</t>
  </si>
  <si>
    <t>制表机关：中国交建人力资源一部　　　</t>
  </si>
  <si>
    <t>计量单位：万元　　　批准文号：</t>
  </si>
  <si>
    <t>总额</t>
  </si>
  <si>
    <t>企业人工成本</t>
  </si>
  <si>
    <t>其中</t>
  </si>
  <si>
    <t>企业工资总额</t>
  </si>
  <si>
    <t>职工人工成本总额</t>
  </si>
  <si>
    <t>职工工资总额</t>
  </si>
  <si>
    <t>社会保险费用</t>
  </si>
  <si>
    <t>补充保险费用</t>
  </si>
  <si>
    <t>福利费用</t>
  </si>
  <si>
    <t>住房公积金</t>
  </si>
  <si>
    <t>其他人工成本</t>
  </si>
  <si>
    <t>补充养老保险（企业年金)</t>
  </si>
  <si>
    <r>
      <rPr>
        <sz val="9"/>
        <rFont val="宋体"/>
        <family val="3"/>
        <charset val="134"/>
      </rPr>
      <t xml:space="preserve"> </t>
    </r>
    <r>
      <rPr>
        <sz val="9"/>
        <rFont val="宋体"/>
        <family val="3"/>
        <charset val="134"/>
      </rPr>
      <t xml:space="preserve"> （一）1类事业单位</t>
    </r>
  </si>
  <si>
    <r>
      <rPr>
        <sz val="9"/>
        <rFont val="宋体"/>
        <family val="3"/>
        <charset val="134"/>
      </rPr>
      <t xml:space="preserve"> </t>
    </r>
    <r>
      <rPr>
        <sz val="9"/>
        <rFont val="宋体"/>
        <family val="3"/>
        <charset val="134"/>
      </rPr>
      <t xml:space="preserve">   其中：参照公务员</t>
    </r>
  </si>
  <si>
    <r>
      <rPr>
        <sz val="9"/>
        <rFont val="宋体"/>
        <family val="3"/>
        <charset val="134"/>
      </rPr>
      <t xml:space="preserve"> </t>
    </r>
    <r>
      <rPr>
        <sz val="9"/>
        <rFont val="宋体"/>
        <family val="3"/>
        <charset val="134"/>
      </rPr>
      <t xml:space="preserve"> （二）2类事业单位</t>
    </r>
  </si>
  <si>
    <r>
      <rPr>
        <sz val="9"/>
        <rFont val="宋体"/>
        <family val="3"/>
        <charset val="134"/>
      </rPr>
      <t xml:space="preserve"> </t>
    </r>
    <r>
      <rPr>
        <sz val="9"/>
        <rFont val="宋体"/>
        <family val="3"/>
        <charset val="134"/>
      </rPr>
      <t xml:space="preserve"> （三）3类事业单位</t>
    </r>
  </si>
  <si>
    <r>
      <rPr>
        <sz val="9"/>
        <rFont val="宋体"/>
        <family val="3"/>
        <charset val="134"/>
      </rPr>
      <t xml:space="preserve"> </t>
    </r>
    <r>
      <rPr>
        <sz val="9"/>
        <rFont val="宋体"/>
        <family val="3"/>
        <charset val="134"/>
      </rPr>
      <t xml:space="preserve">   其中：实行企业化管理的单位</t>
    </r>
  </si>
  <si>
    <r>
      <rPr>
        <sz val="9"/>
        <rFont val="宋体"/>
        <family val="3"/>
        <charset val="134"/>
      </rPr>
      <t xml:space="preserve"> </t>
    </r>
    <r>
      <rPr>
        <sz val="9"/>
        <rFont val="宋体"/>
        <family val="3"/>
        <charset val="134"/>
      </rPr>
      <t xml:space="preserve"> 其中：公务员</t>
    </r>
  </si>
  <si>
    <t>— 6 —</t>
  </si>
  <si>
    <r>
      <rPr>
        <sz val="8"/>
        <color indexed="8"/>
        <rFont val="Arial Unicode MS"/>
        <family val="2"/>
        <charset val="134"/>
      </rPr>
      <t>表　　号：中交统劳</t>
    </r>
    <r>
      <rPr>
        <sz val="9"/>
        <color indexed="8"/>
        <rFont val="Arial Unicode MS"/>
        <family val="2"/>
        <charset val="134"/>
      </rPr>
      <t>2</t>
    </r>
    <r>
      <rPr>
        <sz val="8"/>
        <color indexed="8"/>
        <rFont val="Arial Unicode MS"/>
        <family val="2"/>
        <charset val="134"/>
      </rPr>
      <t>06表</t>
    </r>
  </si>
  <si>
    <t>计量单位：人，万元      批准文号：</t>
  </si>
  <si>
    <t>工资总额</t>
  </si>
  <si>
    <t>平均工资（元）</t>
  </si>
  <si>
    <t>本月数</t>
  </si>
  <si>
    <t>上月数</t>
  </si>
  <si>
    <t>环比增减</t>
  </si>
  <si>
    <t>上年同期数</t>
  </si>
  <si>
    <t>同比增减</t>
  </si>
  <si>
    <t>单位负责人</t>
  </si>
  <si>
    <t>部门内设机构负责人</t>
  </si>
  <si>
    <t>其他管理人员</t>
  </si>
  <si>
    <t>— 7 —</t>
  </si>
  <si>
    <t>黄荧</t>
    <phoneticPr fontId="23" type="noConversion"/>
  </si>
  <si>
    <r>
      <t>+211 9</t>
    </r>
    <r>
      <rPr>
        <sz val="12"/>
        <rFont val="宋体"/>
        <family val="3"/>
        <charset val="134"/>
      </rPr>
      <t>16335573</t>
    </r>
    <phoneticPr fontId="23" type="noConversion"/>
  </si>
  <si>
    <r>
      <t>2018.1</t>
    </r>
    <r>
      <rPr>
        <sz val="12"/>
        <rFont val="宋体"/>
        <family val="3"/>
        <charset val="134"/>
      </rPr>
      <t>1</t>
    </r>
    <r>
      <rPr>
        <sz val="12"/>
        <rFont val="宋体"/>
        <family val="3"/>
        <charset val="134"/>
      </rPr>
      <t>.25</t>
    </r>
    <phoneticPr fontId="23" type="noConversion"/>
  </si>
  <si>
    <r>
      <t xml:space="preserve"> （</t>
    </r>
    <r>
      <rPr>
        <b/>
        <u/>
        <sz val="14"/>
        <rFont val="宋体"/>
        <family val="3"/>
        <charset val="134"/>
      </rPr>
      <t xml:space="preserve"> 2018</t>
    </r>
    <r>
      <rPr>
        <b/>
        <sz val="14"/>
        <rFont val="宋体"/>
        <family val="3"/>
        <charset val="134"/>
      </rPr>
      <t>年11月）</t>
    </r>
    <phoneticPr fontId="23" type="noConversion"/>
  </si>
  <si>
    <t xml:space="preserve"> 二〇一八年十一月</t>
    <phoneticPr fontId="23" type="noConversion"/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</si>
</sst>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3" formatCode="_ * #,##0.00_ ;_ * \-#,##0.00_ ;_ * &quot;-&quot;??_ ;_ @_ "/>
    <numFmt numFmtId="176" formatCode="_ &quot;￥&quot;* #,##0.00_ ;_ &quot;￥&quot;* \-#,##0.00_ ;_ &quot;￥&quot;* &quot;-&quot;??_ ;_ @_ "/>
    <numFmt numFmtId="177" formatCode="0.00_ "/>
    <numFmt numFmtId="178" formatCode="0.0000000000;[Red]0.0000000000"/>
    <numFmt numFmtId="179" formatCode="0_);[Red]\(0\)"/>
    <numFmt numFmtId="180" formatCode="0.000000000000;[Red]0.000000000000"/>
    <numFmt numFmtId="181" formatCode="0.000000_ "/>
    <numFmt numFmtId="182" formatCode="0.00_);[Red]\(0.00\)"/>
    <numFmt numFmtId="183" formatCode="_(* #,##0.00_);_(* \(#,##0.00\);_(* &quot;-&quot;??_);_(@_)"/>
    <numFmt numFmtId="184" formatCode="#,##0.0000000000_ ;[Red]\-#,##0.0000000000\ "/>
    <numFmt numFmtId="185" formatCode="_-* #,##0.00_-;\-* #,##0.00_-;_-* &quot;-&quot;??_-;_-@_-"/>
  </numFmts>
  <fonts count="24">
    <font>
      <sz val="12"/>
      <name val="宋体"/>
      <charset val="134"/>
    </font>
    <font>
      <sz val="9"/>
      <name val="宋体"/>
      <charset val="134"/>
    </font>
    <font>
      <sz val="10"/>
      <name val="Arial"/>
    </font>
    <font>
      <sz val="12"/>
      <color indexed="8"/>
      <name val="黑体"/>
      <charset val="134"/>
    </font>
    <font>
      <sz val="8"/>
      <color indexed="8"/>
      <name val="Arial Unicode MS"/>
      <family val="2"/>
      <charset val="134"/>
    </font>
    <font>
      <b/>
      <sz val="8"/>
      <color indexed="8"/>
      <name val="Arial Unicode MS"/>
      <family val="2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黑体"/>
      <family val="3"/>
      <charset val="134"/>
    </font>
    <font>
      <sz val="11"/>
      <color theme="1"/>
      <name val="Arial Narrow"/>
    </font>
    <font>
      <sz val="12"/>
      <name val="Arial Narrow"/>
    </font>
    <font>
      <b/>
      <sz val="11"/>
      <color theme="1"/>
      <name val="Arial Narrow"/>
    </font>
    <font>
      <b/>
      <sz val="10"/>
      <name val="Arial"/>
      <family val="2"/>
    </font>
    <font>
      <b/>
      <sz val="14"/>
      <color indexed="8"/>
      <name val="黑体"/>
      <family val="3"/>
      <charset val="134"/>
    </font>
    <font>
      <sz val="11"/>
      <name val="宋体"/>
      <family val="3"/>
      <charset val="134"/>
    </font>
    <font>
      <sz val="16"/>
      <name val="仿宋_GB2312"/>
      <charset val="134"/>
    </font>
    <font>
      <b/>
      <sz val="18"/>
      <name val="黑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color indexed="8"/>
      <name val="Arial Unicode MS"/>
      <family val="2"/>
      <charset val="134"/>
    </font>
    <font>
      <b/>
      <u/>
      <sz val="14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</fills>
  <borders count="50">
    <border>
      <left/>
      <right/>
      <top/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 style="thin">
        <color indexed="8"/>
      </bottom>
      <diagonal/>
    </border>
    <border>
      <left/>
      <right/>
      <top style="double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</borders>
  <cellStyleXfs count="6">
    <xf numFmtId="0" fontId="0" fillId="0" borderId="0"/>
    <xf numFmtId="43" fontId="22" fillId="0" borderId="0" applyFont="0" applyFill="0" applyBorder="0" applyAlignment="0" applyProtection="0">
      <alignment vertical="center"/>
    </xf>
    <xf numFmtId="0" fontId="22" fillId="0" borderId="0"/>
    <xf numFmtId="0" fontId="19" fillId="0" borderId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</cellStyleXfs>
  <cellXfs count="219">
    <xf numFmtId="0" fontId="0" fillId="0" borderId="0" xfId="0" applyAlignment="1">
      <alignment vertical="center"/>
    </xf>
    <xf numFmtId="0" fontId="1" fillId="0" borderId="0" xfId="0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right" vertical="center"/>
      <protection locked="0"/>
    </xf>
    <xf numFmtId="179" fontId="2" fillId="0" borderId="0" xfId="0" applyNumberFormat="1" applyFont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177" fontId="1" fillId="2" borderId="5" xfId="0" applyNumberFormat="1" applyFont="1" applyFill="1" applyBorder="1" applyAlignment="1" applyProtection="1">
      <alignment horizontal="center" vertical="center" wrapText="1"/>
    </xf>
    <xf numFmtId="177" fontId="1" fillId="2" borderId="6" xfId="0" applyNumberFormat="1" applyFont="1" applyFill="1" applyBorder="1" applyAlignment="1" applyProtection="1">
      <alignment horizontal="center" vertical="center" wrapText="1"/>
    </xf>
    <xf numFmtId="177" fontId="6" fillId="2" borderId="7" xfId="0" applyNumberFormat="1" applyFont="1" applyFill="1" applyBorder="1" applyAlignment="1" applyProtection="1">
      <alignment horizontal="center" vertical="center"/>
    </xf>
    <xf numFmtId="41" fontId="1" fillId="2" borderId="6" xfId="0" applyNumberFormat="1" applyFont="1" applyFill="1" applyBorder="1" applyAlignment="1" applyProtection="1">
      <alignment horizontal="right" vertical="center"/>
    </xf>
    <xf numFmtId="0" fontId="1" fillId="2" borderId="6" xfId="0" applyNumberFormat="1" applyFont="1" applyFill="1" applyBorder="1" applyAlignment="1" applyProtection="1">
      <alignment horizontal="right" vertical="center"/>
    </xf>
    <xf numFmtId="41" fontId="1" fillId="0" borderId="6" xfId="0" applyNumberFormat="1" applyFont="1" applyFill="1" applyBorder="1" applyAlignment="1" applyProtection="1">
      <alignment horizontal="right" vertical="center"/>
    </xf>
    <xf numFmtId="41" fontId="1" fillId="0" borderId="6" xfId="0" applyNumberFormat="1" applyFont="1" applyFill="1" applyBorder="1" applyAlignment="1" applyProtection="1">
      <alignment horizontal="right" vertical="center"/>
      <protection locked="0"/>
    </xf>
    <xf numFmtId="177" fontId="1" fillId="2" borderId="0" xfId="0" applyNumberFormat="1" applyFont="1" applyFill="1" applyBorder="1" applyAlignment="1" applyProtection="1">
      <alignment horizontal="center" vertical="center"/>
    </xf>
    <xf numFmtId="41" fontId="1" fillId="0" borderId="8" xfId="0" applyNumberFormat="1" applyFont="1" applyFill="1" applyBorder="1" applyAlignment="1" applyProtection="1">
      <alignment horizontal="right" vertical="center"/>
      <protection locked="0"/>
    </xf>
    <xf numFmtId="177" fontId="1" fillId="0" borderId="9" xfId="0" applyNumberFormat="1" applyFont="1" applyBorder="1" applyAlignment="1" applyProtection="1">
      <alignment vertical="center"/>
      <protection locked="0"/>
    </xf>
    <xf numFmtId="177" fontId="1" fillId="0" borderId="0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right" vertical="center"/>
      <protection locked="0"/>
    </xf>
    <xf numFmtId="179" fontId="1" fillId="2" borderId="6" xfId="0" applyNumberFormat="1" applyFont="1" applyFill="1" applyBorder="1" applyAlignment="1" applyProtection="1">
      <alignment horizontal="right" vertical="center"/>
    </xf>
    <xf numFmtId="179" fontId="1" fillId="3" borderId="6" xfId="0" applyNumberFormat="1" applyFont="1" applyFill="1" applyBorder="1" applyAlignment="1" applyProtection="1">
      <alignment horizontal="right" vertical="center"/>
    </xf>
    <xf numFmtId="179" fontId="1" fillId="0" borderId="6" xfId="0" applyNumberFormat="1" applyFont="1" applyFill="1" applyBorder="1" applyAlignment="1" applyProtection="1">
      <alignment horizontal="right" vertical="center"/>
    </xf>
    <xf numFmtId="41" fontId="1" fillId="0" borderId="6" xfId="0" applyNumberFormat="1" applyFont="1" applyBorder="1" applyAlignment="1" applyProtection="1">
      <alignment horizontal="right" vertical="center"/>
      <protection locked="0"/>
    </xf>
    <xf numFmtId="41" fontId="1" fillId="0" borderId="8" xfId="0" applyNumberFormat="1" applyFont="1" applyBorder="1" applyAlignment="1" applyProtection="1">
      <alignment horizontal="right" vertical="center"/>
      <protection locked="0"/>
    </xf>
    <xf numFmtId="179" fontId="1" fillId="0" borderId="9" xfId="0" applyNumberFormat="1" applyFont="1" applyBorder="1" applyAlignment="1" applyProtection="1">
      <alignment vertical="center"/>
      <protection locked="0"/>
    </xf>
    <xf numFmtId="179" fontId="1" fillId="0" borderId="0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1" fillId="0" borderId="0" xfId="0" applyFont="1" applyBorder="1" applyAlignment="1" applyProtection="1">
      <alignment horizontal="right" vertical="center"/>
      <protection locked="0"/>
    </xf>
    <xf numFmtId="41" fontId="1" fillId="2" borderId="13" xfId="0" applyNumberFormat="1" applyFont="1" applyFill="1" applyBorder="1" applyAlignment="1" applyProtection="1">
      <alignment horizontal="right" vertical="center"/>
    </xf>
    <xf numFmtId="41" fontId="1" fillId="2" borderId="14" xfId="0" applyNumberFormat="1" applyFont="1" applyFill="1" applyBorder="1" applyAlignment="1" applyProtection="1">
      <alignment horizontal="right" vertical="center"/>
    </xf>
    <xf numFmtId="0" fontId="0" fillId="0" borderId="0" xfId="0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177" fontId="1" fillId="2" borderId="19" xfId="0" applyNumberFormat="1" applyFont="1" applyFill="1" applyBorder="1" applyAlignment="1" applyProtection="1">
      <alignment horizontal="center" vertical="center" wrapText="1"/>
    </xf>
    <xf numFmtId="177" fontId="1" fillId="2" borderId="7" xfId="0" applyNumberFormat="1" applyFont="1" applyFill="1" applyBorder="1" applyAlignment="1" applyProtection="1">
      <alignment horizontal="center" vertical="center" wrapText="1"/>
    </xf>
    <xf numFmtId="177" fontId="6" fillId="2" borderId="7" xfId="0" applyNumberFormat="1" applyFont="1" applyFill="1" applyBorder="1" applyAlignment="1" applyProtection="1">
      <alignment horizontal="center" vertical="center" wrapText="1"/>
    </xf>
    <xf numFmtId="0" fontId="6" fillId="2" borderId="7" xfId="0" applyFont="1" applyFill="1" applyBorder="1" applyAlignment="1" applyProtection="1">
      <alignment horizontal="center" vertical="center"/>
    </xf>
    <xf numFmtId="177" fontId="6" fillId="2" borderId="24" xfId="0" applyNumberFormat="1" applyFont="1" applyFill="1" applyBorder="1" applyAlignment="1" applyProtection="1">
      <alignment horizontal="center" vertical="center"/>
    </xf>
    <xf numFmtId="2" fontId="1" fillId="0" borderId="8" xfId="0" applyNumberFormat="1" applyFont="1" applyFill="1" applyBorder="1" applyAlignment="1" applyProtection="1">
      <alignment horizontal="right" vertical="center"/>
      <protection locked="0"/>
    </xf>
    <xf numFmtId="177" fontId="0" fillId="0" borderId="9" xfId="0" applyNumberFormat="1" applyBorder="1" applyAlignment="1" applyProtection="1">
      <alignment vertical="center"/>
      <protection locked="0"/>
    </xf>
    <xf numFmtId="181" fontId="0" fillId="0" borderId="0" xfId="0" applyNumberFormat="1" applyAlignment="1" applyProtection="1">
      <alignment horizontal="right" vertical="center"/>
      <protection locked="0"/>
    </xf>
    <xf numFmtId="0" fontId="4" fillId="0" borderId="0" xfId="0" applyFont="1" applyAlignment="1" applyProtection="1">
      <alignment vertical="center"/>
      <protection locked="0"/>
    </xf>
    <xf numFmtId="41" fontId="1" fillId="0" borderId="13" xfId="0" applyNumberFormat="1" applyFont="1" applyBorder="1" applyAlignment="1" applyProtection="1">
      <alignment horizontal="right" vertical="center"/>
      <protection locked="0"/>
    </xf>
    <xf numFmtId="43" fontId="1" fillId="0" borderId="8" xfId="1" applyNumberFormat="1" applyFont="1" applyFill="1" applyBorder="1" applyAlignment="1" applyProtection="1">
      <alignment horizontal="right" vertical="center"/>
      <protection locked="0"/>
    </xf>
    <xf numFmtId="183" fontId="1" fillId="0" borderId="8" xfId="0" applyNumberFormat="1" applyFont="1" applyFill="1" applyBorder="1" applyAlignment="1" applyProtection="1">
      <alignment horizontal="right" vertical="center"/>
      <protection locked="0"/>
    </xf>
    <xf numFmtId="41" fontId="1" fillId="0" borderId="14" xfId="0" applyNumberFormat="1" applyFont="1" applyBorder="1" applyAlignment="1" applyProtection="1">
      <alignment horizontal="right" vertical="center"/>
      <protection locked="0"/>
    </xf>
    <xf numFmtId="183" fontId="0" fillId="0" borderId="0" xfId="0" applyNumberFormat="1" applyAlignment="1" applyProtection="1">
      <alignment horizontal="right" vertical="center"/>
      <protection locked="0"/>
    </xf>
    <xf numFmtId="176" fontId="0" fillId="0" borderId="0" xfId="0" applyNumberFormat="1" applyAlignment="1" applyProtection="1">
      <alignment horizontal="right" vertical="center"/>
      <protection locked="0"/>
    </xf>
    <xf numFmtId="43" fontId="0" fillId="0" borderId="0" xfId="0" applyNumberFormat="1" applyAlignment="1" applyProtection="1">
      <alignment horizontal="right" vertical="center"/>
      <protection locked="0"/>
    </xf>
    <xf numFmtId="185" fontId="0" fillId="0" borderId="0" xfId="0" applyNumberFormat="1" applyAlignment="1" applyProtection="1">
      <alignment horizontal="right" vertical="center"/>
      <protection locked="0"/>
    </xf>
    <xf numFmtId="43" fontId="0" fillId="0" borderId="0" xfId="0" applyNumberFormat="1" applyFont="1" applyAlignment="1" applyProtection="1">
      <alignment horizontal="right" vertical="center"/>
      <protection locked="0"/>
    </xf>
    <xf numFmtId="0" fontId="1" fillId="0" borderId="0" xfId="0" applyFont="1" applyAlignment="1">
      <alignment vertical="center"/>
    </xf>
    <xf numFmtId="0" fontId="1" fillId="2" borderId="25" xfId="0" applyFont="1" applyFill="1" applyBorder="1" applyAlignment="1">
      <alignment horizontal="right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41" fontId="1" fillId="2" borderId="33" xfId="0" applyNumberFormat="1" applyFont="1" applyFill="1" applyBorder="1" applyAlignment="1" applyProtection="1">
      <alignment horizontal="right" vertical="center" wrapText="1"/>
    </xf>
    <xf numFmtId="41" fontId="1" fillId="2" borderId="19" xfId="0" applyNumberFormat="1" applyFont="1" applyFill="1" applyBorder="1" applyAlignment="1" applyProtection="1">
      <alignment horizontal="right" vertical="center" wrapText="1"/>
    </xf>
    <xf numFmtId="0" fontId="1" fillId="0" borderId="32" xfId="0" applyFont="1" applyFill="1" applyBorder="1" applyAlignment="1">
      <alignment horizontal="left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left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41" fontId="1" fillId="2" borderId="6" xfId="0" applyNumberFormat="1" applyFont="1" applyFill="1" applyBorder="1" applyAlignment="1" applyProtection="1">
      <alignment horizontal="right" vertical="center" wrapText="1"/>
    </xf>
    <xf numFmtId="41" fontId="1" fillId="0" borderId="6" xfId="0" applyNumberFormat="1" applyFont="1" applyFill="1" applyBorder="1" applyAlignment="1" applyProtection="1">
      <alignment horizontal="right" vertical="center" wrapText="1"/>
    </xf>
    <xf numFmtId="41" fontId="1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6" fillId="2" borderId="47" xfId="0" applyNumberFormat="1" applyFont="1" applyFill="1" applyBorder="1" applyAlignment="1" applyProtection="1">
      <alignment horizontal="center" vertical="center"/>
    </xf>
    <xf numFmtId="41" fontId="1" fillId="2" borderId="8" xfId="0" applyNumberFormat="1" applyFont="1" applyFill="1" applyBorder="1" applyAlignment="1" applyProtection="1">
      <alignment horizontal="right" vertical="center" wrapText="1"/>
    </xf>
    <xf numFmtId="41" fontId="1" fillId="0" borderId="8" xfId="0" applyNumberFormat="1" applyFont="1" applyFill="1" applyBorder="1" applyAlignment="1" applyProtection="1">
      <alignment horizontal="right" vertical="center"/>
    </xf>
    <xf numFmtId="41" fontId="1" fillId="0" borderId="13" xfId="0" applyNumberFormat="1" applyFont="1" applyFill="1" applyBorder="1" applyAlignment="1" applyProtection="1">
      <alignment horizontal="right" vertical="center" wrapText="1"/>
      <protection locked="0"/>
    </xf>
    <xf numFmtId="41" fontId="1" fillId="0" borderId="14" xfId="0" applyNumberFormat="1" applyFont="1" applyFill="1" applyBorder="1" applyAlignment="1" applyProtection="1">
      <alignment horizontal="right" vertical="center"/>
    </xf>
    <xf numFmtId="41" fontId="1" fillId="0" borderId="13" xfId="0" applyNumberFormat="1" applyFont="1" applyFill="1" applyBorder="1" applyAlignment="1" applyProtection="1">
      <alignment horizontal="right" vertical="center"/>
      <protection locked="0"/>
    </xf>
    <xf numFmtId="41" fontId="1" fillId="2" borderId="13" xfId="0" applyNumberFormat="1" applyFont="1" applyFill="1" applyBorder="1" applyAlignment="1" applyProtection="1">
      <alignment horizontal="right" vertical="center" wrapText="1"/>
    </xf>
    <xf numFmtId="41" fontId="1" fillId="0" borderId="13" xfId="0" applyNumberFormat="1" applyFont="1" applyFill="1" applyBorder="1" applyAlignment="1" applyProtection="1">
      <alignment horizontal="right" vertical="center" wrapText="1"/>
    </xf>
    <xf numFmtId="177" fontId="6" fillId="2" borderId="0" xfId="0" applyNumberFormat="1" applyFont="1" applyFill="1" applyBorder="1" applyAlignment="1" applyProtection="1">
      <alignment horizontal="center" vertical="center"/>
    </xf>
    <xf numFmtId="177" fontId="1" fillId="2" borderId="23" xfId="0" applyNumberFormat="1" applyFont="1" applyFill="1" applyBorder="1" applyAlignment="1" applyProtection="1">
      <alignment vertical="center" wrapText="1"/>
    </xf>
    <xf numFmtId="41" fontId="1" fillId="0" borderId="13" xfId="0" applyNumberFormat="1" applyFont="1" applyFill="1" applyBorder="1" applyAlignment="1" applyProtection="1">
      <alignment horizontal="right" vertical="center"/>
    </xf>
    <xf numFmtId="182" fontId="9" fillId="0" borderId="6" xfId="4" applyNumberFormat="1" applyFont="1" applyFill="1" applyBorder="1">
      <alignment vertical="center"/>
    </xf>
    <xf numFmtId="43" fontId="1" fillId="3" borderId="13" xfId="1" applyFont="1" applyFill="1" applyBorder="1" applyAlignment="1" applyProtection="1">
      <alignment horizontal="right" vertical="center"/>
      <protection locked="0"/>
    </xf>
    <xf numFmtId="0" fontId="7" fillId="0" borderId="0" xfId="0" applyFont="1" applyFill="1" applyAlignment="1" applyProtection="1">
      <alignment horizontal="right" vertical="center"/>
      <protection locked="0"/>
    </xf>
    <xf numFmtId="40" fontId="10" fillId="0" borderId="0" xfId="0" applyNumberFormat="1" applyFont="1" applyFill="1" applyBorder="1" applyAlignment="1">
      <alignment horizontal="center" vertical="center"/>
    </xf>
    <xf numFmtId="40" fontId="2" fillId="0" borderId="0" xfId="0" applyNumberFormat="1" applyFont="1" applyFill="1" applyBorder="1" applyAlignment="1" applyProtection="1">
      <alignment horizontal="right" vertical="center"/>
      <protection locked="0"/>
    </xf>
    <xf numFmtId="0" fontId="2" fillId="0" borderId="0" xfId="0" applyFont="1" applyBorder="1" applyAlignment="1" applyProtection="1">
      <alignment horizontal="right" vertical="center"/>
      <protection locked="0"/>
    </xf>
    <xf numFmtId="40" fontId="2" fillId="0" borderId="0" xfId="0" applyNumberFormat="1" applyFont="1" applyAlignment="1" applyProtection="1">
      <alignment horizontal="right" vertical="center"/>
      <protection locked="0"/>
    </xf>
    <xf numFmtId="182" fontId="9" fillId="0" borderId="0" xfId="4" applyNumberFormat="1" applyFont="1" applyFill="1">
      <alignment vertical="center"/>
    </xf>
    <xf numFmtId="0" fontId="2" fillId="0" borderId="0" xfId="0" applyFont="1" applyFill="1" applyAlignment="1" applyProtection="1">
      <alignment horizontal="right" vertical="center"/>
      <protection locked="0"/>
    </xf>
    <xf numFmtId="182" fontId="11" fillId="0" borderId="0" xfId="4" applyNumberFormat="1" applyFont="1" applyFill="1">
      <alignment vertical="center"/>
    </xf>
    <xf numFmtId="43" fontId="12" fillId="0" borderId="0" xfId="0" applyNumberFormat="1" applyFont="1" applyAlignment="1" applyProtection="1">
      <alignment horizontal="right" vertical="center"/>
      <protection locked="0"/>
    </xf>
    <xf numFmtId="43" fontId="2" fillId="0" borderId="0" xfId="0" applyNumberFormat="1" applyFont="1" applyAlignment="1" applyProtection="1">
      <alignment horizontal="right" vertical="center"/>
      <protection locked="0"/>
    </xf>
    <xf numFmtId="180" fontId="2" fillId="0" borderId="0" xfId="0" applyNumberFormat="1" applyFont="1" applyAlignment="1" applyProtection="1">
      <alignment horizontal="right" vertical="center"/>
      <protection locked="0"/>
    </xf>
    <xf numFmtId="182" fontId="12" fillId="0" borderId="0" xfId="0" applyNumberFormat="1" applyFont="1" applyAlignment="1" applyProtection="1">
      <alignment horizontal="right" vertical="center"/>
      <protection locked="0"/>
    </xf>
    <xf numFmtId="178" fontId="2" fillId="0" borderId="0" xfId="0" applyNumberFormat="1" applyFont="1" applyAlignment="1" applyProtection="1">
      <alignment horizontal="right" vertical="center"/>
      <protection locked="0"/>
    </xf>
    <xf numFmtId="184" fontId="2" fillId="0" borderId="0" xfId="0" applyNumberFormat="1" applyFont="1" applyAlignment="1" applyProtection="1">
      <alignment horizontal="right" vertical="center"/>
      <protection locked="0"/>
    </xf>
    <xf numFmtId="0" fontId="7" fillId="0" borderId="0" xfId="0" applyFont="1" applyBorder="1" applyAlignment="1" applyProtection="1">
      <alignment horizontal="right" vertical="center"/>
      <protection locked="0"/>
    </xf>
    <xf numFmtId="43" fontId="7" fillId="0" borderId="0" xfId="0" applyNumberFormat="1" applyFont="1" applyBorder="1" applyAlignment="1" applyProtection="1">
      <alignment horizontal="right" vertical="center"/>
      <protection locked="0"/>
    </xf>
    <xf numFmtId="40" fontId="10" fillId="0" borderId="0" xfId="0" applyNumberFormat="1" applyFont="1" applyBorder="1" applyAlignment="1">
      <alignment horizontal="center" vertical="center"/>
    </xf>
    <xf numFmtId="43" fontId="2" fillId="0" borderId="0" xfId="0" applyNumberFormat="1" applyFont="1" applyBorder="1" applyAlignment="1" applyProtection="1">
      <alignment horizontal="right" vertical="center"/>
      <protection locked="0"/>
    </xf>
    <xf numFmtId="182" fontId="2" fillId="0" borderId="0" xfId="0" applyNumberFormat="1" applyFont="1" applyAlignment="1" applyProtection="1">
      <alignment horizontal="righ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right" vertical="center"/>
      <protection locked="0"/>
    </xf>
    <xf numFmtId="41" fontId="1" fillId="0" borderId="8" xfId="0" applyNumberFormat="1" applyFont="1" applyFill="1" applyBorder="1" applyAlignment="1" applyProtection="1">
      <alignment horizontal="right" vertical="center" wrapText="1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8" fillId="2" borderId="48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46" xfId="0" applyFont="1" applyBorder="1" applyAlignment="1">
      <alignment vertical="center"/>
    </xf>
    <xf numFmtId="0" fontId="7" fillId="0" borderId="46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/>
    <xf numFmtId="0" fontId="2" fillId="0" borderId="0" xfId="0" applyFont="1"/>
    <xf numFmtId="0" fontId="15" fillId="0" borderId="0" xfId="0" applyFont="1"/>
    <xf numFmtId="0" fontId="17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22" xfId="0" applyFont="1" applyBorder="1" applyAlignment="1"/>
    <xf numFmtId="0" fontId="17" fillId="0" borderId="0" xfId="0" applyFont="1" applyAlignment="1">
      <alignment horizontal="left"/>
    </xf>
    <xf numFmtId="0" fontId="17" fillId="0" borderId="0" xfId="0" applyFont="1"/>
    <xf numFmtId="0" fontId="18" fillId="0" borderId="0" xfId="0" applyFont="1"/>
    <xf numFmtId="0" fontId="0" fillId="0" borderId="0" xfId="0" applyFont="1" applyAlignment="1"/>
    <xf numFmtId="0" fontId="0" fillId="0" borderId="0" xfId="0" applyAlignment="1" applyProtection="1">
      <alignment vertical="center"/>
      <protection locked="0"/>
    </xf>
    <xf numFmtId="177" fontId="1" fillId="2" borderId="13" xfId="0" quotePrefix="1" applyNumberFormat="1" applyFont="1" applyFill="1" applyBorder="1" applyAlignment="1" applyProtection="1">
      <alignment horizontal="center" vertical="center" wrapText="1"/>
    </xf>
    <xf numFmtId="177" fontId="1" fillId="2" borderId="6" xfId="0" quotePrefix="1" applyNumberFormat="1" applyFont="1" applyFill="1" applyBorder="1" applyAlignment="1" applyProtection="1">
      <alignment horizontal="center" vertical="center" wrapText="1"/>
    </xf>
    <xf numFmtId="177" fontId="1" fillId="2" borderId="12" xfId="0" quotePrefix="1" applyNumberFormat="1" applyFont="1" applyFill="1" applyBorder="1" applyAlignment="1" applyProtection="1">
      <alignment horizontal="center" vertical="center" wrapText="1"/>
    </xf>
    <xf numFmtId="177" fontId="1" fillId="2" borderId="13" xfId="0" quotePrefix="1" applyNumberFormat="1" applyFont="1" applyFill="1" applyBorder="1" applyAlignment="1" applyProtection="1">
      <alignment horizontal="center" vertical="center"/>
    </xf>
    <xf numFmtId="177" fontId="1" fillId="2" borderId="7" xfId="0" quotePrefix="1" applyNumberFormat="1" applyFont="1" applyFill="1" applyBorder="1" applyAlignment="1" applyProtection="1">
      <alignment horizontal="center" vertical="center" wrapText="1"/>
    </xf>
    <xf numFmtId="177" fontId="1" fillId="2" borderId="6" xfId="0" quotePrefix="1" applyNumberFormat="1" applyFont="1" applyFill="1" applyBorder="1" applyAlignment="1" applyProtection="1">
      <alignment horizontal="center" vertical="center"/>
    </xf>
    <xf numFmtId="177" fontId="1" fillId="2" borderId="7" xfId="0" quotePrefix="1" applyNumberFormat="1" applyFont="1" applyFill="1" applyBorder="1" applyAlignment="1" applyProtection="1">
      <alignment horizontal="left" vertical="center"/>
    </xf>
    <xf numFmtId="177" fontId="1" fillId="2" borderId="8" xfId="0" quotePrefix="1" applyNumberFormat="1" applyFont="1" applyFill="1" applyBorder="1" applyAlignment="1" applyProtection="1">
      <alignment horizontal="center" vertical="center"/>
    </xf>
    <xf numFmtId="0" fontId="8" fillId="0" borderId="0" xfId="0" quotePrefix="1" applyFont="1" applyAlignment="1" applyProtection="1">
      <alignment horizontal="center" vertical="center"/>
      <protection locked="0"/>
    </xf>
    <xf numFmtId="0" fontId="3" fillId="0" borderId="0" xfId="0" quotePrefix="1" applyFont="1" applyAlignment="1" applyProtection="1">
      <alignment horizontal="center" vertical="center"/>
      <protection locked="0"/>
    </xf>
    <xf numFmtId="177" fontId="1" fillId="2" borderId="7" xfId="0" quotePrefix="1" applyNumberFormat="1" applyFont="1" applyFill="1" applyBorder="1" applyAlignment="1" applyProtection="1">
      <alignment horizontal="center" vertical="center"/>
    </xf>
    <xf numFmtId="177" fontId="1" fillId="2" borderId="38" xfId="0" quotePrefix="1" applyNumberFormat="1" applyFont="1" applyFill="1" applyBorder="1" applyAlignment="1" applyProtection="1">
      <alignment horizontal="center" vertical="center"/>
    </xf>
    <xf numFmtId="177" fontId="1" fillId="2" borderId="5" xfId="0" quotePrefix="1" applyNumberFormat="1" applyFont="1" applyFill="1" applyBorder="1" applyAlignment="1" applyProtection="1">
      <alignment horizontal="center" vertical="center"/>
    </xf>
    <xf numFmtId="177" fontId="1" fillId="2" borderId="23" xfId="0" quotePrefix="1" applyNumberFormat="1" applyFont="1" applyFill="1" applyBorder="1" applyAlignment="1" applyProtection="1">
      <alignment horizontal="left" vertical="center"/>
    </xf>
    <xf numFmtId="177" fontId="1" fillId="2" borderId="4" xfId="0" quotePrefix="1" applyNumberFormat="1" applyFont="1" applyFill="1" applyBorder="1" applyAlignment="1" applyProtection="1">
      <alignment horizontal="center" vertical="center" wrapText="1"/>
    </xf>
    <xf numFmtId="177" fontId="1" fillId="2" borderId="5" xfId="0" quotePrefix="1" applyNumberFormat="1" applyFont="1" applyFill="1" applyBorder="1" applyAlignment="1" applyProtection="1">
      <alignment horizontal="center" vertical="center" wrapText="1"/>
    </xf>
    <xf numFmtId="179" fontId="1" fillId="2" borderId="4" xfId="0" quotePrefix="1" applyNumberFormat="1" applyFont="1" applyFill="1" applyBorder="1" applyAlignment="1" applyProtection="1">
      <alignment horizontal="center" vertical="center" wrapText="1"/>
    </xf>
    <xf numFmtId="179" fontId="1" fillId="2" borderId="6" xfId="0" quotePrefix="1" applyNumberFormat="1" applyFont="1" applyFill="1" applyBorder="1" applyAlignment="1" applyProtection="1">
      <alignment horizontal="center" vertical="center"/>
    </xf>
    <xf numFmtId="0" fontId="22" fillId="0" borderId="22" xfId="0" applyFont="1" applyBorder="1" applyAlignment="1"/>
    <xf numFmtId="49" fontId="22" fillId="0" borderId="22" xfId="0" applyNumberFormat="1" applyFont="1" applyBorder="1" applyAlignment="1"/>
    <xf numFmtId="0" fontId="16" fillId="0" borderId="0" xfId="0" applyFont="1" applyAlignment="1">
      <alignment horizontal="center" vertical="center"/>
    </xf>
    <xf numFmtId="0" fontId="0" fillId="0" borderId="19" xfId="0" applyFont="1" applyBorder="1" applyAlignment="1">
      <alignment horizontal="center"/>
    </xf>
    <xf numFmtId="177" fontId="1" fillId="2" borderId="10" xfId="0" quotePrefix="1" applyNumberFormat="1" applyFont="1" applyFill="1" applyBorder="1" applyAlignment="1" applyProtection="1">
      <alignment horizontal="center" vertical="center" wrapText="1"/>
    </xf>
    <xf numFmtId="177" fontId="1" fillId="2" borderId="11" xfId="0" applyNumberFormat="1" applyFont="1" applyFill="1" applyBorder="1" applyAlignment="1" applyProtection="1">
      <alignment horizontal="center" vertical="center" wrapText="1"/>
    </xf>
    <xf numFmtId="177" fontId="1" fillId="2" borderId="13" xfId="0" quotePrefix="1" applyNumberFormat="1" applyFont="1" applyFill="1" applyBorder="1" applyAlignment="1" applyProtection="1">
      <alignment horizontal="center" vertical="center" wrapText="1"/>
    </xf>
    <xf numFmtId="177" fontId="1" fillId="2" borderId="19" xfId="0" applyNumberFormat="1" applyFont="1" applyFill="1" applyBorder="1" applyAlignment="1" applyProtection="1">
      <alignment horizontal="center" vertical="center" wrapText="1"/>
    </xf>
    <xf numFmtId="177" fontId="1" fillId="2" borderId="7" xfId="0" applyNumberFormat="1" applyFont="1" applyFill="1" applyBorder="1" applyAlignment="1" applyProtection="1">
      <alignment horizontal="center" vertical="center" wrapText="1"/>
    </xf>
    <xf numFmtId="177" fontId="1" fillId="2" borderId="6" xfId="0" quotePrefix="1" applyNumberFormat="1" applyFont="1" applyFill="1" applyBorder="1" applyAlignment="1" applyProtection="1">
      <alignment horizontal="center" vertical="center" wrapText="1"/>
    </xf>
    <xf numFmtId="177" fontId="1" fillId="2" borderId="6" xfId="0" applyNumberFormat="1" applyFont="1" applyFill="1" applyBorder="1" applyAlignment="1" applyProtection="1">
      <alignment horizontal="center" vertical="center" wrapText="1"/>
    </xf>
    <xf numFmtId="177" fontId="1" fillId="2" borderId="13" xfId="0" applyNumberFormat="1" applyFont="1" applyFill="1" applyBorder="1" applyAlignment="1" applyProtection="1">
      <alignment horizontal="center" vertical="center" wrapText="1"/>
    </xf>
    <xf numFmtId="177" fontId="1" fillId="2" borderId="12" xfId="0" quotePrefix="1" applyNumberFormat="1" applyFont="1" applyFill="1" applyBorder="1" applyAlignment="1" applyProtection="1">
      <alignment horizontal="center" vertical="center" wrapText="1"/>
    </xf>
    <xf numFmtId="177" fontId="1" fillId="2" borderId="22" xfId="0" applyNumberFormat="1" applyFont="1" applyFill="1" applyBorder="1" applyAlignment="1" applyProtection="1">
      <alignment horizontal="center" vertical="center" wrapText="1"/>
    </xf>
    <xf numFmtId="177" fontId="1" fillId="2" borderId="4" xfId="0" applyNumberFormat="1" applyFont="1" applyFill="1" applyBorder="1" applyAlignment="1" applyProtection="1">
      <alignment horizontal="center" vertical="center" wrapText="1"/>
    </xf>
    <xf numFmtId="177" fontId="1" fillId="2" borderId="13" xfId="0" quotePrefix="1" applyNumberFormat="1" applyFont="1" applyFill="1" applyBorder="1" applyAlignment="1" applyProtection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1" fillId="2" borderId="1" xfId="0" applyNumberFormat="1" applyFont="1" applyFill="1" applyBorder="1" applyAlignment="1" applyProtection="1">
      <alignment horizontal="left" vertical="center" wrapText="1"/>
    </xf>
    <xf numFmtId="177" fontId="1" fillId="2" borderId="16" xfId="0" applyNumberFormat="1" applyFont="1" applyFill="1" applyBorder="1" applyAlignment="1" applyProtection="1">
      <alignment horizontal="left" vertical="center" wrapText="1"/>
    </xf>
    <xf numFmtId="177" fontId="1" fillId="2" borderId="4" xfId="0" applyNumberFormat="1" applyFont="1" applyFill="1" applyBorder="1" applyAlignment="1" applyProtection="1">
      <alignment horizontal="left" vertical="center" wrapText="1"/>
    </xf>
    <xf numFmtId="177" fontId="1" fillId="2" borderId="2" xfId="0" quotePrefix="1" applyNumberFormat="1" applyFont="1" applyFill="1" applyBorder="1" applyAlignment="1" applyProtection="1">
      <alignment horizontal="center" vertical="center" wrapText="1"/>
    </xf>
    <xf numFmtId="177" fontId="1" fillId="2" borderId="17" xfId="0" applyNumberFormat="1" applyFont="1" applyFill="1" applyBorder="1" applyAlignment="1" applyProtection="1">
      <alignment horizontal="center" vertical="center" wrapText="1"/>
    </xf>
    <xf numFmtId="177" fontId="1" fillId="2" borderId="5" xfId="0" applyNumberFormat="1" applyFont="1" applyFill="1" applyBorder="1" applyAlignment="1" applyProtection="1">
      <alignment horizontal="center" vertical="center" wrapText="1"/>
    </xf>
    <xf numFmtId="177" fontId="1" fillId="2" borderId="15" xfId="0" quotePrefix="1" applyNumberFormat="1" applyFont="1" applyFill="1" applyBorder="1" applyAlignment="1" applyProtection="1">
      <alignment horizontal="center" vertical="center" wrapText="1"/>
    </xf>
    <xf numFmtId="177" fontId="1" fillId="2" borderId="46" xfId="0" quotePrefix="1" applyNumberFormat="1" applyFont="1" applyFill="1" applyBorder="1" applyAlignment="1" applyProtection="1">
      <alignment horizontal="center" vertical="center" wrapText="1"/>
    </xf>
    <xf numFmtId="177" fontId="1" fillId="2" borderId="20" xfId="0" quotePrefix="1" applyNumberFormat="1" applyFont="1" applyFill="1" applyBorder="1" applyAlignment="1" applyProtection="1">
      <alignment horizontal="center" vertical="center" wrapText="1"/>
    </xf>
    <xf numFmtId="177" fontId="1" fillId="2" borderId="18" xfId="0" applyNumberFormat="1" applyFont="1" applyFill="1" applyBorder="1" applyAlignment="1" applyProtection="1">
      <alignment horizontal="center" vertical="center" wrapText="1"/>
    </xf>
    <xf numFmtId="177" fontId="1" fillId="2" borderId="12" xfId="0" applyNumberFormat="1" applyFont="1" applyFill="1" applyBorder="1" applyAlignment="1" applyProtection="1">
      <alignment horizontal="center" vertical="center" wrapText="1"/>
    </xf>
    <xf numFmtId="177" fontId="1" fillId="2" borderId="17" xfId="0" quotePrefix="1" applyNumberFormat="1" applyFont="1" applyFill="1" applyBorder="1" applyAlignment="1" applyProtection="1">
      <alignment horizontal="center" vertical="center" wrapText="1"/>
    </xf>
    <xf numFmtId="177" fontId="1" fillId="2" borderId="16" xfId="0" quotePrefix="1" applyNumberFormat="1" applyFont="1" applyFill="1" applyBorder="1" applyAlignment="1" applyProtection="1">
      <alignment horizontal="center" vertical="center" wrapText="1"/>
    </xf>
    <xf numFmtId="177" fontId="1" fillId="2" borderId="16" xfId="0" applyNumberFormat="1" applyFont="1" applyFill="1" applyBorder="1" applyAlignment="1" applyProtection="1">
      <alignment horizontal="center" vertical="center" wrapText="1"/>
    </xf>
    <xf numFmtId="177" fontId="1" fillId="2" borderId="9" xfId="0" applyNumberFormat="1" applyFont="1" applyFill="1" applyBorder="1" applyAlignment="1" applyProtection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0" fillId="0" borderId="23" xfId="0" applyBorder="1" applyAlignment="1">
      <alignment vertical="center"/>
    </xf>
    <xf numFmtId="177" fontId="1" fillId="2" borderId="23" xfId="0" applyNumberFormat="1" applyFont="1" applyFill="1" applyBorder="1" applyAlignment="1" applyProtection="1">
      <alignment horizontal="center" vertical="center" wrapText="1"/>
    </xf>
    <xf numFmtId="177" fontId="1" fillId="2" borderId="1" xfId="0" applyNumberFormat="1" applyFont="1" applyFill="1" applyBorder="1" applyAlignment="1" applyProtection="1">
      <alignment horizontal="center" vertical="center" wrapText="1"/>
    </xf>
    <xf numFmtId="177" fontId="1" fillId="2" borderId="20" xfId="0" applyNumberFormat="1" applyFont="1" applyFill="1" applyBorder="1" applyAlignment="1" applyProtection="1">
      <alignment horizontal="center" vertical="center" wrapText="1"/>
    </xf>
    <xf numFmtId="0" fontId="1" fillId="2" borderId="10" xfId="0" applyFont="1" applyFill="1" applyBorder="1" applyAlignment="1" applyProtection="1">
      <alignment horizontal="center" vertical="center"/>
    </xf>
    <xf numFmtId="0" fontId="1" fillId="2" borderId="11" xfId="0" applyFont="1" applyFill="1" applyBorder="1" applyAlignment="1" applyProtection="1">
      <alignment horizontal="center" vertical="center"/>
    </xf>
    <xf numFmtId="177" fontId="1" fillId="2" borderId="21" xfId="0" applyNumberFormat="1" applyFont="1" applyFill="1" applyBorder="1" applyAlignment="1" applyProtection="1">
      <alignment horizontal="center" vertical="center" wrapText="1"/>
    </xf>
    <xf numFmtId="0" fontId="1" fillId="0" borderId="21" xfId="0" applyFont="1" applyBorder="1" applyAlignment="1">
      <alignment vertical="center" wrapText="1"/>
    </xf>
    <xf numFmtId="0" fontId="1" fillId="2" borderId="48" xfId="0" applyFont="1" applyFill="1" applyBorder="1" applyAlignment="1" applyProtection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0" borderId="44" xfId="0" applyFont="1" applyFill="1" applyBorder="1" applyAlignment="1">
      <alignment horizontal="left" vertical="center"/>
    </xf>
    <xf numFmtId="0" fontId="1" fillId="0" borderId="45" xfId="0" applyFont="1" applyFill="1" applyBorder="1" applyAlignment="1">
      <alignment horizontal="left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left" vertical="center" wrapText="1"/>
    </xf>
    <xf numFmtId="0" fontId="1" fillId="2" borderId="35" xfId="0" applyFont="1" applyFill="1" applyBorder="1" applyAlignment="1">
      <alignment horizontal="left" vertical="center"/>
    </xf>
    <xf numFmtId="0" fontId="1" fillId="2" borderId="37" xfId="0" applyFont="1" applyFill="1" applyBorder="1" applyAlignment="1">
      <alignment horizontal="left" vertical="center"/>
    </xf>
    <xf numFmtId="0" fontId="1" fillId="2" borderId="30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32" xfId="0" applyFont="1" applyFill="1" applyBorder="1" applyAlignment="1">
      <alignment horizontal="left" vertical="center"/>
    </xf>
    <xf numFmtId="0" fontId="1" fillId="0" borderId="41" xfId="0" applyFont="1" applyFill="1" applyBorder="1" applyAlignment="1">
      <alignment horizontal="left" vertical="center"/>
    </xf>
    <xf numFmtId="177" fontId="1" fillId="2" borderId="11" xfId="0" quotePrefix="1" applyNumberFormat="1" applyFont="1" applyFill="1" applyBorder="1" applyAlignment="1" applyProtection="1">
      <alignment horizontal="center" vertical="center" wrapText="1"/>
    </xf>
    <xf numFmtId="177" fontId="1" fillId="2" borderId="21" xfId="0" quotePrefix="1" applyNumberFormat="1" applyFont="1" applyFill="1" applyBorder="1" applyAlignment="1" applyProtection="1">
      <alignment horizontal="center" vertical="center" wrapText="1"/>
    </xf>
    <xf numFmtId="177" fontId="1" fillId="2" borderId="3" xfId="0" applyNumberFormat="1" applyFont="1" applyFill="1" applyBorder="1" applyAlignment="1" applyProtection="1">
      <alignment horizontal="center" vertical="center" wrapText="1"/>
    </xf>
    <xf numFmtId="177" fontId="1" fillId="2" borderId="3" xfId="0" quotePrefix="1" applyNumberFormat="1" applyFont="1" applyFill="1" applyBorder="1" applyAlignment="1" applyProtection="1">
      <alignment horizontal="center" vertical="center" wrapText="1"/>
    </xf>
  </cellXfs>
  <cellStyles count="6">
    <cellStyle name="?鹎%U龡&amp;H?_x0008__x001c__x001c_?_x0007__x0001__x0001_" xfId="2"/>
    <cellStyle name="?鹎%U龡&amp;H?_x005f_x0008__x005f_x001c__x005f_x001c_?_x005f_x0007__x005f_x0001__x005f_x0001_" xfId="3"/>
    <cellStyle name="常规" xfId="0" builtinId="0"/>
    <cellStyle name="常规 3" xfId="4"/>
    <cellStyle name="常规 5" xfId="5"/>
    <cellStyle name="千位分隔" xfId="1" builtinId="3"/>
  </cellStyles>
  <dxfs count="29">
    <dxf>
      <font>
        <b/>
        <i val="0"/>
      </font>
      <fill>
        <patternFill patternType="solid">
          <bgColor indexed="10"/>
        </patternFill>
      </fill>
    </dxf>
    <dxf>
      <font>
        <b/>
        <i val="0"/>
      </font>
      <fill>
        <patternFill patternType="solid">
          <bgColor indexed="10"/>
        </patternFill>
      </fill>
    </dxf>
    <dxf>
      <font>
        <b/>
        <i val="0"/>
      </font>
      <fill>
        <patternFill patternType="solid">
          <bgColor indexed="10"/>
        </patternFill>
      </fill>
    </dxf>
    <dxf>
      <font>
        <b/>
        <i val="0"/>
      </font>
      <fill>
        <patternFill patternType="solid">
          <bgColor indexed="10"/>
        </patternFill>
      </fill>
    </dxf>
    <dxf>
      <font>
        <b/>
        <i val="0"/>
      </font>
      <fill>
        <patternFill patternType="solid">
          <bgColor indexed="10"/>
        </patternFill>
      </fill>
    </dxf>
    <dxf>
      <font>
        <b/>
        <i val="0"/>
      </font>
      <fill>
        <patternFill patternType="solid">
          <bgColor indexed="10"/>
        </patternFill>
      </fill>
    </dxf>
    <dxf>
      <font>
        <b/>
        <i val="0"/>
      </font>
      <fill>
        <patternFill patternType="solid">
          <bgColor indexed="10"/>
        </patternFill>
      </fill>
    </dxf>
    <dxf>
      <font>
        <b/>
        <i val="0"/>
      </font>
      <fill>
        <patternFill patternType="solid">
          <bgColor indexed="10"/>
        </patternFill>
      </fill>
    </dxf>
    <dxf>
      <font>
        <b/>
        <i val="0"/>
      </font>
      <fill>
        <patternFill patternType="solid">
          <bgColor indexed="10"/>
        </patternFill>
      </fill>
    </dxf>
    <dxf>
      <font>
        <b/>
        <i val="0"/>
      </font>
      <fill>
        <patternFill patternType="solid">
          <bgColor indexed="10"/>
        </patternFill>
      </fill>
    </dxf>
    <dxf>
      <font>
        <b/>
        <i val="0"/>
      </font>
      <fill>
        <patternFill patternType="solid">
          <bgColor indexed="10"/>
        </patternFill>
      </fill>
    </dxf>
    <dxf>
      <font>
        <b/>
        <i val="0"/>
      </font>
      <fill>
        <patternFill patternType="solid">
          <bgColor indexed="10"/>
        </patternFill>
      </fill>
    </dxf>
    <dxf>
      <font>
        <b/>
        <i val="0"/>
      </font>
      <fill>
        <patternFill patternType="solid">
          <bgColor indexed="10"/>
        </patternFill>
      </fill>
    </dxf>
    <dxf>
      <font>
        <b/>
        <i val="0"/>
      </font>
      <fill>
        <patternFill patternType="solid">
          <bgColor indexed="10"/>
        </patternFill>
      </fill>
    </dxf>
    <dxf>
      <font>
        <b/>
        <i val="0"/>
      </font>
      <fill>
        <patternFill patternType="solid">
          <bgColor indexed="10"/>
        </patternFill>
      </fill>
    </dxf>
    <dxf>
      <font>
        <b/>
        <i val="0"/>
      </font>
      <fill>
        <patternFill patternType="solid">
          <bgColor indexed="10"/>
        </patternFill>
      </fill>
    </dxf>
    <dxf>
      <font>
        <b/>
        <i val="0"/>
      </font>
      <fill>
        <patternFill patternType="solid">
          <bgColor indexed="10"/>
        </patternFill>
      </fill>
    </dxf>
    <dxf>
      <font>
        <b/>
        <i val="0"/>
      </font>
      <fill>
        <patternFill patternType="solid">
          <bgColor indexed="10"/>
        </patternFill>
      </fill>
    </dxf>
    <dxf>
      <font>
        <b/>
        <i val="0"/>
      </font>
      <fill>
        <patternFill patternType="solid">
          <bgColor indexed="10"/>
        </patternFill>
      </fill>
    </dxf>
    <dxf>
      <font>
        <b/>
        <i val="0"/>
      </font>
      <fill>
        <patternFill patternType="solid">
          <bgColor indexed="10"/>
        </patternFill>
      </fill>
    </dxf>
    <dxf>
      <font>
        <b/>
        <i val="0"/>
      </font>
      <fill>
        <patternFill patternType="solid">
          <bgColor indexed="10"/>
        </patternFill>
      </fill>
    </dxf>
    <dxf>
      <font>
        <b/>
        <i val="0"/>
      </font>
      <fill>
        <patternFill patternType="solid">
          <bgColor indexed="10"/>
        </patternFill>
      </fill>
    </dxf>
    <dxf>
      <font>
        <b/>
        <i val="0"/>
      </font>
      <fill>
        <patternFill patternType="solid">
          <bgColor indexed="10"/>
        </patternFill>
      </fill>
    </dxf>
    <dxf>
      <font>
        <b/>
        <i val="0"/>
      </font>
      <fill>
        <patternFill patternType="solid">
          <bgColor indexed="10"/>
        </patternFill>
      </fill>
    </dxf>
    <dxf>
      <font>
        <b/>
        <i val="0"/>
      </font>
      <fill>
        <patternFill patternType="solid">
          <bgColor indexed="10"/>
        </patternFill>
      </fill>
    </dxf>
    <dxf>
      <font>
        <b/>
        <i val="0"/>
      </font>
      <fill>
        <patternFill patternType="solid">
          <bgColor indexed="10"/>
        </patternFill>
      </fill>
    </dxf>
    <dxf>
      <font>
        <b/>
        <i val="0"/>
        <color auto="1"/>
      </font>
      <fill>
        <patternFill patternType="solid">
          <bgColor indexed="10"/>
        </patternFill>
      </fill>
    </dxf>
    <dxf>
      <font>
        <b/>
        <i val="0"/>
      </font>
      <fill>
        <patternFill patternType="solid">
          <bgColor indexed="10"/>
        </patternFill>
      </fill>
    </dxf>
    <dxf>
      <font>
        <b/>
        <i val="0"/>
      </font>
      <fill>
        <patternFill patternType="solid"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  <color rgb="FFC0C0C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7"/>
  <sheetViews>
    <sheetView showZeros="0" defaultGridColor="0" colorId="0" workbookViewId="0">
      <selection activeCell="A7" sqref="A7"/>
    </sheetView>
  </sheetViews>
  <sheetFormatPr defaultColWidth="8.875" defaultRowHeight="14.25"/>
  <sheetData>
    <row r="2" spans="1:1">
      <c r="A2" s="135"/>
    </row>
    <row r="3" spans="1:1">
      <c r="A3" s="135"/>
    </row>
    <row r="4" spans="1:1">
      <c r="A4" s="135"/>
    </row>
    <row r="5" spans="1:1">
      <c r="A5" s="135"/>
    </row>
    <row r="6" spans="1:1">
      <c r="A6" s="135"/>
    </row>
    <row r="7" spans="1:1">
      <c r="A7" s="135"/>
    </row>
  </sheetData>
  <phoneticPr fontId="23" type="noConversion"/>
  <pageMargins left="0.75" right="0.75" top="1" bottom="1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25"/>
  <sheetViews>
    <sheetView workbookViewId="0">
      <selection activeCell="J19" sqref="J19"/>
    </sheetView>
  </sheetViews>
  <sheetFormatPr defaultColWidth="11" defaultRowHeight="12.75"/>
  <cols>
    <col min="1" max="1" width="24.875" style="2"/>
    <col min="2" max="2" width="3.625" style="2" customWidth="1"/>
    <col min="3" max="8" width="6.625" style="2" customWidth="1"/>
    <col min="9" max="9" width="6.625" style="3" customWidth="1"/>
    <col min="10" max="13" width="6.625" style="2" customWidth="1"/>
    <col min="14" max="14" width="8.125" style="2" customWidth="1"/>
    <col min="15" max="15" width="7.625" style="2" customWidth="1"/>
    <col min="16" max="16" width="7.125" style="2" customWidth="1"/>
    <col min="17" max="18" width="6.625" style="2" customWidth="1"/>
    <col min="19" max="16384" width="11" style="2"/>
  </cols>
  <sheetData>
    <row r="1" spans="1:21" ht="14.25">
      <c r="H1" s="145" t="s">
        <v>41</v>
      </c>
      <c r="M1" s="4"/>
      <c r="O1" s="5" t="s">
        <v>228</v>
      </c>
    </row>
    <row r="2" spans="1:21" ht="14.25" customHeight="1">
      <c r="O2" s="5" t="s">
        <v>43</v>
      </c>
      <c r="U2" s="27"/>
    </row>
    <row r="3" spans="1:21">
      <c r="O3" s="5" t="s">
        <v>44</v>
      </c>
    </row>
    <row r="4" spans="1:21">
      <c r="A4" s="5"/>
      <c r="H4" s="6"/>
      <c r="M4" s="6"/>
      <c r="O4" s="5" t="s">
        <v>229</v>
      </c>
    </row>
    <row r="5" spans="1:21" s="1" customFormat="1" ht="15.75" customHeight="1">
      <c r="A5" s="190"/>
      <c r="B5" s="175" t="s">
        <v>46</v>
      </c>
      <c r="C5" s="218" t="s">
        <v>48</v>
      </c>
      <c r="D5" s="217" t="s">
        <v>49</v>
      </c>
      <c r="E5" s="217"/>
      <c r="F5" s="217"/>
      <c r="G5" s="217"/>
      <c r="H5" s="217"/>
      <c r="I5" s="218" t="s">
        <v>230</v>
      </c>
      <c r="J5" s="217"/>
      <c r="K5" s="217"/>
      <c r="L5" s="217"/>
      <c r="M5" s="217"/>
      <c r="N5" s="158" t="s">
        <v>231</v>
      </c>
      <c r="O5" s="159"/>
      <c r="P5" s="159"/>
      <c r="Q5" s="159"/>
      <c r="R5" s="159"/>
      <c r="S5" s="28"/>
    </row>
    <row r="6" spans="1:21" s="1" customFormat="1" ht="38.25" customHeight="1">
      <c r="A6" s="168"/>
      <c r="B6" s="177"/>
      <c r="C6" s="164"/>
      <c r="D6" s="150" t="s">
        <v>232</v>
      </c>
      <c r="E6" s="137" t="s">
        <v>233</v>
      </c>
      <c r="F6" s="151" t="s">
        <v>234</v>
      </c>
      <c r="G6" s="151" t="s">
        <v>235</v>
      </c>
      <c r="H6" s="151" t="s">
        <v>236</v>
      </c>
      <c r="I6" s="152" t="s">
        <v>232</v>
      </c>
      <c r="J6" s="137" t="s">
        <v>233</v>
      </c>
      <c r="K6" s="151" t="s">
        <v>234</v>
      </c>
      <c r="L6" s="151" t="s">
        <v>235</v>
      </c>
      <c r="M6" s="151" t="s">
        <v>236</v>
      </c>
      <c r="N6" s="151" t="s">
        <v>232</v>
      </c>
      <c r="O6" s="7" t="s">
        <v>233</v>
      </c>
      <c r="P6" s="151" t="s">
        <v>234</v>
      </c>
      <c r="Q6" s="151" t="s">
        <v>235</v>
      </c>
      <c r="R6" s="138" t="s">
        <v>236</v>
      </c>
      <c r="S6" s="28"/>
    </row>
    <row r="7" spans="1:21" s="1" customFormat="1" ht="15.75" customHeight="1">
      <c r="A7" s="146" t="s">
        <v>68</v>
      </c>
      <c r="B7" s="141" t="s">
        <v>69</v>
      </c>
      <c r="C7" s="141" t="s">
        <v>70</v>
      </c>
      <c r="D7" s="141" t="s">
        <v>71</v>
      </c>
      <c r="E7" s="141" t="s">
        <v>72</v>
      </c>
      <c r="F7" s="141" t="s">
        <v>73</v>
      </c>
      <c r="G7" s="141" t="s">
        <v>74</v>
      </c>
      <c r="H7" s="141" t="s">
        <v>75</v>
      </c>
      <c r="I7" s="153" t="s">
        <v>76</v>
      </c>
      <c r="J7" s="141" t="s">
        <v>77</v>
      </c>
      <c r="K7" s="141" t="s">
        <v>78</v>
      </c>
      <c r="L7" s="141" t="s">
        <v>79</v>
      </c>
      <c r="M7" s="141" t="s">
        <v>80</v>
      </c>
      <c r="N7" s="141" t="s">
        <v>81</v>
      </c>
      <c r="O7" s="141" t="s">
        <v>82</v>
      </c>
      <c r="P7" s="141" t="s">
        <v>83</v>
      </c>
      <c r="Q7" s="141" t="s">
        <v>84</v>
      </c>
      <c r="R7" s="139" t="s">
        <v>85</v>
      </c>
      <c r="S7" s="28"/>
    </row>
    <row r="8" spans="1:21" s="1" customFormat="1" ht="15.75" customHeight="1">
      <c r="A8" s="9" t="s">
        <v>103</v>
      </c>
      <c r="B8" s="141" t="s">
        <v>70</v>
      </c>
      <c r="C8" s="10">
        <v>11</v>
      </c>
      <c r="D8" s="10">
        <v>10</v>
      </c>
      <c r="E8" s="10">
        <v>11</v>
      </c>
      <c r="F8" s="11">
        <f>(D8/E8-1)*100</f>
        <v>-9.0909090909090935</v>
      </c>
      <c r="G8" s="10">
        <f>G9+G10+G11+G12+G13+G14+G15+G16</f>
        <v>0</v>
      </c>
      <c r="H8" s="10" t="e">
        <f>(D8/G8-1)*100</f>
        <v>#DIV/0!</v>
      </c>
      <c r="I8" s="20">
        <f>I9+I10+I11+I12+I13+I14+I15+I16</f>
        <v>10.66</v>
      </c>
      <c r="J8" s="20">
        <v>10</v>
      </c>
      <c r="K8" s="10">
        <f>(I8/J8-1)*100</f>
        <v>6.6000000000000059</v>
      </c>
      <c r="L8" s="10">
        <f>L9+L10+L11+L12+L13+L14+L15+L16</f>
        <v>0</v>
      </c>
      <c r="M8" s="10" t="e">
        <f>(I8/L8-1)*100</f>
        <v>#DIV/0!</v>
      </c>
      <c r="N8" s="10">
        <f>I8/D8*10000</f>
        <v>10660</v>
      </c>
      <c r="O8" s="10">
        <f>J8/E8*10000</f>
        <v>9090.9090909090901</v>
      </c>
      <c r="P8" s="10">
        <f t="shared" ref="P8:P16" si="0">(N8/O8-1)*100</f>
        <v>17.260000000000009</v>
      </c>
      <c r="Q8" s="10" t="e">
        <f>L8/G8*10000</f>
        <v>#DIV/0!</v>
      </c>
      <c r="R8" s="29" t="e">
        <f t="shared" ref="R8:R16" si="1">(N8/Q8-1)*100</f>
        <v>#DIV/0!</v>
      </c>
      <c r="S8" s="28"/>
    </row>
    <row r="9" spans="1:21" s="1" customFormat="1" ht="15.75" customHeight="1">
      <c r="A9" s="146" t="s">
        <v>237</v>
      </c>
      <c r="B9" s="141" t="s">
        <v>71</v>
      </c>
      <c r="C9" s="12">
        <v>1</v>
      </c>
      <c r="D9" s="12">
        <v>1</v>
      </c>
      <c r="E9" s="12">
        <v>1</v>
      </c>
      <c r="F9" s="11">
        <f t="shared" ref="F9:F16" si="2">(D9/E9-1)*100</f>
        <v>0</v>
      </c>
      <c r="G9" s="12"/>
      <c r="H9" s="10" t="e">
        <v>#DIV/0!</v>
      </c>
      <c r="I9" s="21">
        <v>2.75</v>
      </c>
      <c r="J9" s="21">
        <v>2</v>
      </c>
      <c r="K9" s="10">
        <f t="shared" ref="K9:K16" si="3">(I9/J9-1)*100</f>
        <v>37.5</v>
      </c>
      <c r="L9" s="12"/>
      <c r="M9" s="10" t="e">
        <v>#DIV/0!</v>
      </c>
      <c r="N9" s="10">
        <f t="shared" ref="N9:N16" si="4">I9/D9*10000</f>
        <v>27500</v>
      </c>
      <c r="O9" s="10">
        <f t="shared" ref="O9:O16" si="5">J9/E9*10000</f>
        <v>20000</v>
      </c>
      <c r="P9" s="10">
        <f t="shared" si="0"/>
        <v>37.5</v>
      </c>
      <c r="Q9" s="10" t="e">
        <f t="shared" ref="Q9:Q16" si="6">L9/G9*10000</f>
        <v>#DIV/0!</v>
      </c>
      <c r="R9" s="29" t="e">
        <f t="shared" si="1"/>
        <v>#DIV/0!</v>
      </c>
      <c r="S9" s="28"/>
    </row>
    <row r="10" spans="1:21" s="1" customFormat="1" ht="15.75" customHeight="1">
      <c r="A10" s="146" t="s">
        <v>7</v>
      </c>
      <c r="B10" s="141" t="s">
        <v>72</v>
      </c>
      <c r="C10" s="12">
        <v>1</v>
      </c>
      <c r="D10" s="12">
        <v>1</v>
      </c>
      <c r="E10" s="12">
        <v>1</v>
      </c>
      <c r="F10" s="11">
        <f t="shared" si="2"/>
        <v>0</v>
      </c>
      <c r="G10" s="13"/>
      <c r="H10" s="10" t="e">
        <v>#DIV/0!</v>
      </c>
      <c r="I10" s="22">
        <v>2.48</v>
      </c>
      <c r="J10" s="22">
        <v>3</v>
      </c>
      <c r="K10" s="10">
        <f t="shared" si="3"/>
        <v>-17.333333333333336</v>
      </c>
      <c r="L10" s="23"/>
      <c r="M10" s="10" t="e">
        <v>#DIV/0!</v>
      </c>
      <c r="N10" s="10">
        <f t="shared" si="4"/>
        <v>24800</v>
      </c>
      <c r="O10" s="10">
        <f t="shared" si="5"/>
        <v>30000</v>
      </c>
      <c r="P10" s="10">
        <f t="shared" si="0"/>
        <v>-17.333333333333336</v>
      </c>
      <c r="Q10" s="10" t="e">
        <f t="shared" si="6"/>
        <v>#DIV/0!</v>
      </c>
      <c r="R10" s="29" t="e">
        <f t="shared" si="1"/>
        <v>#DIV/0!</v>
      </c>
      <c r="S10" s="28"/>
    </row>
    <row r="11" spans="1:21" s="1" customFormat="1" ht="15.75" customHeight="1">
      <c r="A11" s="146" t="s">
        <v>238</v>
      </c>
      <c r="B11" s="141" t="s">
        <v>73</v>
      </c>
      <c r="C11" s="12"/>
      <c r="D11" s="12"/>
      <c r="E11" s="12"/>
      <c r="F11" s="11" t="e">
        <f t="shared" si="2"/>
        <v>#DIV/0!</v>
      </c>
      <c r="G11" s="12"/>
      <c r="H11" s="10" t="e">
        <v>#DIV/0!</v>
      </c>
      <c r="I11" s="22"/>
      <c r="J11" s="22"/>
      <c r="K11" s="10" t="e">
        <f t="shared" si="3"/>
        <v>#DIV/0!</v>
      </c>
      <c r="L11" s="12"/>
      <c r="M11" s="10" t="e">
        <v>#DIV/0!</v>
      </c>
      <c r="N11" s="10" t="e">
        <f t="shared" si="4"/>
        <v>#DIV/0!</v>
      </c>
      <c r="O11" s="10" t="e">
        <f t="shared" si="5"/>
        <v>#DIV/0!</v>
      </c>
      <c r="P11" s="10" t="e">
        <f t="shared" si="0"/>
        <v>#DIV/0!</v>
      </c>
      <c r="Q11" s="10" t="e">
        <f t="shared" si="6"/>
        <v>#DIV/0!</v>
      </c>
      <c r="R11" s="29" t="e">
        <f t="shared" si="1"/>
        <v>#DIV/0!</v>
      </c>
      <c r="S11" s="28"/>
    </row>
    <row r="12" spans="1:21" s="1" customFormat="1" ht="15.75" customHeight="1">
      <c r="A12" s="146" t="s">
        <v>132</v>
      </c>
      <c r="B12" s="141" t="s">
        <v>74</v>
      </c>
      <c r="C12" s="12">
        <v>1</v>
      </c>
      <c r="D12" s="12">
        <v>1</v>
      </c>
      <c r="E12" s="12">
        <v>1</v>
      </c>
      <c r="F12" s="11">
        <f t="shared" si="2"/>
        <v>0</v>
      </c>
      <c r="G12" s="13"/>
      <c r="H12" s="10" t="e">
        <v>#DIV/0!</v>
      </c>
      <c r="I12" s="22">
        <v>1.24</v>
      </c>
      <c r="J12" s="22">
        <v>1</v>
      </c>
      <c r="K12" s="10">
        <f t="shared" si="3"/>
        <v>24</v>
      </c>
      <c r="L12" s="23"/>
      <c r="M12" s="10" t="e">
        <v>#DIV/0!</v>
      </c>
      <c r="N12" s="10">
        <f t="shared" si="4"/>
        <v>12400</v>
      </c>
      <c r="O12" s="10">
        <f t="shared" si="5"/>
        <v>10000</v>
      </c>
      <c r="P12" s="10">
        <f t="shared" si="0"/>
        <v>24</v>
      </c>
      <c r="Q12" s="10" t="e">
        <f t="shared" si="6"/>
        <v>#DIV/0!</v>
      </c>
      <c r="R12" s="29" t="e">
        <f t="shared" si="1"/>
        <v>#DIV/0!</v>
      </c>
      <c r="S12" s="28"/>
    </row>
    <row r="13" spans="1:21" s="1" customFormat="1" ht="15.75" customHeight="1">
      <c r="A13" s="146" t="s">
        <v>239</v>
      </c>
      <c r="B13" s="141" t="s">
        <v>75</v>
      </c>
      <c r="C13" s="12"/>
      <c r="D13" s="12"/>
      <c r="E13" s="12"/>
      <c r="F13" s="11" t="e">
        <f t="shared" si="2"/>
        <v>#DIV/0!</v>
      </c>
      <c r="G13" s="13"/>
      <c r="H13" s="10" t="e">
        <v>#DIV/0!</v>
      </c>
      <c r="I13" s="22"/>
      <c r="J13" s="22"/>
      <c r="K13" s="10" t="e">
        <f t="shared" si="3"/>
        <v>#DIV/0!</v>
      </c>
      <c r="L13" s="23"/>
      <c r="M13" s="10" t="e">
        <v>#DIV/0!</v>
      </c>
      <c r="N13" s="10" t="e">
        <f t="shared" si="4"/>
        <v>#DIV/0!</v>
      </c>
      <c r="O13" s="10" t="e">
        <f t="shared" si="5"/>
        <v>#DIV/0!</v>
      </c>
      <c r="P13" s="10" t="e">
        <f t="shared" si="0"/>
        <v>#DIV/0!</v>
      </c>
      <c r="Q13" s="10" t="e">
        <f t="shared" si="6"/>
        <v>#DIV/0!</v>
      </c>
      <c r="R13" s="29" t="e">
        <f t="shared" si="1"/>
        <v>#DIV/0!</v>
      </c>
      <c r="S13" s="28"/>
    </row>
    <row r="14" spans="1:21" s="1" customFormat="1" ht="15.75" customHeight="1">
      <c r="A14" s="146" t="s">
        <v>133</v>
      </c>
      <c r="B14" s="141" t="s">
        <v>76</v>
      </c>
      <c r="C14" s="12">
        <v>1</v>
      </c>
      <c r="D14" s="12">
        <v>1</v>
      </c>
      <c r="E14" s="12">
        <v>1</v>
      </c>
      <c r="F14" s="11">
        <f t="shared" si="2"/>
        <v>0</v>
      </c>
      <c r="G14" s="13"/>
      <c r="H14" s="10" t="e">
        <v>#DIV/0!</v>
      </c>
      <c r="I14" s="22">
        <v>1.95</v>
      </c>
      <c r="J14" s="22">
        <v>2</v>
      </c>
      <c r="K14" s="10">
        <f t="shared" si="3"/>
        <v>-2.5000000000000022</v>
      </c>
      <c r="L14" s="23"/>
      <c r="M14" s="10" t="e">
        <v>#DIV/0!</v>
      </c>
      <c r="N14" s="10">
        <f t="shared" si="4"/>
        <v>19500</v>
      </c>
      <c r="O14" s="10">
        <f t="shared" si="5"/>
        <v>20000</v>
      </c>
      <c r="P14" s="10">
        <f t="shared" si="0"/>
        <v>-2.5000000000000022</v>
      </c>
      <c r="Q14" s="10" t="e">
        <f t="shared" si="6"/>
        <v>#DIV/0!</v>
      </c>
      <c r="R14" s="29" t="e">
        <f t="shared" si="1"/>
        <v>#DIV/0!</v>
      </c>
      <c r="S14" s="28"/>
    </row>
    <row r="15" spans="1:21" s="1" customFormat="1" ht="15.75" customHeight="1">
      <c r="A15" s="146" t="s">
        <v>134</v>
      </c>
      <c r="B15" s="141" t="s">
        <v>77</v>
      </c>
      <c r="C15" s="12">
        <v>2</v>
      </c>
      <c r="D15" s="12">
        <v>2</v>
      </c>
      <c r="E15" s="12">
        <v>2</v>
      </c>
      <c r="F15" s="11">
        <f t="shared" si="2"/>
        <v>0</v>
      </c>
      <c r="G15" s="13"/>
      <c r="H15" s="10" t="e">
        <v>#DIV/0!</v>
      </c>
      <c r="I15" s="21">
        <v>2.2400000000000002</v>
      </c>
      <c r="J15" s="21">
        <v>3</v>
      </c>
      <c r="K15" s="10">
        <f t="shared" si="3"/>
        <v>-25.333333333333329</v>
      </c>
      <c r="L15" s="23"/>
      <c r="M15" s="10" t="e">
        <v>#DIV/0!</v>
      </c>
      <c r="N15" s="10">
        <f t="shared" si="4"/>
        <v>11200.000000000002</v>
      </c>
      <c r="O15" s="10">
        <f t="shared" si="5"/>
        <v>15000</v>
      </c>
      <c r="P15" s="10">
        <f t="shared" si="0"/>
        <v>-25.333333333333318</v>
      </c>
      <c r="Q15" s="10" t="e">
        <f t="shared" si="6"/>
        <v>#DIV/0!</v>
      </c>
      <c r="R15" s="29" t="e">
        <f t="shared" si="1"/>
        <v>#DIV/0!</v>
      </c>
      <c r="S15" s="28"/>
    </row>
    <row r="16" spans="1:21" s="1" customFormat="1" ht="15.75" customHeight="1">
      <c r="A16" s="14" t="s">
        <v>52</v>
      </c>
      <c r="B16" s="141" t="s">
        <v>78</v>
      </c>
      <c r="C16" s="12"/>
      <c r="D16" s="13"/>
      <c r="E16" s="13"/>
      <c r="F16" s="11" t="e">
        <f t="shared" si="2"/>
        <v>#DIV/0!</v>
      </c>
      <c r="G16" s="15"/>
      <c r="H16" s="10" t="e">
        <v>#DIV/0!</v>
      </c>
      <c r="I16" s="22"/>
      <c r="J16" s="24"/>
      <c r="K16" s="10" t="e">
        <f t="shared" si="3"/>
        <v>#DIV/0!</v>
      </c>
      <c r="L16" s="24"/>
      <c r="M16" s="10" t="e">
        <v>#DIV/0!</v>
      </c>
      <c r="N16" s="10" t="e">
        <f t="shared" si="4"/>
        <v>#DIV/0!</v>
      </c>
      <c r="O16" s="10" t="e">
        <f t="shared" si="5"/>
        <v>#DIV/0!</v>
      </c>
      <c r="P16" s="10" t="e">
        <f t="shared" si="0"/>
        <v>#DIV/0!</v>
      </c>
      <c r="Q16" s="10" t="e">
        <f t="shared" si="6"/>
        <v>#DIV/0!</v>
      </c>
      <c r="R16" s="30" t="e">
        <f t="shared" si="1"/>
        <v>#DIV/0!</v>
      </c>
      <c r="S16" s="28"/>
    </row>
    <row r="17" spans="1:19" s="1" customFormat="1" ht="15.75" customHeight="1">
      <c r="A17" s="16"/>
      <c r="B17" s="16"/>
      <c r="C17" s="16"/>
      <c r="D17" s="16"/>
      <c r="E17" s="16"/>
      <c r="F17" s="16"/>
      <c r="G17" s="16"/>
      <c r="H17" s="16"/>
      <c r="I17" s="25"/>
      <c r="J17" s="16"/>
      <c r="K17" s="16"/>
      <c r="L17" s="16"/>
      <c r="M17" s="16"/>
      <c r="N17" s="16"/>
      <c r="O17" s="16"/>
      <c r="P17" s="16"/>
      <c r="Q17" s="16"/>
      <c r="R17" s="16"/>
      <c r="S17" s="28"/>
    </row>
    <row r="18" spans="1:19" s="1" customFormat="1" ht="15.75" customHeight="1">
      <c r="A18" s="17"/>
      <c r="B18" s="17"/>
      <c r="C18" s="17"/>
      <c r="D18" s="17"/>
      <c r="E18" s="17"/>
      <c r="F18" s="17"/>
      <c r="G18" s="17"/>
      <c r="H18" s="17"/>
      <c r="I18" s="26"/>
      <c r="J18" s="17"/>
      <c r="K18" s="17"/>
      <c r="L18" s="17"/>
      <c r="M18" s="17"/>
      <c r="N18" s="17"/>
      <c r="O18" s="17"/>
      <c r="P18" s="17"/>
      <c r="Q18" s="17"/>
      <c r="R18" s="17"/>
      <c r="S18" s="28"/>
    </row>
    <row r="19" spans="1:19" s="1" customFormat="1" ht="15.75" customHeight="1">
      <c r="A19" s="17"/>
      <c r="B19" s="17"/>
      <c r="C19" s="17"/>
      <c r="D19" s="17"/>
      <c r="E19" s="17"/>
      <c r="F19" s="17"/>
      <c r="G19" s="17"/>
      <c r="H19" s="17"/>
      <c r="I19" s="26"/>
      <c r="J19" s="17"/>
      <c r="K19" s="17"/>
      <c r="L19" s="17"/>
      <c r="M19" s="17"/>
      <c r="N19" s="17"/>
      <c r="O19" s="17"/>
      <c r="P19" s="17"/>
      <c r="Q19" s="17"/>
      <c r="R19" s="17"/>
      <c r="S19" s="28"/>
    </row>
    <row r="22" spans="1:19">
      <c r="H22" s="18" t="s">
        <v>240</v>
      </c>
      <c r="K22" s="3" t="s">
        <v>117</v>
      </c>
    </row>
    <row r="25" spans="1:19">
      <c r="H25" s="19"/>
    </row>
  </sheetData>
  <mergeCells count="6">
    <mergeCell ref="D5:H5"/>
    <mergeCell ref="I5:M5"/>
    <mergeCell ref="N5:R5"/>
    <mergeCell ref="A5:A6"/>
    <mergeCell ref="B5:B6"/>
    <mergeCell ref="C5:C6"/>
  </mergeCells>
  <phoneticPr fontId="23" type="noConversion"/>
  <conditionalFormatting sqref="D11">
    <cfRule type="expression" dxfId="10" priority="10" stopIfTrue="1">
      <formula>D11&lt;&gt;(O11+Q11+R11+S11)</formula>
    </cfRule>
  </conditionalFormatting>
  <conditionalFormatting sqref="E11">
    <cfRule type="expression" dxfId="9" priority="6" stopIfTrue="1">
      <formula>E11&lt;&gt;(P11+R11+S11+T11)</formula>
    </cfRule>
  </conditionalFormatting>
  <conditionalFormatting sqref="G11">
    <cfRule type="expression" dxfId="8" priority="11" stopIfTrue="1">
      <formula>G11&lt;&gt;(S11+U11+V11+W11)</formula>
    </cfRule>
  </conditionalFormatting>
  <conditionalFormatting sqref="J11">
    <cfRule type="expression" dxfId="7" priority="1" stopIfTrue="1">
      <formula>J11&lt;&gt;(P11+Q11+R11+S11+T11+U11)</formula>
    </cfRule>
    <cfRule type="expression" dxfId="6" priority="2" stopIfTrue="1">
      <formula>J11&lt;&gt;(V11+X11+Y11+Z11)</formula>
    </cfRule>
  </conditionalFormatting>
  <conditionalFormatting sqref="J15">
    <cfRule type="cellIs" dxfId="5" priority="8" stopIfTrue="1" operator="lessThan">
      <formula>K15</formula>
    </cfRule>
  </conditionalFormatting>
  <conditionalFormatting sqref="D9:D10 I9:I10 D12:D16 I12:I16 J13:J15">
    <cfRule type="cellIs" dxfId="4" priority="9" stopIfTrue="1" operator="lessThan">
      <formula>E9</formula>
    </cfRule>
  </conditionalFormatting>
  <conditionalFormatting sqref="E9:E10 E12">
    <cfRule type="cellIs" dxfId="3" priority="5" stopIfTrue="1" operator="lessThan">
      <formula>F9</formula>
    </cfRule>
  </conditionalFormatting>
  <conditionalFormatting sqref="J9:J10 J12">
    <cfRule type="cellIs" dxfId="2" priority="65535" stopIfTrue="1" operator="lessThan">
      <formula>K9</formula>
    </cfRule>
  </conditionalFormatting>
  <conditionalFormatting sqref="I11 L11">
    <cfRule type="expression" dxfId="1" priority="65536" stopIfTrue="1">
      <formula>I11&lt;&gt;(O11+P11+Q11+R11+S11+T11)</formula>
    </cfRule>
    <cfRule type="expression" dxfId="0" priority="65536" stopIfTrue="1">
      <formula>I11&lt;&gt;(U11+W11+X11+Y11)</formula>
    </cfRule>
  </conditionalFormatting>
  <pageMargins left="0.25" right="0.25" top="1" bottom="1" header="0.3" footer="0.3"/>
  <pageSetup paperSize="9" scale="97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3"/>
  <sheetViews>
    <sheetView workbookViewId="0">
      <selection activeCell="L23" sqref="L23"/>
    </sheetView>
  </sheetViews>
  <sheetFormatPr defaultColWidth="11" defaultRowHeight="12.75"/>
  <cols>
    <col min="1" max="4" width="9" style="126" customWidth="1"/>
    <col min="5" max="5" width="12.625" style="126" customWidth="1"/>
    <col min="6" max="6" width="1.625" style="126" customWidth="1"/>
    <col min="7" max="16384" width="11" style="126"/>
  </cols>
  <sheetData>
    <row r="1" spans="1:13" ht="20.25">
      <c r="A1" s="127"/>
    </row>
    <row r="5" spans="1:13" ht="22.5">
      <c r="A5" s="156" t="s">
        <v>0</v>
      </c>
      <c r="B5" s="156"/>
      <c r="C5" s="156"/>
      <c r="D5" s="156"/>
      <c r="E5" s="156"/>
      <c r="F5" s="156"/>
      <c r="G5" s="156"/>
      <c r="H5" s="156"/>
      <c r="I5" s="156"/>
      <c r="J5" s="156"/>
      <c r="K5" s="156"/>
      <c r="L5" s="156"/>
      <c r="M5" s="156"/>
    </row>
    <row r="7" spans="1:13" ht="18.75">
      <c r="H7" s="128" t="s">
        <v>244</v>
      </c>
    </row>
    <row r="9" spans="1:13" s="125" customFormat="1" ht="23.25" customHeight="1">
      <c r="E9" s="129" t="s">
        <v>1</v>
      </c>
      <c r="F9" s="129"/>
      <c r="G9" s="130" t="s">
        <v>2</v>
      </c>
      <c r="H9" s="130"/>
      <c r="I9" s="130"/>
      <c r="J9" s="134" t="s">
        <v>3</v>
      </c>
    </row>
    <row r="10" spans="1:13" s="125" customFormat="1" ht="23.25" customHeight="1">
      <c r="E10" s="129" t="s">
        <v>4</v>
      </c>
      <c r="F10" s="129"/>
      <c r="G10" s="130" t="s">
        <v>5</v>
      </c>
      <c r="H10" s="130"/>
      <c r="I10" s="130"/>
      <c r="J10" s="134" t="s">
        <v>6</v>
      </c>
    </row>
    <row r="11" spans="1:13" s="125" customFormat="1" ht="23.25" customHeight="1">
      <c r="E11" s="129" t="s">
        <v>7</v>
      </c>
      <c r="F11" s="129"/>
      <c r="G11" s="130" t="s">
        <v>8</v>
      </c>
      <c r="H11" s="130"/>
      <c r="I11" s="130"/>
      <c r="J11" s="134" t="s">
        <v>6</v>
      </c>
    </row>
    <row r="12" spans="1:13" s="125" customFormat="1" ht="23.25" customHeight="1">
      <c r="E12" s="129" t="s">
        <v>9</v>
      </c>
      <c r="F12" s="129"/>
      <c r="G12" s="154" t="s">
        <v>241</v>
      </c>
      <c r="H12" s="130"/>
      <c r="I12" s="130"/>
    </row>
    <row r="13" spans="1:13" s="125" customFormat="1" ht="23.25" customHeight="1">
      <c r="E13" s="129" t="s">
        <v>10</v>
      </c>
      <c r="F13" s="129"/>
      <c r="G13" s="155" t="s">
        <v>242</v>
      </c>
      <c r="H13" s="130"/>
      <c r="I13" s="130"/>
    </row>
    <row r="14" spans="1:13" s="125" customFormat="1" ht="23.25" customHeight="1">
      <c r="E14" s="129" t="s">
        <v>11</v>
      </c>
      <c r="F14" s="129"/>
      <c r="G14" s="130"/>
      <c r="H14" s="130"/>
      <c r="I14" s="130"/>
    </row>
    <row r="15" spans="1:13" s="125" customFormat="1" ht="23.25" customHeight="1">
      <c r="E15" s="129" t="s">
        <v>12</v>
      </c>
      <c r="F15" s="129"/>
      <c r="G15" s="130"/>
      <c r="H15" s="130"/>
      <c r="I15" s="130"/>
    </row>
    <row r="16" spans="1:13" s="125" customFormat="1" ht="23.25" customHeight="1">
      <c r="E16" s="129" t="s">
        <v>13</v>
      </c>
      <c r="F16" s="129"/>
      <c r="G16" s="130"/>
      <c r="H16" s="130"/>
      <c r="I16" s="130"/>
    </row>
    <row r="17" spans="5:9" s="125" customFormat="1" ht="23.25" customHeight="1">
      <c r="E17" s="129" t="s">
        <v>14</v>
      </c>
      <c r="F17" s="129"/>
      <c r="G17" s="157"/>
      <c r="H17" s="157"/>
      <c r="I17" s="157"/>
    </row>
    <row r="18" spans="5:9" s="125" customFormat="1" ht="23.25" customHeight="1">
      <c r="E18" s="129" t="s">
        <v>15</v>
      </c>
      <c r="F18" s="129"/>
      <c r="G18" s="157"/>
      <c r="H18" s="157"/>
      <c r="I18" s="157"/>
    </row>
    <row r="19" spans="5:9" s="125" customFormat="1" ht="23.25" customHeight="1">
      <c r="E19" s="129" t="s">
        <v>16</v>
      </c>
      <c r="F19" s="129"/>
      <c r="G19" s="154" t="s">
        <v>243</v>
      </c>
      <c r="H19" s="130"/>
      <c r="I19" s="130"/>
    </row>
    <row r="22" spans="5:9" ht="20.25" customHeight="1">
      <c r="F22" s="131" t="s">
        <v>17</v>
      </c>
      <c r="I22" s="133"/>
    </row>
    <row r="23" spans="5:9" ht="20.25" customHeight="1">
      <c r="G23" s="132" t="s">
        <v>245</v>
      </c>
      <c r="H23" s="133"/>
      <c r="I23" s="133"/>
    </row>
  </sheetData>
  <mergeCells count="3">
    <mergeCell ref="A5:M5"/>
    <mergeCell ref="G17:I17"/>
    <mergeCell ref="G18:I18"/>
  </mergeCells>
  <phoneticPr fontId="23" type="noConversion"/>
  <dataValidations count="2">
    <dataValidation type="list" allowBlank="1" showInputMessage="1" showErrorMessage="1" sqref="G17:I17">
      <formula1>"一级单位（如中国交建总部）,二级单位（如一航局汇总、本部）,三级单位（如一航局一公司汇总、本部）,四级单位及以下"</formula1>
    </dataValidation>
    <dataValidation type="list" allowBlank="1" showInputMessage="1" showErrorMessage="1" sqref="G18:I18">
      <formula1>"法人单位,法人单位本部,分公司,事业部,项目部"</formula1>
    </dataValidation>
  </dataValidations>
  <pageMargins left="0.75" right="0.75" top="1" bottom="1" header="0.5" footer="0.5"/>
  <pageSetup paperSize="9" orientation="landscape" useFirstPageNumber="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3"/>
  <sheetViews>
    <sheetView workbookViewId="0">
      <selection activeCell="B24" sqref="B24"/>
    </sheetView>
  </sheetViews>
  <sheetFormatPr defaultColWidth="8.875" defaultRowHeight="12.75"/>
  <cols>
    <col min="1" max="1" width="5.125" style="105"/>
    <col min="2" max="2" width="21.625" style="105"/>
    <col min="3" max="3" width="49.125" style="105" customWidth="1"/>
    <col min="4" max="4" width="8.875" style="105"/>
    <col min="5" max="5" width="15.625" style="105" customWidth="1"/>
    <col min="6" max="6" width="6.125" style="105" customWidth="1"/>
    <col min="7" max="16384" width="8.875" style="105"/>
  </cols>
  <sheetData>
    <row r="1" spans="1:7" ht="24.75" customHeight="1">
      <c r="C1" s="106" t="s">
        <v>18</v>
      </c>
    </row>
    <row r="2" spans="1:7" ht="17.25" customHeight="1"/>
    <row r="3" spans="1:7" s="104" customFormat="1" ht="18.75" customHeight="1">
      <c r="A3" s="107" t="s">
        <v>19</v>
      </c>
      <c r="B3" s="108" t="s">
        <v>20</v>
      </c>
      <c r="C3" s="108" t="s">
        <v>21</v>
      </c>
      <c r="D3" s="108" t="s">
        <v>22</v>
      </c>
      <c r="E3" s="108" t="s">
        <v>23</v>
      </c>
      <c r="F3" s="109" t="s">
        <v>24</v>
      </c>
      <c r="G3" s="110"/>
    </row>
    <row r="4" spans="1:7" ht="18.75" customHeight="1">
      <c r="A4" s="111">
        <v>1</v>
      </c>
      <c r="B4" s="112" t="s">
        <v>25</v>
      </c>
      <c r="C4" s="112" t="s">
        <v>26</v>
      </c>
      <c r="D4" s="113">
        <v>1</v>
      </c>
      <c r="E4" s="113" t="s">
        <v>27</v>
      </c>
      <c r="F4" s="114" t="s">
        <v>28</v>
      </c>
      <c r="G4" s="115"/>
    </row>
    <row r="5" spans="1:7" ht="18.75" customHeight="1">
      <c r="A5" s="111">
        <v>2</v>
      </c>
      <c r="B5" s="112" t="s">
        <v>29</v>
      </c>
      <c r="C5" s="112" t="s">
        <v>30</v>
      </c>
      <c r="D5" s="113">
        <v>2</v>
      </c>
      <c r="E5" s="113" t="s">
        <v>27</v>
      </c>
      <c r="F5" s="114" t="s">
        <v>28</v>
      </c>
      <c r="G5" s="115"/>
    </row>
    <row r="6" spans="1:7" ht="18.75" customHeight="1">
      <c r="A6" s="111">
        <v>3</v>
      </c>
      <c r="B6" s="116" t="s">
        <v>31</v>
      </c>
      <c r="C6" s="116" t="s">
        <v>32</v>
      </c>
      <c r="D6" s="113">
        <v>3</v>
      </c>
      <c r="E6" s="117" t="s">
        <v>27</v>
      </c>
      <c r="F6" s="118" t="s">
        <v>28</v>
      </c>
      <c r="G6" s="115"/>
    </row>
    <row r="7" spans="1:7" ht="18.75" customHeight="1">
      <c r="A7" s="111">
        <v>4</v>
      </c>
      <c r="B7" s="116" t="s">
        <v>33</v>
      </c>
      <c r="C7" s="116" t="s">
        <v>34</v>
      </c>
      <c r="D7" s="113">
        <v>4</v>
      </c>
      <c r="E7" s="117" t="s">
        <v>35</v>
      </c>
      <c r="F7" s="118" t="s">
        <v>28</v>
      </c>
      <c r="G7" s="115"/>
    </row>
    <row r="8" spans="1:7" ht="18.75" customHeight="1">
      <c r="A8" s="119">
        <v>5</v>
      </c>
      <c r="B8" s="116" t="s">
        <v>36</v>
      </c>
      <c r="C8" s="116" t="s">
        <v>37</v>
      </c>
      <c r="D8" s="117">
        <v>5</v>
      </c>
      <c r="E8" s="117" t="s">
        <v>35</v>
      </c>
      <c r="F8" s="118" t="s">
        <v>28</v>
      </c>
      <c r="G8" s="115"/>
    </row>
    <row r="9" spans="1:7" ht="18.75" customHeight="1">
      <c r="A9" s="119">
        <v>6</v>
      </c>
      <c r="B9" s="116" t="s">
        <v>38</v>
      </c>
      <c r="C9" s="116" t="s">
        <v>39</v>
      </c>
      <c r="D9" s="117">
        <v>6</v>
      </c>
      <c r="E9" s="117" t="s">
        <v>27</v>
      </c>
      <c r="F9" s="118" t="s">
        <v>28</v>
      </c>
      <c r="G9" s="115"/>
    </row>
    <row r="10" spans="1:7" ht="18.75" customHeight="1">
      <c r="A10" s="120">
        <v>7</v>
      </c>
      <c r="B10" s="121" t="s">
        <v>40</v>
      </c>
      <c r="C10" s="121" t="s">
        <v>41</v>
      </c>
      <c r="D10" s="122">
        <v>7</v>
      </c>
      <c r="E10" s="122" t="s">
        <v>27</v>
      </c>
      <c r="F10" s="123" t="s">
        <v>28</v>
      </c>
      <c r="G10" s="115"/>
    </row>
    <row r="13" spans="1:7">
      <c r="C13" s="124"/>
    </row>
  </sheetData>
  <phoneticPr fontId="23" type="noConversion"/>
  <pageMargins left="1.37916666666667" right="0.75" top="0.97916666666666696" bottom="0.97916666666666696" header="0.50902777777777797" footer="0.50902777777777797"/>
  <pageSetup paperSize="9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J31"/>
  <sheetViews>
    <sheetView topLeftCell="I4" workbookViewId="0">
      <selection activeCell="AA27" sqref="AA27"/>
    </sheetView>
  </sheetViews>
  <sheetFormatPr defaultColWidth="11" defaultRowHeight="14.25"/>
  <cols>
    <col min="1" max="1" width="10.5" style="31" customWidth="1"/>
    <col min="2" max="2" width="3.625" style="31" customWidth="1"/>
    <col min="3" max="3" width="5.125" style="2" customWidth="1"/>
    <col min="4" max="5" width="6.375" style="2" customWidth="1"/>
    <col min="6" max="7" width="4.125" style="2" customWidth="1"/>
    <col min="8" max="8" width="6.375" style="101" customWidth="1"/>
    <col min="9" max="10" width="6.625" style="2" customWidth="1"/>
    <col min="11" max="11" width="6" style="2" customWidth="1"/>
    <col min="12" max="12" width="5.5" style="2" customWidth="1"/>
    <col min="13" max="13" width="6.625" style="2" customWidth="1"/>
    <col min="14" max="14" width="5" style="2" customWidth="1"/>
    <col min="15" max="15" width="4.125" style="2" customWidth="1"/>
    <col min="16" max="16" width="6" style="2" customWidth="1"/>
    <col min="17" max="20" width="5.125" style="2" customWidth="1"/>
    <col min="21" max="22" width="6.375" style="2" customWidth="1"/>
    <col min="23" max="23" width="6" style="2" customWidth="1"/>
    <col min="24" max="24" width="6.125" style="2" customWidth="1"/>
    <col min="25" max="26" width="6" style="2" customWidth="1"/>
    <col min="27" max="27" width="5.5" style="2" customWidth="1"/>
    <col min="28" max="28" width="6.625" style="2" customWidth="1"/>
    <col min="29" max="29" width="5" style="2" customWidth="1"/>
    <col min="30" max="30" width="4.125" style="2" customWidth="1"/>
    <col min="31" max="31" width="6" style="2" customWidth="1"/>
    <col min="32" max="35" width="5.125" style="2" customWidth="1"/>
    <col min="36" max="16384" width="11" style="31"/>
  </cols>
  <sheetData>
    <row r="1" spans="1:36">
      <c r="H1" s="2"/>
      <c r="Q1" s="4" t="s">
        <v>26</v>
      </c>
      <c r="Y1" s="101"/>
      <c r="AF1" s="5" t="s">
        <v>42</v>
      </c>
      <c r="AI1" s="27"/>
      <c r="AJ1" s="27"/>
    </row>
    <row r="2" spans="1:36" ht="13.5" customHeight="1">
      <c r="H2" s="2"/>
      <c r="L2" s="101"/>
      <c r="M2" s="101"/>
      <c r="N2" s="101"/>
      <c r="AD2" s="5"/>
      <c r="AF2" s="5" t="s">
        <v>43</v>
      </c>
      <c r="AI2" s="27"/>
      <c r="AJ2" s="27"/>
    </row>
    <row r="3" spans="1:36" ht="13.5" customHeight="1">
      <c r="H3" s="2"/>
      <c r="L3" s="101"/>
      <c r="M3" s="101"/>
      <c r="N3" s="101"/>
      <c r="AF3" s="5" t="s">
        <v>44</v>
      </c>
      <c r="AG3" s="41"/>
      <c r="AH3" s="41"/>
      <c r="AI3" s="41"/>
      <c r="AJ3" s="27"/>
    </row>
    <row r="4" spans="1:36" ht="13.5" customHeight="1">
      <c r="A4" s="5"/>
      <c r="B4" s="5"/>
      <c r="C4" s="5"/>
      <c r="D4" s="5"/>
      <c r="H4" s="2"/>
      <c r="L4" s="6"/>
      <c r="M4" s="6"/>
      <c r="N4" s="6"/>
      <c r="P4" s="6"/>
      <c r="AC4" s="5"/>
      <c r="AF4" s="5" t="s">
        <v>45</v>
      </c>
      <c r="AI4" s="27"/>
      <c r="AJ4" s="27"/>
    </row>
    <row r="5" spans="1:36" s="1" customFormat="1" ht="15" customHeight="1">
      <c r="A5" s="172"/>
      <c r="B5" s="175" t="s">
        <v>46</v>
      </c>
      <c r="C5" s="178" t="s">
        <v>47</v>
      </c>
      <c r="D5" s="158" t="s">
        <v>48</v>
      </c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8" t="s">
        <v>49</v>
      </c>
      <c r="V5" s="159"/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</row>
    <row r="6" spans="1:36" s="1" customFormat="1" ht="15" customHeight="1">
      <c r="A6" s="173"/>
      <c r="B6" s="176"/>
      <c r="C6" s="176"/>
      <c r="D6" s="179" t="s">
        <v>50</v>
      </c>
      <c r="E6" s="160" t="s">
        <v>51</v>
      </c>
      <c r="F6" s="161"/>
      <c r="G6" s="161"/>
      <c r="H6" s="161"/>
      <c r="I6" s="161"/>
      <c r="J6" s="161"/>
      <c r="K6" s="161"/>
      <c r="L6" s="161"/>
      <c r="M6" s="161"/>
      <c r="N6" s="161"/>
      <c r="O6" s="162"/>
      <c r="P6" s="160" t="s">
        <v>52</v>
      </c>
      <c r="Q6" s="161"/>
      <c r="R6" s="161"/>
      <c r="S6" s="161"/>
      <c r="T6" s="161"/>
      <c r="U6" s="179" t="s">
        <v>50</v>
      </c>
      <c r="V6" s="163" t="s">
        <v>51</v>
      </c>
      <c r="W6" s="164"/>
      <c r="X6" s="164"/>
      <c r="Y6" s="164"/>
      <c r="Z6" s="164"/>
      <c r="AA6" s="164"/>
      <c r="AB6" s="164"/>
      <c r="AC6" s="164"/>
      <c r="AD6" s="164"/>
      <c r="AE6" s="163" t="s">
        <v>52</v>
      </c>
      <c r="AF6" s="164"/>
      <c r="AG6" s="164"/>
      <c r="AH6" s="164"/>
      <c r="AI6" s="165"/>
    </row>
    <row r="7" spans="1:36" s="1" customFormat="1" ht="15" customHeight="1">
      <c r="A7" s="173"/>
      <c r="B7" s="176"/>
      <c r="C7" s="176"/>
      <c r="D7" s="176"/>
      <c r="E7" s="163" t="s">
        <v>53</v>
      </c>
      <c r="F7" s="163" t="s">
        <v>54</v>
      </c>
      <c r="G7" s="163" t="s">
        <v>55</v>
      </c>
      <c r="H7" s="166" t="s">
        <v>56</v>
      </c>
      <c r="I7" s="167"/>
      <c r="J7" s="168"/>
      <c r="K7" s="163" t="s">
        <v>57</v>
      </c>
      <c r="L7" s="164"/>
      <c r="M7" s="164"/>
      <c r="N7" s="164"/>
      <c r="O7" s="164"/>
      <c r="P7" s="179" t="s">
        <v>58</v>
      </c>
      <c r="Q7" s="179" t="s">
        <v>59</v>
      </c>
      <c r="R7" s="180" t="s">
        <v>60</v>
      </c>
      <c r="S7" s="180" t="s">
        <v>61</v>
      </c>
      <c r="T7" s="180" t="s">
        <v>62</v>
      </c>
      <c r="U7" s="176"/>
      <c r="V7" s="184" t="s">
        <v>53</v>
      </c>
      <c r="W7" s="163" t="s">
        <v>56</v>
      </c>
      <c r="X7" s="164"/>
      <c r="Y7" s="164"/>
      <c r="Z7" s="169" t="s">
        <v>57</v>
      </c>
      <c r="AA7" s="170"/>
      <c r="AB7" s="170"/>
      <c r="AC7" s="170"/>
      <c r="AD7" s="171"/>
      <c r="AE7" s="163" t="s">
        <v>53</v>
      </c>
      <c r="AF7" s="179" t="s">
        <v>59</v>
      </c>
      <c r="AG7" s="180" t="s">
        <v>60</v>
      </c>
      <c r="AH7" s="180" t="s">
        <v>61</v>
      </c>
      <c r="AI7" s="180" t="s">
        <v>62</v>
      </c>
    </row>
    <row r="8" spans="1:36" s="1" customFormat="1" ht="15" customHeight="1">
      <c r="A8" s="173"/>
      <c r="B8" s="176"/>
      <c r="C8" s="176"/>
      <c r="D8" s="176"/>
      <c r="E8" s="164"/>
      <c r="F8" s="164"/>
      <c r="G8" s="164"/>
      <c r="H8" s="180" t="s">
        <v>58</v>
      </c>
      <c r="I8" s="180" t="s">
        <v>63</v>
      </c>
      <c r="J8" s="163" t="s">
        <v>64</v>
      </c>
      <c r="K8" s="183" t="s">
        <v>58</v>
      </c>
      <c r="L8" s="183" t="s">
        <v>65</v>
      </c>
      <c r="M8" s="183" t="s">
        <v>66</v>
      </c>
      <c r="N8" s="179" t="s">
        <v>67</v>
      </c>
      <c r="O8" s="183" t="s">
        <v>62</v>
      </c>
      <c r="P8" s="176"/>
      <c r="Q8" s="176"/>
      <c r="R8" s="181"/>
      <c r="S8" s="181"/>
      <c r="T8" s="181"/>
      <c r="U8" s="176"/>
      <c r="V8" s="185"/>
      <c r="W8" s="179" t="s">
        <v>58</v>
      </c>
      <c r="X8" s="179" t="s">
        <v>63</v>
      </c>
      <c r="Y8" s="179" t="s">
        <v>64</v>
      </c>
      <c r="Z8" s="183" t="s">
        <v>58</v>
      </c>
      <c r="AA8" s="183" t="s">
        <v>65</v>
      </c>
      <c r="AB8" s="183" t="s">
        <v>66</v>
      </c>
      <c r="AC8" s="183" t="s">
        <v>67</v>
      </c>
      <c r="AD8" s="183" t="s">
        <v>62</v>
      </c>
      <c r="AE8" s="164"/>
      <c r="AF8" s="176"/>
      <c r="AG8" s="181"/>
      <c r="AH8" s="181"/>
      <c r="AI8" s="181"/>
    </row>
    <row r="9" spans="1:36" s="1" customFormat="1" ht="15" customHeight="1">
      <c r="A9" s="173"/>
      <c r="B9" s="176"/>
      <c r="C9" s="176"/>
      <c r="D9" s="176"/>
      <c r="E9" s="164"/>
      <c r="F9" s="164"/>
      <c r="G9" s="164"/>
      <c r="H9" s="176"/>
      <c r="I9" s="181"/>
      <c r="J9" s="164"/>
      <c r="K9" s="176"/>
      <c r="L9" s="176"/>
      <c r="M9" s="176"/>
      <c r="N9" s="176"/>
      <c r="O9" s="176"/>
      <c r="P9" s="176"/>
      <c r="Q9" s="176"/>
      <c r="R9" s="181"/>
      <c r="S9" s="181"/>
      <c r="T9" s="181"/>
      <c r="U9" s="176"/>
      <c r="V9" s="185"/>
      <c r="W9" s="176"/>
      <c r="X9" s="176"/>
      <c r="Y9" s="176"/>
      <c r="Z9" s="176"/>
      <c r="AA9" s="176"/>
      <c r="AB9" s="176"/>
      <c r="AC9" s="176"/>
      <c r="AD9" s="176"/>
      <c r="AE9" s="164"/>
      <c r="AF9" s="176"/>
      <c r="AG9" s="181"/>
      <c r="AH9" s="181"/>
      <c r="AI9" s="181"/>
    </row>
    <row r="10" spans="1:36" s="1" customFormat="1" ht="15" customHeight="1">
      <c r="A10" s="174"/>
      <c r="B10" s="177"/>
      <c r="C10" s="177"/>
      <c r="D10" s="177"/>
      <c r="E10" s="164"/>
      <c r="F10" s="164"/>
      <c r="G10" s="164"/>
      <c r="H10" s="177"/>
      <c r="I10" s="182"/>
      <c r="J10" s="164"/>
      <c r="K10" s="177"/>
      <c r="L10" s="177"/>
      <c r="M10" s="177"/>
      <c r="N10" s="177"/>
      <c r="O10" s="177"/>
      <c r="P10" s="177"/>
      <c r="Q10" s="177"/>
      <c r="R10" s="182"/>
      <c r="S10" s="182"/>
      <c r="T10" s="182"/>
      <c r="U10" s="177"/>
      <c r="V10" s="168"/>
      <c r="W10" s="177"/>
      <c r="X10" s="177"/>
      <c r="Y10" s="177"/>
      <c r="Z10" s="177"/>
      <c r="AA10" s="177"/>
      <c r="AB10" s="177"/>
      <c r="AC10" s="177"/>
      <c r="AD10" s="177"/>
      <c r="AE10" s="164"/>
      <c r="AF10" s="177"/>
      <c r="AG10" s="182"/>
      <c r="AH10" s="182"/>
      <c r="AI10" s="182"/>
    </row>
    <row r="11" spans="1:36" s="1" customFormat="1" ht="15" customHeight="1">
      <c r="A11" s="140" t="s">
        <v>68</v>
      </c>
      <c r="B11" s="137" t="s">
        <v>69</v>
      </c>
      <c r="C11" s="137" t="s">
        <v>70</v>
      </c>
      <c r="D11" s="137" t="s">
        <v>71</v>
      </c>
      <c r="E11" s="137" t="s">
        <v>72</v>
      </c>
      <c r="F11" s="137" t="s">
        <v>73</v>
      </c>
      <c r="G11" s="137" t="s">
        <v>74</v>
      </c>
      <c r="H11" s="137" t="s">
        <v>75</v>
      </c>
      <c r="I11" s="137" t="s">
        <v>76</v>
      </c>
      <c r="J11" s="137" t="s">
        <v>77</v>
      </c>
      <c r="K11" s="137" t="s">
        <v>78</v>
      </c>
      <c r="L11" s="137" t="s">
        <v>79</v>
      </c>
      <c r="M11" s="137" t="s">
        <v>80</v>
      </c>
      <c r="N11" s="137" t="s">
        <v>81</v>
      </c>
      <c r="O11" s="137" t="s">
        <v>82</v>
      </c>
      <c r="P11" s="137" t="s">
        <v>83</v>
      </c>
      <c r="Q11" s="137" t="s">
        <v>84</v>
      </c>
      <c r="R11" s="137" t="s">
        <v>85</v>
      </c>
      <c r="S11" s="137" t="s">
        <v>86</v>
      </c>
      <c r="T11" s="137" t="s">
        <v>87</v>
      </c>
      <c r="U11" s="137" t="s">
        <v>88</v>
      </c>
      <c r="V11" s="137" t="s">
        <v>89</v>
      </c>
      <c r="W11" s="137" t="s">
        <v>90</v>
      </c>
      <c r="X11" s="137" t="s">
        <v>91</v>
      </c>
      <c r="Y11" s="137" t="s">
        <v>92</v>
      </c>
      <c r="Z11" s="137" t="s">
        <v>93</v>
      </c>
      <c r="AA11" s="137" t="s">
        <v>94</v>
      </c>
      <c r="AB11" s="137" t="s">
        <v>95</v>
      </c>
      <c r="AC11" s="137" t="s">
        <v>96</v>
      </c>
      <c r="AD11" s="137" t="s">
        <v>97</v>
      </c>
      <c r="AE11" s="137" t="s">
        <v>98</v>
      </c>
      <c r="AF11" s="137" t="s">
        <v>99</v>
      </c>
      <c r="AG11" s="137" t="s">
        <v>100</v>
      </c>
      <c r="AH11" s="137" t="s">
        <v>101</v>
      </c>
      <c r="AI11" s="136" t="s">
        <v>102</v>
      </c>
    </row>
    <row r="12" spans="1:36" s="1" customFormat="1" ht="15" customHeight="1">
      <c r="A12" s="35" t="s">
        <v>103</v>
      </c>
      <c r="B12" s="141" t="s">
        <v>70</v>
      </c>
      <c r="C12" s="66">
        <f t="shared" ref="C12:AI12" si="0">C13+C25</f>
        <v>1</v>
      </c>
      <c r="D12" s="66">
        <v>11</v>
      </c>
      <c r="E12" s="66">
        <v>11</v>
      </c>
      <c r="F12" s="66">
        <f t="shared" si="0"/>
        <v>0</v>
      </c>
      <c r="G12" s="66">
        <f t="shared" si="0"/>
        <v>0</v>
      </c>
      <c r="H12" s="66">
        <v>6</v>
      </c>
      <c r="I12" s="66">
        <f t="shared" si="0"/>
        <v>6</v>
      </c>
      <c r="J12" s="66">
        <f t="shared" si="0"/>
        <v>0</v>
      </c>
      <c r="K12" s="66">
        <f t="shared" si="0"/>
        <v>5</v>
      </c>
      <c r="L12" s="66">
        <f t="shared" si="0"/>
        <v>0</v>
      </c>
      <c r="M12" s="66">
        <f t="shared" si="0"/>
        <v>0</v>
      </c>
      <c r="N12" s="66">
        <f t="shared" si="0"/>
        <v>0</v>
      </c>
      <c r="O12" s="66">
        <f t="shared" si="0"/>
        <v>5</v>
      </c>
      <c r="P12" s="66">
        <f t="shared" si="0"/>
        <v>0</v>
      </c>
      <c r="Q12" s="66">
        <f t="shared" si="0"/>
        <v>0</v>
      </c>
      <c r="R12" s="66">
        <f t="shared" si="0"/>
        <v>0</v>
      </c>
      <c r="S12" s="66">
        <f t="shared" si="0"/>
        <v>0</v>
      </c>
      <c r="T12" s="66">
        <f t="shared" si="0"/>
        <v>0</v>
      </c>
      <c r="U12" s="66">
        <f t="shared" si="0"/>
        <v>0</v>
      </c>
      <c r="V12" s="66">
        <f t="shared" si="0"/>
        <v>0</v>
      </c>
      <c r="W12" s="66">
        <v>11</v>
      </c>
      <c r="X12" s="66">
        <v>5</v>
      </c>
      <c r="Y12" s="66">
        <v>1</v>
      </c>
      <c r="Z12" s="66">
        <f t="shared" si="0"/>
        <v>0</v>
      </c>
      <c r="AA12" s="66">
        <f t="shared" si="0"/>
        <v>0</v>
      </c>
      <c r="AB12" s="66">
        <f t="shared" si="0"/>
        <v>0</v>
      </c>
      <c r="AC12" s="66">
        <f t="shared" si="0"/>
        <v>0</v>
      </c>
      <c r="AD12" s="66">
        <v>4</v>
      </c>
      <c r="AE12" s="66">
        <f t="shared" si="0"/>
        <v>0</v>
      </c>
      <c r="AF12" s="66">
        <f t="shared" si="0"/>
        <v>0</v>
      </c>
      <c r="AG12" s="66">
        <f t="shared" si="0"/>
        <v>0</v>
      </c>
      <c r="AH12" s="66">
        <f t="shared" si="0"/>
        <v>0</v>
      </c>
      <c r="AI12" s="75">
        <f t="shared" si="0"/>
        <v>0</v>
      </c>
      <c r="AJ12" s="28"/>
    </row>
    <row r="13" spans="1:36" s="1" customFormat="1" ht="15" customHeight="1">
      <c r="A13" s="36" t="s">
        <v>104</v>
      </c>
      <c r="B13" s="141" t="s">
        <v>71</v>
      </c>
      <c r="C13" s="66">
        <f>C14+C16+C22+C24</f>
        <v>0</v>
      </c>
      <c r="D13" s="66">
        <f t="shared" ref="D13:AI13" si="1">D14+D16+D22+D24</f>
        <v>0</v>
      </c>
      <c r="E13" s="66">
        <f t="shared" si="1"/>
        <v>0</v>
      </c>
      <c r="F13" s="66">
        <f t="shared" si="1"/>
        <v>0</v>
      </c>
      <c r="G13" s="66">
        <f t="shared" si="1"/>
        <v>0</v>
      </c>
      <c r="H13" s="66">
        <f t="shared" si="1"/>
        <v>0</v>
      </c>
      <c r="I13" s="66">
        <f t="shared" si="1"/>
        <v>0</v>
      </c>
      <c r="J13" s="66">
        <f t="shared" si="1"/>
        <v>0</v>
      </c>
      <c r="K13" s="66">
        <f t="shared" si="1"/>
        <v>0</v>
      </c>
      <c r="L13" s="66">
        <f t="shared" si="1"/>
        <v>0</v>
      </c>
      <c r="M13" s="66">
        <f t="shared" si="1"/>
        <v>0</v>
      </c>
      <c r="N13" s="66">
        <f t="shared" si="1"/>
        <v>0</v>
      </c>
      <c r="O13" s="66">
        <f t="shared" si="1"/>
        <v>0</v>
      </c>
      <c r="P13" s="66">
        <f t="shared" si="1"/>
        <v>0</v>
      </c>
      <c r="Q13" s="66">
        <f t="shared" si="1"/>
        <v>0</v>
      </c>
      <c r="R13" s="66">
        <f t="shared" si="1"/>
        <v>0</v>
      </c>
      <c r="S13" s="66">
        <f t="shared" si="1"/>
        <v>0</v>
      </c>
      <c r="T13" s="66">
        <f t="shared" si="1"/>
        <v>0</v>
      </c>
      <c r="U13" s="66">
        <f t="shared" si="1"/>
        <v>0</v>
      </c>
      <c r="V13" s="66">
        <f t="shared" si="1"/>
        <v>0</v>
      </c>
      <c r="W13" s="66"/>
      <c r="X13" s="66"/>
      <c r="Y13" s="66">
        <f t="shared" si="1"/>
        <v>0</v>
      </c>
      <c r="Z13" s="66">
        <f t="shared" si="1"/>
        <v>0</v>
      </c>
      <c r="AA13" s="66">
        <f t="shared" si="1"/>
        <v>0</v>
      </c>
      <c r="AB13" s="66">
        <f t="shared" si="1"/>
        <v>0</v>
      </c>
      <c r="AC13" s="66">
        <f t="shared" si="1"/>
        <v>0</v>
      </c>
      <c r="AD13" s="66">
        <f t="shared" si="1"/>
        <v>0</v>
      </c>
      <c r="AE13" s="66">
        <f t="shared" si="1"/>
        <v>0</v>
      </c>
      <c r="AF13" s="66">
        <f t="shared" si="1"/>
        <v>0</v>
      </c>
      <c r="AG13" s="66">
        <f t="shared" si="1"/>
        <v>0</v>
      </c>
      <c r="AH13" s="66">
        <f t="shared" si="1"/>
        <v>0</v>
      </c>
      <c r="AI13" s="75">
        <f t="shared" si="1"/>
        <v>0</v>
      </c>
    </row>
    <row r="14" spans="1:36" s="1" customFormat="1" ht="15" customHeight="1">
      <c r="A14" s="142" t="s">
        <v>105</v>
      </c>
      <c r="B14" s="141" t="s">
        <v>72</v>
      </c>
      <c r="C14" s="67"/>
      <c r="D14" s="66"/>
      <c r="E14" s="66"/>
      <c r="F14" s="67"/>
      <c r="G14" s="67"/>
      <c r="H14" s="66">
        <f>H15+H16+H22</f>
        <v>0</v>
      </c>
      <c r="I14" s="67"/>
      <c r="J14" s="67"/>
      <c r="K14" s="66">
        <f>K15+K16+K22</f>
        <v>0</v>
      </c>
      <c r="L14" s="67"/>
      <c r="M14" s="67"/>
      <c r="N14" s="67"/>
      <c r="O14" s="67"/>
      <c r="P14" s="66">
        <f>P15+P16+P22</f>
        <v>0</v>
      </c>
      <c r="Q14" s="67"/>
      <c r="R14" s="67"/>
      <c r="S14" s="67"/>
      <c r="T14" s="67"/>
      <c r="U14" s="66">
        <f t="shared" ref="U14:Z14" si="2">U15+U16+U22</f>
        <v>0</v>
      </c>
      <c r="V14" s="66">
        <f t="shared" si="2"/>
        <v>0</v>
      </c>
      <c r="W14" s="66"/>
      <c r="X14" s="67"/>
      <c r="Y14" s="67"/>
      <c r="Z14" s="66">
        <f t="shared" si="2"/>
        <v>0</v>
      </c>
      <c r="AA14" s="67"/>
      <c r="AB14" s="67"/>
      <c r="AC14" s="67"/>
      <c r="AD14" s="67"/>
      <c r="AE14" s="66">
        <f>AE15+AE16+AE22</f>
        <v>0</v>
      </c>
      <c r="AF14" s="67"/>
      <c r="AG14" s="67"/>
      <c r="AH14" s="67"/>
      <c r="AI14" s="76"/>
    </row>
    <row r="15" spans="1:36" s="1" customFormat="1" ht="15" customHeight="1">
      <c r="A15" s="142" t="s">
        <v>106</v>
      </c>
      <c r="B15" s="141" t="s">
        <v>73</v>
      </c>
      <c r="C15" s="23"/>
      <c r="D15" s="66">
        <f>E15+P15</f>
        <v>0</v>
      </c>
      <c r="E15" s="66">
        <f t="shared" ref="E15:E25" si="3">H15+K15</f>
        <v>0</v>
      </c>
      <c r="F15" s="13"/>
      <c r="G15" s="13"/>
      <c r="H15" s="66">
        <f t="shared" ref="H15:H24" si="4">I15+J15</f>
        <v>0</v>
      </c>
      <c r="I15" s="13"/>
      <c r="J15" s="13"/>
      <c r="K15" s="66">
        <f t="shared" ref="K15:K25" si="5">L15+M15+N15+O15</f>
        <v>0</v>
      </c>
      <c r="L15" s="13"/>
      <c r="M15" s="13"/>
      <c r="N15" s="13"/>
      <c r="O15" s="13"/>
      <c r="P15" s="66">
        <f t="shared" ref="P15:P25" si="6">Q15+R15+S15+T15</f>
        <v>0</v>
      </c>
      <c r="Q15" s="13"/>
      <c r="R15" s="74"/>
      <c r="S15" s="74"/>
      <c r="T15" s="74"/>
      <c r="U15" s="66">
        <f t="shared" ref="U15:U25" si="7">V15+AE15</f>
        <v>0</v>
      </c>
      <c r="V15" s="66">
        <f>Y15+Z15</f>
        <v>0</v>
      </c>
      <c r="W15" s="66"/>
      <c r="X15" s="67"/>
      <c r="Y15" s="13"/>
      <c r="Z15" s="66">
        <f t="shared" ref="Z15:Z25" si="8">AA15+AB15+AC15+AD15</f>
        <v>0</v>
      </c>
      <c r="AA15" s="13"/>
      <c r="AB15" s="13"/>
      <c r="AC15" s="13"/>
      <c r="AD15" s="13"/>
      <c r="AE15" s="66">
        <f t="shared" ref="AE15:AE25" si="9">AF15+AG15+AH15+AI15</f>
        <v>0</v>
      </c>
      <c r="AF15" s="13"/>
      <c r="AG15" s="74"/>
      <c r="AH15" s="74"/>
      <c r="AI15" s="74"/>
    </row>
    <row r="16" spans="1:36" s="1" customFormat="1" ht="15" customHeight="1">
      <c r="A16" s="142" t="s">
        <v>107</v>
      </c>
      <c r="B16" s="141" t="s">
        <v>74</v>
      </c>
      <c r="C16" s="66">
        <f>C17+C19+C20</f>
        <v>0</v>
      </c>
      <c r="D16" s="66">
        <f t="shared" ref="D16:AI16" si="10">D17+D19+D20</f>
        <v>0</v>
      </c>
      <c r="E16" s="66">
        <f t="shared" si="10"/>
        <v>0</v>
      </c>
      <c r="F16" s="66">
        <f t="shared" si="10"/>
        <v>0</v>
      </c>
      <c r="G16" s="66">
        <f t="shared" si="10"/>
        <v>0</v>
      </c>
      <c r="H16" s="66">
        <f t="shared" si="10"/>
        <v>0</v>
      </c>
      <c r="I16" s="66">
        <f t="shared" si="10"/>
        <v>0</v>
      </c>
      <c r="J16" s="66">
        <f t="shared" si="10"/>
        <v>0</v>
      </c>
      <c r="K16" s="66">
        <f t="shared" si="10"/>
        <v>0</v>
      </c>
      <c r="L16" s="66">
        <f t="shared" si="10"/>
        <v>0</v>
      </c>
      <c r="M16" s="66">
        <f t="shared" si="10"/>
        <v>0</v>
      </c>
      <c r="N16" s="66">
        <f t="shared" si="10"/>
        <v>0</v>
      </c>
      <c r="O16" s="66">
        <f t="shared" si="10"/>
        <v>0</v>
      </c>
      <c r="P16" s="66">
        <f t="shared" si="10"/>
        <v>0</v>
      </c>
      <c r="Q16" s="66">
        <f t="shared" si="10"/>
        <v>0</v>
      </c>
      <c r="R16" s="66">
        <f t="shared" si="10"/>
        <v>0</v>
      </c>
      <c r="S16" s="66">
        <f t="shared" si="10"/>
        <v>0</v>
      </c>
      <c r="T16" s="66">
        <f t="shared" si="10"/>
        <v>0</v>
      </c>
      <c r="U16" s="66">
        <f t="shared" si="10"/>
        <v>0</v>
      </c>
      <c r="V16" s="66">
        <f t="shared" si="10"/>
        <v>0</v>
      </c>
      <c r="W16" s="66"/>
      <c r="X16" s="66"/>
      <c r="Y16" s="66">
        <f t="shared" si="10"/>
        <v>0</v>
      </c>
      <c r="Z16" s="66">
        <f t="shared" si="10"/>
        <v>0</v>
      </c>
      <c r="AA16" s="66">
        <f t="shared" si="10"/>
        <v>0</v>
      </c>
      <c r="AB16" s="66">
        <f t="shared" si="10"/>
        <v>0</v>
      </c>
      <c r="AC16" s="66">
        <f t="shared" si="10"/>
        <v>0</v>
      </c>
      <c r="AD16" s="66">
        <f t="shared" si="10"/>
        <v>0</v>
      </c>
      <c r="AE16" s="66">
        <f t="shared" si="10"/>
        <v>0</v>
      </c>
      <c r="AF16" s="66">
        <f t="shared" si="10"/>
        <v>0</v>
      </c>
      <c r="AG16" s="66">
        <f t="shared" si="10"/>
        <v>0</v>
      </c>
      <c r="AH16" s="66">
        <f t="shared" si="10"/>
        <v>0</v>
      </c>
      <c r="AI16" s="75">
        <f t="shared" si="10"/>
        <v>0</v>
      </c>
    </row>
    <row r="17" spans="1:35" s="1" customFormat="1" ht="15" customHeight="1">
      <c r="A17" s="142" t="s">
        <v>108</v>
      </c>
      <c r="B17" s="141" t="s">
        <v>75</v>
      </c>
      <c r="C17" s="23"/>
      <c r="D17" s="66">
        <f t="shared" ref="D17:D25" si="11">E17+P17</f>
        <v>0</v>
      </c>
      <c r="E17" s="66">
        <f>H17+K17</f>
        <v>0</v>
      </c>
      <c r="F17" s="13"/>
      <c r="G17" s="13"/>
      <c r="H17" s="66">
        <f t="shared" si="4"/>
        <v>0</v>
      </c>
      <c r="I17" s="13"/>
      <c r="J17" s="13"/>
      <c r="K17" s="66">
        <f t="shared" si="5"/>
        <v>0</v>
      </c>
      <c r="L17" s="13"/>
      <c r="M17" s="13"/>
      <c r="N17" s="13"/>
      <c r="O17" s="13"/>
      <c r="P17" s="66">
        <f t="shared" si="6"/>
        <v>0</v>
      </c>
      <c r="Q17" s="13"/>
      <c r="R17" s="74"/>
      <c r="S17" s="74"/>
      <c r="T17" s="74"/>
      <c r="U17" s="66">
        <f>V17+AE17</f>
        <v>0</v>
      </c>
      <c r="V17" s="66">
        <f t="shared" ref="V17:V24" si="12">Y17+Z17</f>
        <v>0</v>
      </c>
      <c r="W17" s="66"/>
      <c r="X17" s="67"/>
      <c r="Y17" s="13"/>
      <c r="Z17" s="66">
        <f t="shared" si="8"/>
        <v>0</v>
      </c>
      <c r="AA17" s="13"/>
      <c r="AB17" s="13"/>
      <c r="AC17" s="13"/>
      <c r="AD17" s="13"/>
      <c r="AE17" s="66">
        <f t="shared" si="9"/>
        <v>0</v>
      </c>
      <c r="AF17" s="13"/>
      <c r="AG17" s="74"/>
      <c r="AH17" s="74"/>
      <c r="AI17" s="74"/>
    </row>
    <row r="18" spans="1:35" s="1" customFormat="1" ht="15" customHeight="1">
      <c r="A18" s="142" t="s">
        <v>109</v>
      </c>
      <c r="B18" s="141" t="s">
        <v>76</v>
      </c>
      <c r="C18" s="23"/>
      <c r="D18" s="66">
        <f t="shared" si="11"/>
        <v>0</v>
      </c>
      <c r="E18" s="66">
        <f>H18+K18</f>
        <v>0</v>
      </c>
      <c r="F18" s="13"/>
      <c r="G18" s="13"/>
      <c r="H18" s="66">
        <f t="shared" si="4"/>
        <v>0</v>
      </c>
      <c r="I18" s="13"/>
      <c r="J18" s="13"/>
      <c r="K18" s="66">
        <f t="shared" si="5"/>
        <v>0</v>
      </c>
      <c r="L18" s="13"/>
      <c r="M18" s="13"/>
      <c r="N18" s="13"/>
      <c r="O18" s="13"/>
      <c r="P18" s="66">
        <f t="shared" si="6"/>
        <v>0</v>
      </c>
      <c r="Q18" s="13"/>
      <c r="R18" s="74"/>
      <c r="S18" s="74"/>
      <c r="T18" s="74"/>
      <c r="U18" s="66">
        <f>V18+AE18</f>
        <v>0</v>
      </c>
      <c r="V18" s="66">
        <f t="shared" si="12"/>
        <v>0</v>
      </c>
      <c r="W18" s="66"/>
      <c r="X18" s="67"/>
      <c r="Y18" s="13"/>
      <c r="Z18" s="66">
        <f t="shared" si="8"/>
        <v>0</v>
      </c>
      <c r="AA18" s="13"/>
      <c r="AB18" s="13"/>
      <c r="AC18" s="13"/>
      <c r="AD18" s="13"/>
      <c r="AE18" s="66">
        <f t="shared" si="9"/>
        <v>0</v>
      </c>
      <c r="AF18" s="13"/>
      <c r="AG18" s="74"/>
      <c r="AH18" s="74"/>
      <c r="AI18" s="74"/>
    </row>
    <row r="19" spans="1:35" s="1" customFormat="1" ht="15" customHeight="1">
      <c r="A19" s="142" t="s">
        <v>110</v>
      </c>
      <c r="B19" s="141" t="s">
        <v>77</v>
      </c>
      <c r="C19" s="23"/>
      <c r="D19" s="66">
        <f t="shared" si="11"/>
        <v>0</v>
      </c>
      <c r="E19" s="66">
        <f>H19+K19</f>
        <v>0</v>
      </c>
      <c r="F19" s="13"/>
      <c r="G19" s="13"/>
      <c r="H19" s="66">
        <f t="shared" si="4"/>
        <v>0</v>
      </c>
      <c r="I19" s="13"/>
      <c r="J19" s="13"/>
      <c r="K19" s="66">
        <f t="shared" si="5"/>
        <v>0</v>
      </c>
      <c r="L19" s="13"/>
      <c r="M19" s="13"/>
      <c r="N19" s="13"/>
      <c r="O19" s="13"/>
      <c r="P19" s="66">
        <f t="shared" si="6"/>
        <v>0</v>
      </c>
      <c r="Q19" s="13"/>
      <c r="R19" s="74"/>
      <c r="S19" s="74"/>
      <c r="T19" s="74"/>
      <c r="U19" s="66">
        <f>V19+AE19</f>
        <v>0</v>
      </c>
      <c r="V19" s="66">
        <f t="shared" si="12"/>
        <v>0</v>
      </c>
      <c r="W19" s="66"/>
      <c r="X19" s="67"/>
      <c r="Y19" s="13"/>
      <c r="Z19" s="66">
        <f t="shared" si="8"/>
        <v>0</v>
      </c>
      <c r="AA19" s="13"/>
      <c r="AB19" s="13"/>
      <c r="AC19" s="13"/>
      <c r="AD19" s="13"/>
      <c r="AE19" s="66">
        <f t="shared" si="9"/>
        <v>0</v>
      </c>
      <c r="AF19" s="13"/>
      <c r="AG19" s="74"/>
      <c r="AH19" s="74"/>
      <c r="AI19" s="74"/>
    </row>
    <row r="20" spans="1:35" s="1" customFormat="1" ht="15" customHeight="1">
      <c r="A20" s="142" t="s">
        <v>111</v>
      </c>
      <c r="B20" s="141" t="s">
        <v>78</v>
      </c>
      <c r="C20" s="23"/>
      <c r="D20" s="66">
        <f t="shared" si="11"/>
        <v>0</v>
      </c>
      <c r="E20" s="66">
        <f>H20+K20</f>
        <v>0</v>
      </c>
      <c r="F20" s="13"/>
      <c r="G20" s="13"/>
      <c r="H20" s="66">
        <f t="shared" si="4"/>
        <v>0</v>
      </c>
      <c r="I20" s="13"/>
      <c r="J20" s="13"/>
      <c r="K20" s="66">
        <f t="shared" si="5"/>
        <v>0</v>
      </c>
      <c r="L20" s="13"/>
      <c r="M20" s="13"/>
      <c r="N20" s="13"/>
      <c r="O20" s="13"/>
      <c r="P20" s="66">
        <f t="shared" si="6"/>
        <v>0</v>
      </c>
      <c r="Q20" s="13"/>
      <c r="R20" s="74"/>
      <c r="S20" s="74"/>
      <c r="T20" s="74"/>
      <c r="U20" s="66">
        <f>V20+AE20</f>
        <v>0</v>
      </c>
      <c r="V20" s="66">
        <f t="shared" si="12"/>
        <v>0</v>
      </c>
      <c r="W20" s="66"/>
      <c r="X20" s="67"/>
      <c r="Y20" s="13"/>
      <c r="Z20" s="66">
        <f t="shared" si="8"/>
        <v>0</v>
      </c>
      <c r="AA20" s="13"/>
      <c r="AB20" s="13"/>
      <c r="AC20" s="13"/>
      <c r="AD20" s="13"/>
      <c r="AE20" s="66">
        <f t="shared" si="9"/>
        <v>0</v>
      </c>
      <c r="AF20" s="13"/>
      <c r="AG20" s="74"/>
      <c r="AH20" s="74"/>
      <c r="AI20" s="74"/>
    </row>
    <row r="21" spans="1:35" s="1" customFormat="1" ht="15" customHeight="1">
      <c r="A21" s="142" t="s">
        <v>112</v>
      </c>
      <c r="B21" s="141" t="s">
        <v>79</v>
      </c>
      <c r="C21" s="23"/>
      <c r="D21" s="66">
        <f t="shared" si="11"/>
        <v>0</v>
      </c>
      <c r="E21" s="66">
        <f>H21+K21</f>
        <v>0</v>
      </c>
      <c r="F21" s="13"/>
      <c r="G21" s="13"/>
      <c r="H21" s="66">
        <f t="shared" si="4"/>
        <v>0</v>
      </c>
      <c r="I21" s="13"/>
      <c r="J21" s="13"/>
      <c r="K21" s="66">
        <f t="shared" si="5"/>
        <v>0</v>
      </c>
      <c r="L21" s="13"/>
      <c r="M21" s="13"/>
      <c r="N21" s="13"/>
      <c r="O21" s="13"/>
      <c r="P21" s="66">
        <f t="shared" si="6"/>
        <v>0</v>
      </c>
      <c r="Q21" s="13"/>
      <c r="R21" s="74"/>
      <c r="S21" s="74"/>
      <c r="T21" s="74"/>
      <c r="U21" s="66">
        <f>V21+AE21</f>
        <v>0</v>
      </c>
      <c r="V21" s="66">
        <f t="shared" si="12"/>
        <v>0</v>
      </c>
      <c r="W21" s="66"/>
      <c r="X21" s="67"/>
      <c r="Y21" s="13"/>
      <c r="Z21" s="66">
        <f t="shared" si="8"/>
        <v>0</v>
      </c>
      <c r="AA21" s="13"/>
      <c r="AB21" s="13"/>
      <c r="AC21" s="13"/>
      <c r="AD21" s="13"/>
      <c r="AE21" s="66">
        <f t="shared" si="9"/>
        <v>0</v>
      </c>
      <c r="AF21" s="13"/>
      <c r="AG21" s="74"/>
      <c r="AH21" s="74"/>
      <c r="AI21" s="74"/>
    </row>
    <row r="22" spans="1:35" s="1" customFormat="1" ht="15" customHeight="1">
      <c r="A22" s="142" t="s">
        <v>113</v>
      </c>
      <c r="B22" s="141" t="s">
        <v>80</v>
      </c>
      <c r="C22" s="23"/>
      <c r="D22" s="66">
        <f t="shared" si="11"/>
        <v>0</v>
      </c>
      <c r="E22" s="66">
        <f t="shared" si="3"/>
        <v>0</v>
      </c>
      <c r="F22" s="13"/>
      <c r="G22" s="13"/>
      <c r="H22" s="66">
        <f t="shared" si="4"/>
        <v>0</v>
      </c>
      <c r="I22" s="13"/>
      <c r="J22" s="13"/>
      <c r="K22" s="66">
        <f t="shared" si="5"/>
        <v>0</v>
      </c>
      <c r="L22" s="13"/>
      <c r="M22" s="13"/>
      <c r="N22" s="13"/>
      <c r="O22" s="13"/>
      <c r="P22" s="66">
        <f t="shared" si="6"/>
        <v>0</v>
      </c>
      <c r="Q22" s="13"/>
      <c r="R22" s="74"/>
      <c r="S22" s="74"/>
      <c r="T22" s="74"/>
      <c r="U22" s="66">
        <f t="shared" si="7"/>
        <v>0</v>
      </c>
      <c r="V22" s="66">
        <f t="shared" si="12"/>
        <v>0</v>
      </c>
      <c r="W22" s="66"/>
      <c r="X22" s="67"/>
      <c r="Y22" s="13"/>
      <c r="Z22" s="66">
        <f t="shared" si="8"/>
        <v>0</v>
      </c>
      <c r="AA22" s="13"/>
      <c r="AB22" s="13"/>
      <c r="AC22" s="13"/>
      <c r="AD22" s="13"/>
      <c r="AE22" s="66">
        <f t="shared" si="9"/>
        <v>0</v>
      </c>
      <c r="AF22" s="13"/>
      <c r="AG22" s="74"/>
      <c r="AH22" s="74"/>
      <c r="AI22" s="74"/>
    </row>
    <row r="23" spans="1:35" s="1" customFormat="1" ht="15" customHeight="1">
      <c r="A23" s="142" t="s">
        <v>114</v>
      </c>
      <c r="B23" s="141" t="s">
        <v>81</v>
      </c>
      <c r="C23" s="23"/>
      <c r="D23" s="66">
        <f t="shared" si="11"/>
        <v>0</v>
      </c>
      <c r="E23" s="66">
        <f t="shared" si="3"/>
        <v>0</v>
      </c>
      <c r="F23" s="13"/>
      <c r="G23" s="13"/>
      <c r="H23" s="66">
        <f t="shared" si="4"/>
        <v>0</v>
      </c>
      <c r="I23" s="13"/>
      <c r="J23" s="13"/>
      <c r="K23" s="66">
        <f t="shared" si="5"/>
        <v>0</v>
      </c>
      <c r="L23" s="13"/>
      <c r="M23" s="13"/>
      <c r="N23" s="13"/>
      <c r="O23" s="13"/>
      <c r="P23" s="66">
        <f t="shared" si="6"/>
        <v>0</v>
      </c>
      <c r="Q23" s="13"/>
      <c r="R23" s="74"/>
      <c r="S23" s="74"/>
      <c r="T23" s="74"/>
      <c r="U23" s="66">
        <f t="shared" si="7"/>
        <v>0</v>
      </c>
      <c r="V23" s="66">
        <f t="shared" si="12"/>
        <v>0</v>
      </c>
      <c r="W23" s="66"/>
      <c r="X23" s="67"/>
      <c r="Y23" s="13"/>
      <c r="Z23" s="66">
        <f t="shared" si="8"/>
        <v>0</v>
      </c>
      <c r="AA23" s="13"/>
      <c r="AB23" s="13"/>
      <c r="AC23" s="13"/>
      <c r="AD23" s="13"/>
      <c r="AE23" s="66">
        <f t="shared" si="9"/>
        <v>0</v>
      </c>
      <c r="AF23" s="13"/>
      <c r="AG23" s="74"/>
      <c r="AH23" s="74"/>
      <c r="AI23" s="74"/>
    </row>
    <row r="24" spans="1:35" s="1" customFormat="1" ht="15" customHeight="1">
      <c r="A24" s="142" t="s">
        <v>115</v>
      </c>
      <c r="B24" s="141" t="s">
        <v>82</v>
      </c>
      <c r="C24" s="23"/>
      <c r="D24" s="66">
        <f t="shared" si="11"/>
        <v>0</v>
      </c>
      <c r="E24" s="66">
        <f t="shared" si="3"/>
        <v>0</v>
      </c>
      <c r="F24" s="13"/>
      <c r="G24" s="13"/>
      <c r="H24" s="66">
        <f t="shared" si="4"/>
        <v>0</v>
      </c>
      <c r="I24" s="13"/>
      <c r="J24" s="13"/>
      <c r="K24" s="66">
        <f t="shared" si="5"/>
        <v>0</v>
      </c>
      <c r="L24" s="13"/>
      <c r="M24" s="13"/>
      <c r="N24" s="13"/>
      <c r="O24" s="13"/>
      <c r="P24" s="66">
        <f t="shared" si="6"/>
        <v>0</v>
      </c>
      <c r="Q24" s="13"/>
      <c r="R24" s="74"/>
      <c r="S24" s="74"/>
      <c r="T24" s="74"/>
      <c r="U24" s="66">
        <f t="shared" si="7"/>
        <v>0</v>
      </c>
      <c r="V24" s="66">
        <f t="shared" si="12"/>
        <v>0</v>
      </c>
      <c r="W24" s="66"/>
      <c r="X24" s="67"/>
      <c r="Y24" s="13"/>
      <c r="Z24" s="66">
        <f t="shared" si="8"/>
        <v>0</v>
      </c>
      <c r="AA24" s="13"/>
      <c r="AB24" s="13"/>
      <c r="AC24" s="13"/>
      <c r="AD24" s="13"/>
      <c r="AE24" s="66">
        <f t="shared" si="9"/>
        <v>0</v>
      </c>
      <c r="AF24" s="13"/>
      <c r="AG24" s="74"/>
      <c r="AH24" s="74"/>
      <c r="AI24" s="74"/>
    </row>
    <row r="25" spans="1:35" s="1" customFormat="1" ht="15" customHeight="1">
      <c r="A25" s="69" t="s">
        <v>116</v>
      </c>
      <c r="B25" s="143" t="s">
        <v>83</v>
      </c>
      <c r="C25" s="71">
        <v>1</v>
      </c>
      <c r="D25" s="70">
        <f t="shared" si="11"/>
        <v>11</v>
      </c>
      <c r="E25" s="70">
        <f t="shared" si="3"/>
        <v>11</v>
      </c>
      <c r="F25" s="102">
        <v>0</v>
      </c>
      <c r="G25" s="71"/>
      <c r="H25" s="70">
        <f>I25+J25</f>
        <v>6</v>
      </c>
      <c r="I25" s="13">
        <v>6</v>
      </c>
      <c r="J25" s="102">
        <v>0</v>
      </c>
      <c r="K25" s="70">
        <f t="shared" si="5"/>
        <v>5</v>
      </c>
      <c r="L25" s="71"/>
      <c r="M25" s="71"/>
      <c r="N25" s="71"/>
      <c r="O25" s="13">
        <v>5</v>
      </c>
      <c r="P25" s="70">
        <f t="shared" si="6"/>
        <v>0</v>
      </c>
      <c r="Q25" s="71"/>
      <c r="R25" s="73"/>
      <c r="S25" s="73"/>
      <c r="T25" s="73"/>
      <c r="U25" s="70">
        <f t="shared" si="7"/>
        <v>0</v>
      </c>
      <c r="V25" s="70">
        <v>0</v>
      </c>
      <c r="W25" s="70">
        <f>X25+Y25</f>
        <v>6</v>
      </c>
      <c r="X25" s="103">
        <v>5</v>
      </c>
      <c r="Y25" s="71">
        <v>1</v>
      </c>
      <c r="Z25" s="70">
        <f t="shared" si="8"/>
        <v>0</v>
      </c>
      <c r="AA25" s="71"/>
      <c r="AB25" s="71"/>
      <c r="AC25" s="71"/>
      <c r="AD25" s="71"/>
      <c r="AE25" s="70">
        <f t="shared" si="9"/>
        <v>0</v>
      </c>
      <c r="AF25" s="71"/>
      <c r="AG25" s="73"/>
      <c r="AH25" s="73"/>
      <c r="AI25" s="73"/>
    </row>
    <row r="26" spans="1:35">
      <c r="I26" s="2" t="s">
        <v>117</v>
      </c>
    </row>
    <row r="31" spans="1:35">
      <c r="M31" s="18"/>
      <c r="N31" s="18"/>
      <c r="Q31" s="18" t="s">
        <v>118</v>
      </c>
    </row>
  </sheetData>
  <sheetProtection formatCells="0" formatColumns="0" formatRows="0"/>
  <mergeCells count="45">
    <mergeCell ref="AG7:AG10"/>
    <mergeCell ref="AH7:AH10"/>
    <mergeCell ref="AI7:AI10"/>
    <mergeCell ref="AB8:AB10"/>
    <mergeCell ref="AC8:AC10"/>
    <mergeCell ref="AD8:AD10"/>
    <mergeCell ref="AE7:AE10"/>
    <mergeCell ref="AF7:AF10"/>
    <mergeCell ref="W8:W10"/>
    <mergeCell ref="X8:X10"/>
    <mergeCell ref="Y8:Y10"/>
    <mergeCell ref="Z8:Z10"/>
    <mergeCell ref="AA8:AA10"/>
    <mergeCell ref="R7:R10"/>
    <mergeCell ref="S7:S10"/>
    <mergeCell ref="T7:T10"/>
    <mergeCell ref="U6:U10"/>
    <mergeCell ref="V7:V10"/>
    <mergeCell ref="M8:M10"/>
    <mergeCell ref="N8:N10"/>
    <mergeCell ref="O8:O10"/>
    <mergeCell ref="P7:P10"/>
    <mergeCell ref="Q7:Q10"/>
    <mergeCell ref="H7:J7"/>
    <mergeCell ref="K7:O7"/>
    <mergeCell ref="W7:Y7"/>
    <mergeCell ref="Z7:AD7"/>
    <mergeCell ref="A5:A10"/>
    <mergeCell ref="B5:B10"/>
    <mergeCell ref="C5:C10"/>
    <mergeCell ref="D6:D10"/>
    <mergeCell ref="E7:E10"/>
    <mergeCell ref="F7:F10"/>
    <mergeCell ref="G7:G10"/>
    <mergeCell ref="H8:H10"/>
    <mergeCell ref="I8:I10"/>
    <mergeCell ref="J8:J10"/>
    <mergeCell ref="K8:K10"/>
    <mergeCell ref="L8:L10"/>
    <mergeCell ref="D5:T5"/>
    <mergeCell ref="U5:AI5"/>
    <mergeCell ref="E6:O6"/>
    <mergeCell ref="P6:T6"/>
    <mergeCell ref="V6:AD6"/>
    <mergeCell ref="AE6:AI6"/>
  </mergeCells>
  <phoneticPr fontId="23" type="noConversion"/>
  <conditionalFormatting sqref="H25">
    <cfRule type="cellIs" dxfId="28" priority="1" stopIfTrue="1" operator="lessThan">
      <formula>I25</formula>
    </cfRule>
    <cfRule type="cellIs" dxfId="27" priority="2" stopIfTrue="1" operator="lessThan">
      <formula>J25</formula>
    </cfRule>
  </conditionalFormatting>
  <conditionalFormatting sqref="H15 H17:H24">
    <cfRule type="expression" dxfId="26" priority="3" stopIfTrue="1">
      <formula>H15&lt;&gt;(#REF!+#REF!+#REF!)</formula>
    </cfRule>
  </conditionalFormatting>
  <dataValidations count="2">
    <dataValidation type="custom" allowBlank="1" showInputMessage="1" showErrorMessage="1" errorTitle="错误" error="列2应该大于或等于列3" sqref="E15 E17:E25">
      <formula1>E15&lt;F15</formula1>
    </dataValidation>
    <dataValidation type="custom" allowBlank="1" showInputMessage="1" showErrorMessage="1" errorTitle="错误" error="行8应该与行3、行6、行7之和相等" sqref="C25 G25 L25:N25 Q25:T25 Z25:AD25 AF25:AI25">
      <formula1>C25=('201'!#REF!+'201'!#REF!+'201'!#REF!)</formula1>
    </dataValidation>
  </dataValidations>
  <pageMargins left="0.34930555555555598" right="0.27916666666666701" top="0.97916666666666696" bottom="0.97916666666666696" header="0.50902777777777797" footer="0.50902777777777797"/>
  <pageSetup paperSize="9" scale="66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35"/>
  <sheetViews>
    <sheetView tabSelected="1" topLeftCell="A4" workbookViewId="0">
      <selection activeCell="H35" sqref="G35:H35"/>
    </sheetView>
  </sheetViews>
  <sheetFormatPr defaultColWidth="8.875" defaultRowHeight="14.25"/>
  <cols>
    <col min="1" max="1" width="14.875" style="31" customWidth="1"/>
    <col min="2" max="2" width="3.625" style="31" customWidth="1"/>
    <col min="3" max="3" width="9" style="2" customWidth="1"/>
    <col min="4" max="4" width="8" style="2" customWidth="1"/>
    <col min="5" max="5" width="7.125" style="2" customWidth="1"/>
    <col min="6" max="6" width="11.375" style="2" customWidth="1"/>
    <col min="7" max="7" width="9.875" style="2" customWidth="1"/>
    <col min="8" max="8" width="21.625" style="2" customWidth="1"/>
    <col min="9" max="10" width="8.125" style="2" customWidth="1"/>
    <col min="11" max="12" width="6" style="2" customWidth="1"/>
    <col min="13" max="13" width="11.125" style="2" customWidth="1"/>
    <col min="14" max="14" width="10.375" style="2" customWidth="1"/>
    <col min="15" max="17" width="8.125" style="2" customWidth="1"/>
    <col min="18" max="18" width="9" style="2" customWidth="1"/>
  </cols>
  <sheetData>
    <row r="1" spans="1:19">
      <c r="D1" s="27"/>
      <c r="H1" s="144" t="s">
        <v>30</v>
      </c>
      <c r="J1" s="65"/>
      <c r="K1" s="65"/>
      <c r="L1" s="65"/>
      <c r="N1" s="65"/>
      <c r="O1" s="5" t="s">
        <v>119</v>
      </c>
      <c r="P1" s="65"/>
      <c r="Q1" s="65"/>
      <c r="S1" s="2"/>
    </row>
    <row r="2" spans="1:19">
      <c r="D2" s="27"/>
      <c r="H2" s="41"/>
      <c r="L2" s="85"/>
      <c r="O2" s="5" t="s">
        <v>43</v>
      </c>
      <c r="S2" s="2"/>
    </row>
    <row r="3" spans="1:19">
      <c r="D3" s="27"/>
      <c r="L3" s="85"/>
      <c r="O3" s="5" t="s">
        <v>44</v>
      </c>
      <c r="S3" s="2"/>
    </row>
    <row r="4" spans="1:19">
      <c r="A4" s="5"/>
      <c r="B4" s="5"/>
      <c r="D4" s="27"/>
      <c r="H4" s="6"/>
      <c r="L4" s="85"/>
      <c r="M4" s="5"/>
      <c r="O4" s="5" t="s">
        <v>120</v>
      </c>
      <c r="P4" s="6"/>
      <c r="S4" s="2"/>
    </row>
    <row r="5" spans="1:19" ht="15.75" customHeight="1">
      <c r="A5" s="172"/>
      <c r="B5" s="175" t="s">
        <v>46</v>
      </c>
      <c r="C5" s="178" t="s">
        <v>121</v>
      </c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"/>
    </row>
    <row r="6" spans="1:19" ht="15.6" customHeight="1">
      <c r="A6" s="173"/>
      <c r="B6" s="176"/>
      <c r="C6" s="163" t="s">
        <v>50</v>
      </c>
      <c r="D6" s="163" t="s">
        <v>122</v>
      </c>
      <c r="E6" s="164"/>
      <c r="F6" s="164"/>
      <c r="G6" s="164"/>
      <c r="H6" s="164"/>
      <c r="I6" s="164"/>
      <c r="J6" s="165"/>
      <c r="K6" s="165"/>
      <c r="L6" s="165"/>
      <c r="M6" s="163" t="s">
        <v>123</v>
      </c>
      <c r="N6" s="164"/>
      <c r="O6" s="164"/>
      <c r="P6" s="164"/>
      <c r="Q6" s="165"/>
      <c r="R6" s="1"/>
    </row>
    <row r="7" spans="1:19" ht="15.6" customHeight="1">
      <c r="A7" s="173"/>
      <c r="B7" s="176"/>
      <c r="C7" s="164"/>
      <c r="D7" s="183" t="s">
        <v>53</v>
      </c>
      <c r="E7" s="163" t="s">
        <v>124</v>
      </c>
      <c r="F7" s="164"/>
      <c r="G7" s="164"/>
      <c r="H7" s="180" t="s">
        <v>125</v>
      </c>
      <c r="I7" s="187"/>
      <c r="J7" s="187"/>
      <c r="K7" s="187"/>
      <c r="L7" s="187"/>
      <c r="M7" s="163" t="s">
        <v>53</v>
      </c>
      <c r="N7" s="163" t="s">
        <v>59</v>
      </c>
      <c r="O7" s="160" t="s">
        <v>60</v>
      </c>
      <c r="P7" s="179" t="s">
        <v>61</v>
      </c>
      <c r="Q7" s="160" t="s">
        <v>62</v>
      </c>
      <c r="R7" s="1"/>
    </row>
    <row r="8" spans="1:19" ht="21.6" customHeight="1">
      <c r="A8" s="173"/>
      <c r="B8" s="176"/>
      <c r="C8" s="164"/>
      <c r="D8" s="176"/>
      <c r="E8" s="183" t="s">
        <v>58</v>
      </c>
      <c r="F8" s="183" t="s">
        <v>63</v>
      </c>
      <c r="G8" s="183" t="s">
        <v>64</v>
      </c>
      <c r="H8" s="179" t="s">
        <v>58</v>
      </c>
      <c r="I8" s="179" t="s">
        <v>65</v>
      </c>
      <c r="J8" s="180" t="s">
        <v>66</v>
      </c>
      <c r="K8" s="179" t="s">
        <v>67</v>
      </c>
      <c r="L8" s="180" t="s">
        <v>62</v>
      </c>
      <c r="M8" s="164"/>
      <c r="N8" s="164"/>
      <c r="O8" s="165"/>
      <c r="P8" s="176"/>
      <c r="Q8" s="165"/>
      <c r="R8" s="1"/>
    </row>
    <row r="9" spans="1:19">
      <c r="A9" s="173"/>
      <c r="B9" s="176"/>
      <c r="C9" s="164"/>
      <c r="D9" s="176"/>
      <c r="E9" s="176"/>
      <c r="F9" s="176"/>
      <c r="G9" s="176"/>
      <c r="H9" s="176"/>
      <c r="I9" s="176"/>
      <c r="J9" s="181"/>
      <c r="K9" s="176"/>
      <c r="L9" s="181"/>
      <c r="M9" s="164"/>
      <c r="N9" s="164"/>
      <c r="O9" s="165"/>
      <c r="P9" s="176"/>
      <c r="Q9" s="165"/>
      <c r="R9" s="1"/>
    </row>
    <row r="10" spans="1:19">
      <c r="A10" s="174"/>
      <c r="B10" s="177"/>
      <c r="C10" s="164"/>
      <c r="D10" s="177"/>
      <c r="E10" s="177"/>
      <c r="F10" s="177"/>
      <c r="G10" s="177"/>
      <c r="H10" s="177"/>
      <c r="I10" s="177"/>
      <c r="J10" s="182"/>
      <c r="K10" s="177"/>
      <c r="L10" s="182"/>
      <c r="M10" s="164"/>
      <c r="N10" s="164"/>
      <c r="O10" s="165"/>
      <c r="P10" s="177"/>
      <c r="Q10" s="165"/>
      <c r="R10" s="1"/>
    </row>
    <row r="11" spans="1:19">
      <c r="A11" s="140" t="s">
        <v>68</v>
      </c>
      <c r="B11" s="137" t="s">
        <v>69</v>
      </c>
      <c r="C11" s="137" t="s">
        <v>70</v>
      </c>
      <c r="D11" s="137" t="s">
        <v>71</v>
      </c>
      <c r="E11" s="137" t="s">
        <v>72</v>
      </c>
      <c r="F11" s="137" t="s">
        <v>73</v>
      </c>
      <c r="G11" s="137" t="s">
        <v>74</v>
      </c>
      <c r="H11" s="137" t="s">
        <v>75</v>
      </c>
      <c r="I11" s="137" t="s">
        <v>76</v>
      </c>
      <c r="J11" s="137" t="s">
        <v>77</v>
      </c>
      <c r="K11" s="137" t="s">
        <v>78</v>
      </c>
      <c r="L11" s="137" t="s">
        <v>79</v>
      </c>
      <c r="M11" s="137" t="s">
        <v>80</v>
      </c>
      <c r="N11" s="137" t="s">
        <v>81</v>
      </c>
      <c r="O11" s="137" t="s">
        <v>82</v>
      </c>
      <c r="P11" s="137" t="s">
        <v>83</v>
      </c>
      <c r="Q11" s="136" t="s">
        <v>84</v>
      </c>
      <c r="R11" s="28"/>
    </row>
    <row r="12" spans="1:19">
      <c r="A12" s="35" t="s">
        <v>103</v>
      </c>
      <c r="B12" s="141" t="s">
        <v>70</v>
      </c>
      <c r="C12" s="66">
        <f t="shared" ref="C12:Q12" si="0">C13+C25</f>
        <v>10.660078</v>
      </c>
      <c r="D12" s="66">
        <f t="shared" si="0"/>
        <v>10.660078</v>
      </c>
      <c r="E12" s="66">
        <f t="shared" si="0"/>
        <v>10.660078</v>
      </c>
      <c r="F12" s="66">
        <f t="shared" si="0"/>
        <v>10.660078</v>
      </c>
      <c r="G12" s="66">
        <f t="shared" si="0"/>
        <v>0</v>
      </c>
      <c r="H12" s="66">
        <f t="shared" si="0"/>
        <v>0</v>
      </c>
      <c r="I12" s="66">
        <f t="shared" si="0"/>
        <v>0</v>
      </c>
      <c r="J12" s="66">
        <f t="shared" si="0"/>
        <v>0</v>
      </c>
      <c r="K12" s="66">
        <f t="shared" si="0"/>
        <v>0</v>
      </c>
      <c r="L12" s="66">
        <f t="shared" si="0"/>
        <v>0</v>
      </c>
      <c r="M12" s="66">
        <f t="shared" si="0"/>
        <v>0</v>
      </c>
      <c r="N12" s="66">
        <f t="shared" si="0"/>
        <v>0</v>
      </c>
      <c r="O12" s="66">
        <f t="shared" si="0"/>
        <v>0</v>
      </c>
      <c r="P12" s="66">
        <f t="shared" si="0"/>
        <v>0</v>
      </c>
      <c r="Q12" s="75">
        <f t="shared" si="0"/>
        <v>0</v>
      </c>
      <c r="R12" s="28"/>
    </row>
    <row r="13" spans="1:19">
      <c r="A13" s="36" t="s">
        <v>104</v>
      </c>
      <c r="B13" s="141" t="s">
        <v>71</v>
      </c>
      <c r="C13" s="66">
        <f>C14+C16+C22+C24</f>
        <v>0</v>
      </c>
      <c r="D13" s="66">
        <f t="shared" ref="D13:Q13" si="1">D14+D16+D22+D24</f>
        <v>0</v>
      </c>
      <c r="E13" s="66">
        <f t="shared" si="1"/>
        <v>0</v>
      </c>
      <c r="F13" s="66"/>
      <c r="G13" s="66"/>
      <c r="H13" s="66">
        <f t="shared" si="1"/>
        <v>0</v>
      </c>
      <c r="I13" s="66">
        <f t="shared" si="1"/>
        <v>0</v>
      </c>
      <c r="J13" s="66">
        <f t="shared" si="1"/>
        <v>0</v>
      </c>
      <c r="K13" s="66">
        <f t="shared" si="1"/>
        <v>0</v>
      </c>
      <c r="L13" s="66">
        <f t="shared" si="1"/>
        <v>0</v>
      </c>
      <c r="M13" s="66">
        <f t="shared" si="1"/>
        <v>0</v>
      </c>
      <c r="N13" s="66">
        <f t="shared" si="1"/>
        <v>0</v>
      </c>
      <c r="O13" s="66">
        <f t="shared" si="1"/>
        <v>0</v>
      </c>
      <c r="P13" s="66">
        <f t="shared" si="1"/>
        <v>0</v>
      </c>
      <c r="Q13" s="75">
        <f t="shared" si="1"/>
        <v>0</v>
      </c>
      <c r="R13" s="1"/>
    </row>
    <row r="14" spans="1:19">
      <c r="A14" s="142" t="s">
        <v>105</v>
      </c>
      <c r="B14" s="141" t="s">
        <v>72</v>
      </c>
      <c r="C14" s="66">
        <f>D14+M14</f>
        <v>0</v>
      </c>
      <c r="D14" s="66">
        <f t="shared" ref="D14:D20" si="2">E14+H14</f>
        <v>0</v>
      </c>
      <c r="E14" s="67"/>
      <c r="F14" s="67"/>
      <c r="G14" s="67"/>
      <c r="H14" s="66">
        <f>H15+H21+H22</f>
        <v>0</v>
      </c>
      <c r="I14" s="67"/>
      <c r="J14" s="67"/>
      <c r="K14" s="67"/>
      <c r="L14" s="67"/>
      <c r="M14" s="66">
        <f>M15+M21+M22</f>
        <v>0</v>
      </c>
      <c r="N14" s="67"/>
      <c r="O14" s="67"/>
      <c r="P14" s="67"/>
      <c r="Q14" s="76"/>
      <c r="R14" s="1"/>
    </row>
    <row r="15" spans="1:19">
      <c r="A15" s="142" t="s">
        <v>106</v>
      </c>
      <c r="B15" s="141" t="s">
        <v>73</v>
      </c>
      <c r="C15" s="66">
        <f>D15+M15</f>
        <v>0</v>
      </c>
      <c r="D15" s="66">
        <f t="shared" ref="D15:D25" si="3">E15+H15</f>
        <v>0</v>
      </c>
      <c r="E15" s="13"/>
      <c r="F15" s="13"/>
      <c r="G15" s="13"/>
      <c r="H15" s="66">
        <f t="shared" ref="H15:H24" si="4">I15+J15+K15+L15</f>
        <v>0</v>
      </c>
      <c r="I15" s="74"/>
      <c r="J15" s="74"/>
      <c r="K15" s="74"/>
      <c r="L15" s="74"/>
      <c r="M15" s="66">
        <f t="shared" ref="M15:M25" si="5">N15+O15+P15+Q15</f>
        <v>0</v>
      </c>
      <c r="N15" s="13"/>
      <c r="O15" s="74"/>
      <c r="P15" s="74"/>
      <c r="Q15" s="74"/>
      <c r="R15" s="1"/>
    </row>
    <row r="16" spans="1:19">
      <c r="A16" s="142" t="s">
        <v>107</v>
      </c>
      <c r="B16" s="141" t="s">
        <v>74</v>
      </c>
      <c r="C16" s="66">
        <f>C17+C19+C20</f>
        <v>0</v>
      </c>
      <c r="D16" s="66">
        <f t="shared" ref="D16:Q16" si="6">D17+D19+D20</f>
        <v>0</v>
      </c>
      <c r="E16" s="66">
        <f t="shared" si="6"/>
        <v>0</v>
      </c>
      <c r="F16" s="66"/>
      <c r="G16" s="66"/>
      <c r="H16" s="66">
        <f t="shared" si="6"/>
        <v>0</v>
      </c>
      <c r="I16" s="66">
        <f t="shared" si="6"/>
        <v>0</v>
      </c>
      <c r="J16" s="66">
        <f t="shared" si="6"/>
        <v>0</v>
      </c>
      <c r="K16" s="66">
        <f t="shared" si="6"/>
        <v>0</v>
      </c>
      <c r="L16" s="66">
        <f t="shared" si="6"/>
        <v>0</v>
      </c>
      <c r="M16" s="66">
        <f t="shared" si="6"/>
        <v>0</v>
      </c>
      <c r="N16" s="66">
        <f t="shared" si="6"/>
        <v>0</v>
      </c>
      <c r="O16" s="66">
        <f t="shared" si="6"/>
        <v>0</v>
      </c>
      <c r="P16" s="66">
        <f t="shared" si="6"/>
        <v>0</v>
      </c>
      <c r="Q16" s="75">
        <f t="shared" si="6"/>
        <v>0</v>
      </c>
      <c r="R16" s="1"/>
    </row>
    <row r="17" spans="1:18">
      <c r="A17" s="142" t="s">
        <v>108</v>
      </c>
      <c r="B17" s="141" t="s">
        <v>75</v>
      </c>
      <c r="C17" s="66">
        <f t="shared" ref="C17:C25" si="7">D17+M17</f>
        <v>0</v>
      </c>
      <c r="D17" s="66">
        <f t="shared" si="2"/>
        <v>0</v>
      </c>
      <c r="E17" s="13"/>
      <c r="F17" s="13"/>
      <c r="G17" s="13"/>
      <c r="H17" s="66"/>
      <c r="I17" s="74"/>
      <c r="J17" s="74"/>
      <c r="K17" s="74"/>
      <c r="L17" s="74"/>
      <c r="M17" s="66"/>
      <c r="N17" s="13"/>
      <c r="O17" s="74"/>
      <c r="P17" s="74"/>
      <c r="Q17" s="74"/>
      <c r="R17" s="1"/>
    </row>
    <row r="18" spans="1:18">
      <c r="A18" s="142" t="s">
        <v>109</v>
      </c>
      <c r="B18" s="141" t="s">
        <v>76</v>
      </c>
      <c r="C18" s="66">
        <f t="shared" si="7"/>
        <v>0</v>
      </c>
      <c r="D18" s="66">
        <f t="shared" si="2"/>
        <v>0</v>
      </c>
      <c r="E18" s="13"/>
      <c r="F18" s="13"/>
      <c r="G18" s="13"/>
      <c r="H18" s="66"/>
      <c r="I18" s="74"/>
      <c r="J18" s="74"/>
      <c r="K18" s="74"/>
      <c r="L18" s="74"/>
      <c r="M18" s="66"/>
      <c r="N18" s="13"/>
      <c r="O18" s="74"/>
      <c r="P18" s="74"/>
      <c r="Q18" s="74"/>
      <c r="R18" s="1"/>
    </row>
    <row r="19" spans="1:18">
      <c r="A19" s="142" t="s">
        <v>110</v>
      </c>
      <c r="B19" s="141" t="s">
        <v>77</v>
      </c>
      <c r="C19" s="66">
        <f t="shared" si="7"/>
        <v>0</v>
      </c>
      <c r="D19" s="66">
        <f t="shared" si="2"/>
        <v>0</v>
      </c>
      <c r="E19" s="13"/>
      <c r="F19" s="13"/>
      <c r="G19" s="13"/>
      <c r="H19" s="66"/>
      <c r="I19" s="74"/>
      <c r="J19" s="74"/>
      <c r="K19" s="74"/>
      <c r="L19" s="74"/>
      <c r="M19" s="66"/>
      <c r="N19" s="13"/>
      <c r="O19" s="74"/>
      <c r="P19" s="74"/>
      <c r="Q19" s="74"/>
      <c r="R19" s="1"/>
    </row>
    <row r="20" spans="1:18">
      <c r="A20" s="142" t="s">
        <v>111</v>
      </c>
      <c r="B20" s="141" t="s">
        <v>78</v>
      </c>
      <c r="C20" s="66">
        <f t="shared" si="7"/>
        <v>0</v>
      </c>
      <c r="D20" s="66">
        <f t="shared" si="2"/>
        <v>0</v>
      </c>
      <c r="E20" s="13"/>
      <c r="F20" s="13"/>
      <c r="G20" s="13"/>
      <c r="H20" s="66"/>
      <c r="I20" s="74"/>
      <c r="J20" s="74"/>
      <c r="K20" s="74"/>
      <c r="L20" s="74"/>
      <c r="M20" s="66"/>
      <c r="N20" s="13"/>
      <c r="O20" s="74"/>
      <c r="P20" s="74"/>
      <c r="Q20" s="74"/>
      <c r="R20" s="1"/>
    </row>
    <row r="21" spans="1:18">
      <c r="A21" s="142" t="s">
        <v>112</v>
      </c>
      <c r="B21" s="141" t="s">
        <v>79</v>
      </c>
      <c r="C21" s="66">
        <f t="shared" si="7"/>
        <v>0</v>
      </c>
      <c r="D21" s="66">
        <f t="shared" si="3"/>
        <v>0</v>
      </c>
      <c r="E21" s="13"/>
      <c r="F21" s="13"/>
      <c r="G21" s="13"/>
      <c r="H21" s="66">
        <f t="shared" si="4"/>
        <v>0</v>
      </c>
      <c r="I21" s="13"/>
      <c r="J21" s="74"/>
      <c r="K21" s="74"/>
      <c r="L21" s="74"/>
      <c r="M21" s="66">
        <f t="shared" si="5"/>
        <v>0</v>
      </c>
      <c r="N21" s="13"/>
      <c r="O21" s="74"/>
      <c r="P21" s="74"/>
      <c r="Q21" s="74"/>
      <c r="R21" s="1"/>
    </row>
    <row r="22" spans="1:18">
      <c r="A22" s="142" t="s">
        <v>113</v>
      </c>
      <c r="B22" s="141" t="s">
        <v>80</v>
      </c>
      <c r="C22" s="66">
        <f t="shared" si="7"/>
        <v>0</v>
      </c>
      <c r="D22" s="66">
        <f t="shared" si="3"/>
        <v>0</v>
      </c>
      <c r="E22" s="13"/>
      <c r="F22" s="13"/>
      <c r="G22" s="13"/>
      <c r="H22" s="66">
        <f t="shared" si="4"/>
        <v>0</v>
      </c>
      <c r="I22" s="13"/>
      <c r="J22" s="74"/>
      <c r="K22" s="74"/>
      <c r="L22" s="74"/>
      <c r="M22" s="66">
        <f t="shared" si="5"/>
        <v>0</v>
      </c>
      <c r="N22" s="13"/>
      <c r="O22" s="74"/>
      <c r="P22" s="74"/>
      <c r="Q22" s="74"/>
      <c r="R22" s="1"/>
    </row>
    <row r="23" spans="1:18">
      <c r="A23" s="142" t="s">
        <v>114</v>
      </c>
      <c r="B23" s="141" t="s">
        <v>81</v>
      </c>
      <c r="C23" s="66">
        <f t="shared" si="7"/>
        <v>0</v>
      </c>
      <c r="D23" s="66">
        <f t="shared" si="3"/>
        <v>0</v>
      </c>
      <c r="E23" s="13"/>
      <c r="F23" s="13"/>
      <c r="G23" s="13"/>
      <c r="H23" s="66">
        <f t="shared" si="4"/>
        <v>0</v>
      </c>
      <c r="I23" s="13"/>
      <c r="J23" s="74"/>
      <c r="K23" s="74"/>
      <c r="L23" s="74"/>
      <c r="M23" s="66">
        <f t="shared" si="5"/>
        <v>0</v>
      </c>
      <c r="N23" s="13"/>
      <c r="O23" s="74"/>
      <c r="P23" s="74"/>
      <c r="Q23" s="74"/>
      <c r="R23" s="1"/>
    </row>
    <row r="24" spans="1:18">
      <c r="A24" s="142" t="s">
        <v>115</v>
      </c>
      <c r="B24" s="141" t="s">
        <v>82</v>
      </c>
      <c r="C24" s="66">
        <f t="shared" si="7"/>
        <v>0</v>
      </c>
      <c r="D24" s="66">
        <f t="shared" si="3"/>
        <v>0</v>
      </c>
      <c r="E24" s="13"/>
      <c r="F24" s="13"/>
      <c r="G24" s="13"/>
      <c r="H24" s="66">
        <f t="shared" si="4"/>
        <v>0</v>
      </c>
      <c r="I24" s="13"/>
      <c r="J24" s="74"/>
      <c r="K24" s="74"/>
      <c r="L24" s="74"/>
      <c r="M24" s="66">
        <f t="shared" si="5"/>
        <v>0</v>
      </c>
      <c r="N24" s="13"/>
      <c r="O24" s="74"/>
      <c r="P24" s="74"/>
      <c r="Q24" s="74"/>
      <c r="R24" s="1"/>
    </row>
    <row r="25" spans="1:18" ht="16.5">
      <c r="A25" s="69" t="s">
        <v>116</v>
      </c>
      <c r="B25" s="143" t="s">
        <v>83</v>
      </c>
      <c r="C25" s="70">
        <f t="shared" si="7"/>
        <v>10.660078</v>
      </c>
      <c r="D25" s="70">
        <f t="shared" si="3"/>
        <v>10.660078</v>
      </c>
      <c r="E25" s="13">
        <f>F25+G25</f>
        <v>10.660078</v>
      </c>
      <c r="F25" s="80">
        <f>10.660078</f>
        <v>10.660078</v>
      </c>
      <c r="G25" s="81">
        <v>0</v>
      </c>
      <c r="H25" s="70">
        <f>L25</f>
        <v>0</v>
      </c>
      <c r="I25" s="71"/>
      <c r="J25" s="73"/>
      <c r="K25" s="73"/>
      <c r="L25" s="74"/>
      <c r="M25" s="70">
        <f t="shared" si="5"/>
        <v>0</v>
      </c>
      <c r="N25" s="71"/>
      <c r="O25" s="73"/>
      <c r="P25" s="73"/>
      <c r="Q25" s="73"/>
      <c r="R25" s="1"/>
    </row>
    <row r="27" spans="1:18" ht="15.75">
      <c r="D27" s="19"/>
      <c r="E27" s="82"/>
      <c r="F27" s="83"/>
      <c r="G27" s="84"/>
      <c r="H27" s="85"/>
      <c r="I27" s="85"/>
      <c r="J27" s="85"/>
      <c r="K27" s="96"/>
      <c r="L27" s="97"/>
      <c r="M27" s="98"/>
      <c r="N27" s="86"/>
    </row>
    <row r="28" spans="1:18" ht="16.5">
      <c r="E28" s="82"/>
      <c r="F28" s="86"/>
      <c r="G28" s="87"/>
      <c r="H28" s="87"/>
      <c r="I28" s="99"/>
      <c r="J28" s="85"/>
      <c r="K28" s="85"/>
      <c r="L28" s="96"/>
      <c r="M28" s="98"/>
      <c r="N28" s="86"/>
    </row>
    <row r="29" spans="1:18" ht="16.5">
      <c r="E29" s="88"/>
      <c r="F29" s="87"/>
      <c r="H29" s="87"/>
      <c r="K29" s="91"/>
      <c r="M29" s="100"/>
      <c r="N29" s="86"/>
    </row>
    <row r="30" spans="1:18" ht="16.5">
      <c r="F30" s="87"/>
      <c r="G30" s="86"/>
      <c r="H30" s="86"/>
      <c r="I30" s="18"/>
      <c r="O30" s="18"/>
      <c r="P30" s="18"/>
    </row>
    <row r="31" spans="1:18" ht="16.5">
      <c r="D31" s="19"/>
      <c r="E31" s="19"/>
      <c r="F31" s="89"/>
      <c r="G31" s="86"/>
    </row>
    <row r="32" spans="1:18">
      <c r="E32" s="19"/>
      <c r="F32" s="90"/>
      <c r="G32" s="86"/>
      <c r="H32" s="91"/>
    </row>
    <row r="33" spans="4:10">
      <c r="D33" s="92"/>
      <c r="F33" s="93"/>
      <c r="G33" s="86"/>
      <c r="J33" s="91"/>
    </row>
    <row r="34" spans="4:10">
      <c r="H34" s="91"/>
    </row>
    <row r="35" spans="4:10">
      <c r="F35" s="94"/>
      <c r="H35" s="95"/>
    </row>
  </sheetData>
  <mergeCells count="22">
    <mergeCell ref="O7:O10"/>
    <mergeCell ref="J8:J10"/>
    <mergeCell ref="K8:K10"/>
    <mergeCell ref="L8:L10"/>
    <mergeCell ref="M7:M10"/>
    <mergeCell ref="N7:N10"/>
    <mergeCell ref="A5:A10"/>
    <mergeCell ref="B5:B10"/>
    <mergeCell ref="C6:C10"/>
    <mergeCell ref="D7:D10"/>
    <mergeCell ref="E8:E10"/>
    <mergeCell ref="C5:Q5"/>
    <mergeCell ref="D6:L6"/>
    <mergeCell ref="M6:Q6"/>
    <mergeCell ref="E7:G7"/>
    <mergeCell ref="H7:L7"/>
    <mergeCell ref="P7:P10"/>
    <mergeCell ref="Q7:Q10"/>
    <mergeCell ref="F8:F10"/>
    <mergeCell ref="G8:G10"/>
    <mergeCell ref="H8:H10"/>
    <mergeCell ref="I8:I10"/>
  </mergeCells>
  <phoneticPr fontId="23" type="noConversion"/>
  <dataValidations count="1">
    <dataValidation type="custom" allowBlank="1" showInputMessage="1" showErrorMessage="1" errorTitle="错误" error="行8应该与行3、行6、行7之和相等" sqref="C25:D25 I25:K25 N25:Q25">
      <formula1>C25=('201续表'!#REF!+'201续表'!#REF!+'201续表'!#REF!)</formula1>
    </dataValidation>
  </dataValidations>
  <pageMargins left="0.25" right="0.25" top="1" bottom="1" header="0.3" footer="0.3"/>
  <pageSetup paperSize="9" scale="98" orientation="landscape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29"/>
  <sheetViews>
    <sheetView topLeftCell="A4" workbookViewId="0">
      <selection activeCell="H26" sqref="H26"/>
    </sheetView>
  </sheetViews>
  <sheetFormatPr defaultColWidth="11" defaultRowHeight="12.75"/>
  <cols>
    <col min="1" max="1" width="25" style="2" customWidth="1"/>
    <col min="2" max="2" width="3.625" style="2" customWidth="1"/>
    <col min="3" max="3" width="5" style="2" customWidth="1"/>
    <col min="4" max="4" width="5.125" style="2" customWidth="1"/>
    <col min="5" max="5" width="7" style="2" customWidth="1"/>
    <col min="6" max="6" width="4.125" style="2" customWidth="1"/>
    <col min="7" max="7" width="7.125" style="2" customWidth="1"/>
    <col min="8" max="9" width="5.125" style="2" customWidth="1"/>
    <col min="10" max="10" width="4" style="2" customWidth="1"/>
    <col min="11" max="11" width="3.875" style="2" customWidth="1"/>
    <col min="12" max="12" width="4" style="2" customWidth="1"/>
    <col min="13" max="13" width="3.875" style="2" customWidth="1"/>
    <col min="14" max="14" width="3.625" style="2" customWidth="1"/>
    <col min="15" max="15" width="5" style="2" customWidth="1"/>
    <col min="16" max="16" width="4.125" style="2" customWidth="1"/>
    <col min="17" max="18" width="4.625" style="2" customWidth="1"/>
    <col min="19" max="20" width="4.875" style="2" customWidth="1"/>
    <col min="21" max="22" width="4.125" style="2" customWidth="1"/>
    <col min="23" max="23" width="3.875" style="2" customWidth="1"/>
    <col min="24" max="24" width="3.625" style="2" customWidth="1"/>
    <col min="25" max="26" width="4" style="2" customWidth="1"/>
    <col min="27" max="16384" width="11" style="2"/>
  </cols>
  <sheetData>
    <row r="1" spans="1:29" ht="14.25">
      <c r="M1" s="145" t="s">
        <v>32</v>
      </c>
      <c r="N1" s="4"/>
      <c r="U1" s="5" t="s">
        <v>126</v>
      </c>
    </row>
    <row r="2" spans="1:29" ht="14.25" customHeight="1">
      <c r="U2" s="5" t="s">
        <v>43</v>
      </c>
      <c r="AC2" s="27"/>
    </row>
    <row r="3" spans="1:29">
      <c r="U3" s="5" t="s">
        <v>44</v>
      </c>
    </row>
    <row r="4" spans="1:29">
      <c r="A4" s="5"/>
      <c r="M4" s="6"/>
      <c r="N4" s="6"/>
      <c r="R4" s="5"/>
      <c r="U4" s="5" t="s">
        <v>45</v>
      </c>
    </row>
    <row r="5" spans="1:29" s="1" customFormat="1" ht="15.75" customHeight="1">
      <c r="A5" s="190"/>
      <c r="B5" s="175" t="s">
        <v>46</v>
      </c>
      <c r="C5" s="178" t="s">
        <v>48</v>
      </c>
      <c r="D5" s="159" t="s">
        <v>56</v>
      </c>
      <c r="E5" s="159"/>
      <c r="F5" s="159"/>
      <c r="G5" s="159"/>
      <c r="H5" s="159"/>
      <c r="I5" s="159"/>
      <c r="J5" s="159"/>
      <c r="K5" s="159"/>
      <c r="L5" s="159"/>
      <c r="M5" s="159"/>
      <c r="N5" s="159"/>
      <c r="O5" s="159"/>
      <c r="P5" s="159"/>
      <c r="Q5" s="159"/>
      <c r="R5" s="159"/>
      <c r="S5" s="159"/>
      <c r="T5" s="159"/>
      <c r="U5" s="159"/>
      <c r="V5" s="159"/>
      <c r="W5" s="159"/>
      <c r="X5" s="159"/>
      <c r="Y5" s="159"/>
      <c r="Z5" s="159"/>
      <c r="AA5" s="28"/>
    </row>
    <row r="6" spans="1:29" s="1" customFormat="1" ht="19.5" customHeight="1">
      <c r="A6" s="185"/>
      <c r="B6" s="176"/>
      <c r="C6" s="176"/>
      <c r="D6" s="160" t="s">
        <v>127</v>
      </c>
      <c r="E6" s="161"/>
      <c r="F6" s="161"/>
      <c r="G6" s="161"/>
      <c r="H6" s="161"/>
      <c r="I6" s="161"/>
      <c r="J6" s="160" t="s">
        <v>128</v>
      </c>
      <c r="K6" s="161"/>
      <c r="L6" s="161"/>
      <c r="M6" s="161"/>
      <c r="N6" s="161"/>
      <c r="O6" s="162"/>
      <c r="P6" s="160" t="s">
        <v>129</v>
      </c>
      <c r="Q6" s="161"/>
      <c r="R6" s="161"/>
      <c r="S6" s="161"/>
      <c r="T6" s="161"/>
      <c r="U6" s="162"/>
      <c r="V6" s="160" t="s">
        <v>130</v>
      </c>
      <c r="W6" s="161"/>
      <c r="X6" s="161"/>
      <c r="Y6" s="161"/>
      <c r="Z6" s="161"/>
      <c r="AA6" s="28"/>
    </row>
    <row r="7" spans="1:29" s="1" customFormat="1" ht="21" customHeight="1">
      <c r="A7" s="185"/>
      <c r="B7" s="176"/>
      <c r="C7" s="176"/>
      <c r="D7" s="180" t="s">
        <v>131</v>
      </c>
      <c r="E7" s="188"/>
      <c r="F7" s="180" t="s">
        <v>132</v>
      </c>
      <c r="G7" s="189"/>
      <c r="H7" s="179" t="s">
        <v>133</v>
      </c>
      <c r="I7" s="179" t="s">
        <v>134</v>
      </c>
      <c r="J7" s="191" t="s">
        <v>135</v>
      </c>
      <c r="K7" s="78"/>
      <c r="L7" s="179" t="s">
        <v>136</v>
      </c>
      <c r="M7" s="179" t="s">
        <v>137</v>
      </c>
      <c r="N7" s="179" t="s">
        <v>138</v>
      </c>
      <c r="O7" s="179" t="s">
        <v>139</v>
      </c>
      <c r="P7" s="179" t="s">
        <v>140</v>
      </c>
      <c r="Q7" s="179" t="s">
        <v>141</v>
      </c>
      <c r="R7" s="179" t="s">
        <v>142</v>
      </c>
      <c r="S7" s="179" t="s">
        <v>143</v>
      </c>
      <c r="T7" s="179" t="s">
        <v>144</v>
      </c>
      <c r="U7" s="179" t="s">
        <v>145</v>
      </c>
      <c r="V7" s="180" t="s">
        <v>146</v>
      </c>
      <c r="W7" s="34"/>
      <c r="X7" s="179" t="s">
        <v>147</v>
      </c>
      <c r="Y7" s="179" t="s">
        <v>148</v>
      </c>
      <c r="Z7" s="180" t="s">
        <v>62</v>
      </c>
      <c r="AA7" s="28"/>
    </row>
    <row r="8" spans="1:29" s="1" customFormat="1" ht="38.25" customHeight="1">
      <c r="A8" s="168"/>
      <c r="B8" s="177"/>
      <c r="C8" s="177"/>
      <c r="D8" s="7"/>
      <c r="E8" s="137" t="s">
        <v>149</v>
      </c>
      <c r="F8" s="7"/>
      <c r="G8" s="137" t="s">
        <v>150</v>
      </c>
      <c r="H8" s="177"/>
      <c r="I8" s="177"/>
      <c r="J8" s="182"/>
      <c r="K8" s="8" t="s">
        <v>151</v>
      </c>
      <c r="L8" s="177"/>
      <c r="M8" s="177"/>
      <c r="N8" s="177"/>
      <c r="O8" s="177"/>
      <c r="P8" s="177"/>
      <c r="Q8" s="177"/>
      <c r="R8" s="177"/>
      <c r="S8" s="177"/>
      <c r="T8" s="177"/>
      <c r="U8" s="177"/>
      <c r="V8" s="177"/>
      <c r="W8" s="7" t="s">
        <v>152</v>
      </c>
      <c r="X8" s="177"/>
      <c r="Y8" s="177"/>
      <c r="Z8" s="182"/>
      <c r="AA8" s="28"/>
    </row>
    <row r="9" spans="1:29" s="1" customFormat="1" ht="15.75" customHeight="1">
      <c r="A9" s="146" t="s">
        <v>68</v>
      </c>
      <c r="B9" s="141" t="s">
        <v>69</v>
      </c>
      <c r="C9" s="141" t="s">
        <v>70</v>
      </c>
      <c r="D9" s="141" t="s">
        <v>71</v>
      </c>
      <c r="E9" s="141" t="s">
        <v>72</v>
      </c>
      <c r="F9" s="141" t="s">
        <v>73</v>
      </c>
      <c r="G9" s="141" t="s">
        <v>74</v>
      </c>
      <c r="H9" s="141" t="s">
        <v>75</v>
      </c>
      <c r="I9" s="141" t="s">
        <v>76</v>
      </c>
      <c r="J9" s="141" t="s">
        <v>77</v>
      </c>
      <c r="K9" s="141" t="s">
        <v>78</v>
      </c>
      <c r="L9" s="141" t="s">
        <v>79</v>
      </c>
      <c r="M9" s="141" t="s">
        <v>80</v>
      </c>
      <c r="N9" s="141" t="s">
        <v>81</v>
      </c>
      <c r="O9" s="141" t="s">
        <v>82</v>
      </c>
      <c r="P9" s="141" t="s">
        <v>83</v>
      </c>
      <c r="Q9" s="141" t="s">
        <v>84</v>
      </c>
      <c r="R9" s="141" t="s">
        <v>85</v>
      </c>
      <c r="S9" s="141" t="s">
        <v>86</v>
      </c>
      <c r="T9" s="141" t="s">
        <v>87</v>
      </c>
      <c r="U9" s="141" t="s">
        <v>88</v>
      </c>
      <c r="V9" s="141" t="s">
        <v>89</v>
      </c>
      <c r="W9" s="141" t="s">
        <v>90</v>
      </c>
      <c r="X9" s="141" t="s">
        <v>91</v>
      </c>
      <c r="Y9" s="141" t="s">
        <v>92</v>
      </c>
      <c r="Z9" s="139" t="s">
        <v>93</v>
      </c>
    </row>
    <row r="10" spans="1:29" s="1" customFormat="1" ht="15.75" customHeight="1">
      <c r="A10" s="9" t="s">
        <v>103</v>
      </c>
      <c r="B10" s="141" t="s">
        <v>70</v>
      </c>
      <c r="C10" s="10">
        <v>11</v>
      </c>
      <c r="D10" s="10">
        <v>1</v>
      </c>
      <c r="E10" s="10">
        <f t="shared" ref="E10:Z10" si="0">E11+E23</f>
        <v>0</v>
      </c>
      <c r="F10" s="10">
        <v>5</v>
      </c>
      <c r="G10" s="10">
        <v>2</v>
      </c>
      <c r="H10" s="10">
        <v>3</v>
      </c>
      <c r="I10" s="10">
        <f t="shared" si="0"/>
        <v>2</v>
      </c>
      <c r="J10" s="10">
        <f t="shared" si="0"/>
        <v>0</v>
      </c>
      <c r="K10" s="10">
        <f t="shared" si="0"/>
        <v>0</v>
      </c>
      <c r="L10" s="10">
        <v>9</v>
      </c>
      <c r="M10" s="10">
        <f t="shared" si="0"/>
        <v>0</v>
      </c>
      <c r="N10" s="10">
        <v>2</v>
      </c>
      <c r="O10" s="10">
        <f t="shared" si="0"/>
        <v>0</v>
      </c>
      <c r="P10" s="10">
        <v>9</v>
      </c>
      <c r="Q10" s="10">
        <v>0</v>
      </c>
      <c r="R10" s="10">
        <f t="shared" si="0"/>
        <v>0</v>
      </c>
      <c r="S10" s="10">
        <v>2</v>
      </c>
      <c r="T10" s="10">
        <f t="shared" si="0"/>
        <v>0</v>
      </c>
      <c r="U10" s="10">
        <f t="shared" si="0"/>
        <v>0</v>
      </c>
      <c r="V10" s="10">
        <f t="shared" si="0"/>
        <v>1</v>
      </c>
      <c r="W10" s="10">
        <f t="shared" si="0"/>
        <v>0</v>
      </c>
      <c r="X10" s="10">
        <f t="shared" si="0"/>
        <v>0</v>
      </c>
      <c r="Y10" s="10">
        <v>3</v>
      </c>
      <c r="Z10" s="29" t="e">
        <f t="shared" si="0"/>
        <v>#VALUE!</v>
      </c>
    </row>
    <row r="11" spans="1:29" s="1" customFormat="1" ht="15.75" customHeight="1">
      <c r="A11" s="9" t="s">
        <v>104</v>
      </c>
      <c r="B11" s="141" t="s">
        <v>71</v>
      </c>
      <c r="C11" s="10">
        <f>C12+C14+C20+C22</f>
        <v>0</v>
      </c>
      <c r="D11" s="10">
        <f t="shared" ref="D11:Z11" si="1">D12+D14+D20+D22</f>
        <v>0</v>
      </c>
      <c r="E11" s="10">
        <f>A3+E12+E14+E20+E22</f>
        <v>0</v>
      </c>
      <c r="F11" s="10">
        <f t="shared" si="1"/>
        <v>0</v>
      </c>
      <c r="G11" s="10">
        <f t="shared" si="1"/>
        <v>0</v>
      </c>
      <c r="H11" s="10">
        <f t="shared" si="1"/>
        <v>0</v>
      </c>
      <c r="I11" s="10">
        <f t="shared" si="1"/>
        <v>0</v>
      </c>
      <c r="J11" s="10">
        <f t="shared" si="1"/>
        <v>0</v>
      </c>
      <c r="K11" s="10">
        <f t="shared" si="1"/>
        <v>0</v>
      </c>
      <c r="L11" s="10">
        <f t="shared" si="1"/>
        <v>0</v>
      </c>
      <c r="M11" s="10">
        <f t="shared" si="1"/>
        <v>0</v>
      </c>
      <c r="N11" s="10">
        <f t="shared" si="1"/>
        <v>0</v>
      </c>
      <c r="O11" s="10">
        <f t="shared" si="1"/>
        <v>0</v>
      </c>
      <c r="P11" s="10">
        <f t="shared" si="1"/>
        <v>0</v>
      </c>
      <c r="Q11" s="10">
        <f t="shared" si="1"/>
        <v>0</v>
      </c>
      <c r="R11" s="10">
        <f t="shared" si="1"/>
        <v>0</v>
      </c>
      <c r="S11" s="10">
        <f t="shared" si="1"/>
        <v>0</v>
      </c>
      <c r="T11" s="10">
        <f t="shared" si="1"/>
        <v>0</v>
      </c>
      <c r="U11" s="10">
        <f t="shared" si="1"/>
        <v>0</v>
      </c>
      <c r="V11" s="10">
        <f t="shared" si="1"/>
        <v>0</v>
      </c>
      <c r="W11" s="10">
        <f t="shared" si="1"/>
        <v>0</v>
      </c>
      <c r="X11" s="10">
        <f t="shared" si="1"/>
        <v>0</v>
      </c>
      <c r="Y11" s="10">
        <f t="shared" si="1"/>
        <v>0</v>
      </c>
      <c r="Z11" s="29">
        <f t="shared" si="1"/>
        <v>0</v>
      </c>
    </row>
    <row r="12" spans="1:29" s="1" customFormat="1" ht="15.75" customHeight="1">
      <c r="A12" s="142" t="s">
        <v>105</v>
      </c>
      <c r="B12" s="141" t="s">
        <v>72</v>
      </c>
      <c r="C12" s="10">
        <f t="shared" ref="C12:C23" si="2">D12+F12-G12+H12+I12</f>
        <v>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79"/>
    </row>
    <row r="13" spans="1:29" s="1" customFormat="1" ht="15.75" customHeight="1">
      <c r="A13" s="142" t="s">
        <v>106</v>
      </c>
      <c r="B13" s="141" t="s">
        <v>73</v>
      </c>
      <c r="C13" s="10">
        <f t="shared" si="2"/>
        <v>0</v>
      </c>
      <c r="D13" s="13"/>
      <c r="E13" s="13"/>
      <c r="F13" s="12"/>
      <c r="G13" s="13"/>
      <c r="H13" s="13"/>
      <c r="I13" s="23"/>
      <c r="J13" s="12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12"/>
      <c r="W13" s="23"/>
      <c r="X13" s="23"/>
      <c r="Y13" s="23"/>
      <c r="Z13" s="42"/>
    </row>
    <row r="14" spans="1:29" s="1" customFormat="1" ht="15.75" customHeight="1">
      <c r="A14" s="142" t="s">
        <v>107</v>
      </c>
      <c r="B14" s="141" t="s">
        <v>74</v>
      </c>
      <c r="C14" s="10">
        <f>C15+C17+C18</f>
        <v>0</v>
      </c>
      <c r="D14" s="10">
        <f t="shared" ref="D14:Z14" si="3">D15+D17+D18</f>
        <v>0</v>
      </c>
      <c r="E14" s="10">
        <f t="shared" si="3"/>
        <v>0</v>
      </c>
      <c r="F14" s="10">
        <f t="shared" si="3"/>
        <v>0</v>
      </c>
      <c r="G14" s="10">
        <f t="shared" si="3"/>
        <v>0</v>
      </c>
      <c r="H14" s="10">
        <f t="shared" si="3"/>
        <v>0</v>
      </c>
      <c r="I14" s="10">
        <f t="shared" si="3"/>
        <v>0</v>
      </c>
      <c r="J14" s="10">
        <f t="shared" si="3"/>
        <v>0</v>
      </c>
      <c r="K14" s="10">
        <f t="shared" si="3"/>
        <v>0</v>
      </c>
      <c r="L14" s="10">
        <f t="shared" si="3"/>
        <v>0</v>
      </c>
      <c r="M14" s="10">
        <f t="shared" si="3"/>
        <v>0</v>
      </c>
      <c r="N14" s="10">
        <f t="shared" si="3"/>
        <v>0</v>
      </c>
      <c r="O14" s="10">
        <f t="shared" si="3"/>
        <v>0</v>
      </c>
      <c r="P14" s="10">
        <f t="shared" si="3"/>
        <v>0</v>
      </c>
      <c r="Q14" s="10">
        <f t="shared" si="3"/>
        <v>0</v>
      </c>
      <c r="R14" s="10">
        <f t="shared" si="3"/>
        <v>0</v>
      </c>
      <c r="S14" s="10">
        <f t="shared" si="3"/>
        <v>0</v>
      </c>
      <c r="T14" s="10">
        <f t="shared" si="3"/>
        <v>0</v>
      </c>
      <c r="U14" s="10">
        <f t="shared" si="3"/>
        <v>0</v>
      </c>
      <c r="V14" s="10">
        <f t="shared" si="3"/>
        <v>0</v>
      </c>
      <c r="W14" s="10">
        <f t="shared" si="3"/>
        <v>0</v>
      </c>
      <c r="X14" s="10">
        <f t="shared" si="3"/>
        <v>0</v>
      </c>
      <c r="Y14" s="10">
        <f t="shared" si="3"/>
        <v>0</v>
      </c>
      <c r="Z14" s="29">
        <f t="shared" si="3"/>
        <v>0</v>
      </c>
    </row>
    <row r="15" spans="1:29" s="1" customFormat="1" ht="15.75" customHeight="1">
      <c r="A15" s="142" t="s">
        <v>108</v>
      </c>
      <c r="B15" s="141" t="s">
        <v>75</v>
      </c>
      <c r="C15" s="10">
        <f t="shared" si="2"/>
        <v>0</v>
      </c>
      <c r="D15" s="13"/>
      <c r="E15" s="13"/>
      <c r="F15" s="12"/>
      <c r="G15" s="13"/>
      <c r="H15" s="13"/>
      <c r="I15" s="23"/>
      <c r="J15" s="12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12"/>
      <c r="W15" s="23"/>
      <c r="X15" s="23"/>
      <c r="Y15" s="23"/>
      <c r="Z15" s="42"/>
    </row>
    <row r="16" spans="1:29" s="1" customFormat="1" ht="15.75" customHeight="1">
      <c r="A16" s="142" t="s">
        <v>109</v>
      </c>
      <c r="B16" s="141" t="s">
        <v>76</v>
      </c>
      <c r="C16" s="10">
        <f t="shared" si="2"/>
        <v>0</v>
      </c>
      <c r="D16" s="13"/>
      <c r="E16" s="13"/>
      <c r="F16" s="12"/>
      <c r="G16" s="13"/>
      <c r="H16" s="13"/>
      <c r="I16" s="23"/>
      <c r="J16" s="12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12"/>
      <c r="W16" s="23"/>
      <c r="X16" s="23"/>
      <c r="Y16" s="23"/>
      <c r="Z16" s="42"/>
    </row>
    <row r="17" spans="1:27" s="1" customFormat="1" ht="15.75" customHeight="1">
      <c r="A17" s="142" t="s">
        <v>110</v>
      </c>
      <c r="B17" s="141" t="s">
        <v>77</v>
      </c>
      <c r="C17" s="10">
        <f t="shared" si="2"/>
        <v>0</v>
      </c>
      <c r="D17" s="13"/>
      <c r="E17" s="13"/>
      <c r="F17" s="12"/>
      <c r="G17" s="13"/>
      <c r="H17" s="13"/>
      <c r="I17" s="23"/>
      <c r="J17" s="12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12"/>
      <c r="W17" s="23"/>
      <c r="X17" s="23"/>
      <c r="Y17" s="23"/>
      <c r="Z17" s="42"/>
    </row>
    <row r="18" spans="1:27" s="1" customFormat="1" ht="15.75" customHeight="1">
      <c r="A18" s="142" t="s">
        <v>111</v>
      </c>
      <c r="B18" s="141" t="s">
        <v>78</v>
      </c>
      <c r="C18" s="10">
        <f t="shared" si="2"/>
        <v>0</v>
      </c>
      <c r="D18" s="13"/>
      <c r="E18" s="13"/>
      <c r="F18" s="12"/>
      <c r="G18" s="13"/>
      <c r="H18" s="13"/>
      <c r="I18" s="23"/>
      <c r="J18" s="12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12"/>
      <c r="W18" s="23"/>
      <c r="X18" s="23"/>
      <c r="Y18" s="23"/>
      <c r="Z18" s="42"/>
    </row>
    <row r="19" spans="1:27" s="1" customFormat="1" ht="15.75" customHeight="1">
      <c r="A19" s="142" t="s">
        <v>112</v>
      </c>
      <c r="B19" s="141" t="s">
        <v>79</v>
      </c>
      <c r="C19" s="10">
        <f t="shared" si="2"/>
        <v>0</v>
      </c>
      <c r="D19" s="13"/>
      <c r="E19" s="13"/>
      <c r="F19" s="12"/>
      <c r="G19" s="13"/>
      <c r="H19" s="13"/>
      <c r="I19" s="23"/>
      <c r="J19" s="12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12"/>
      <c r="W19" s="23"/>
      <c r="X19" s="23"/>
      <c r="Y19" s="23"/>
      <c r="Z19" s="42"/>
    </row>
    <row r="20" spans="1:27" s="1" customFormat="1" ht="15.75" customHeight="1">
      <c r="A20" s="142" t="s">
        <v>113</v>
      </c>
      <c r="B20" s="141" t="s">
        <v>80</v>
      </c>
      <c r="C20" s="10">
        <f t="shared" si="2"/>
        <v>0</v>
      </c>
      <c r="D20" s="13"/>
      <c r="E20" s="13"/>
      <c r="F20" s="12"/>
      <c r="G20" s="13"/>
      <c r="H20" s="13"/>
      <c r="I20" s="23"/>
      <c r="J20" s="12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12"/>
      <c r="W20" s="23"/>
      <c r="X20" s="23"/>
      <c r="Y20" s="23"/>
      <c r="Z20" s="42"/>
    </row>
    <row r="21" spans="1:27" s="1" customFormat="1" ht="15.75" customHeight="1">
      <c r="A21" s="142" t="s">
        <v>114</v>
      </c>
      <c r="B21" s="141" t="s">
        <v>81</v>
      </c>
      <c r="C21" s="10">
        <f t="shared" si="2"/>
        <v>0</v>
      </c>
      <c r="D21" s="13"/>
      <c r="E21" s="13"/>
      <c r="F21" s="12"/>
      <c r="G21" s="13"/>
      <c r="H21" s="13"/>
      <c r="I21" s="23"/>
      <c r="J21" s="12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12"/>
      <c r="W21" s="23"/>
      <c r="X21" s="23"/>
      <c r="Y21" s="23"/>
      <c r="Z21" s="42"/>
    </row>
    <row r="22" spans="1:27" s="1" customFormat="1" ht="15.75" customHeight="1">
      <c r="A22" s="142" t="s">
        <v>115</v>
      </c>
      <c r="B22" s="141" t="s">
        <v>82</v>
      </c>
      <c r="C22" s="10">
        <f t="shared" si="2"/>
        <v>0</v>
      </c>
      <c r="D22" s="13"/>
      <c r="E22" s="13"/>
      <c r="F22" s="12"/>
      <c r="G22" s="13"/>
      <c r="H22" s="13"/>
      <c r="I22" s="23"/>
      <c r="J22" s="12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12"/>
      <c r="W22" s="23"/>
      <c r="X22" s="23"/>
      <c r="Y22" s="23"/>
      <c r="Z22" s="42"/>
    </row>
    <row r="23" spans="1:27" s="1" customFormat="1" ht="15.75" customHeight="1">
      <c r="A23" s="77" t="s">
        <v>116</v>
      </c>
      <c r="B23" s="141" t="s">
        <v>83</v>
      </c>
      <c r="C23" s="10">
        <f t="shared" si="2"/>
        <v>6</v>
      </c>
      <c r="D23" s="13">
        <v>1</v>
      </c>
      <c r="E23" s="13">
        <v>0</v>
      </c>
      <c r="F23" s="12">
        <v>3</v>
      </c>
      <c r="G23" s="15">
        <v>1</v>
      </c>
      <c r="H23" s="15">
        <v>1</v>
      </c>
      <c r="I23" s="24">
        <v>2</v>
      </c>
      <c r="J23" s="12">
        <v>0</v>
      </c>
      <c r="K23" s="24"/>
      <c r="L23" s="24">
        <v>5</v>
      </c>
      <c r="M23" s="24"/>
      <c r="N23" s="24">
        <v>1</v>
      </c>
      <c r="O23" s="24"/>
      <c r="P23" s="24">
        <v>5</v>
      </c>
      <c r="Q23" s="24">
        <v>1</v>
      </c>
      <c r="R23" s="24"/>
      <c r="S23" s="24"/>
      <c r="T23" s="24"/>
      <c r="U23" s="24"/>
      <c r="V23" s="12">
        <v>1</v>
      </c>
      <c r="W23" s="24"/>
      <c r="X23" s="24"/>
      <c r="Y23" s="24">
        <v>2</v>
      </c>
      <c r="Z23" s="45" t="s">
        <v>117</v>
      </c>
      <c r="AA23" s="28"/>
    </row>
    <row r="24" spans="1:27" s="1" customFormat="1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28"/>
    </row>
    <row r="25" spans="1:27" s="1" customFormat="1" ht="15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28"/>
    </row>
    <row r="26" spans="1:27" s="1" customFormat="1" ht="15.75" customHeight="1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28"/>
    </row>
    <row r="29" spans="1:27">
      <c r="M29" s="18" t="s">
        <v>153</v>
      </c>
    </row>
  </sheetData>
  <mergeCells count="27">
    <mergeCell ref="Z7:Z8"/>
    <mergeCell ref="S7:S8"/>
    <mergeCell ref="T7:T8"/>
    <mergeCell ref="U7:U8"/>
    <mergeCell ref="V7:V8"/>
    <mergeCell ref="X7:X8"/>
    <mergeCell ref="O7:O8"/>
    <mergeCell ref="P7:P8"/>
    <mergeCell ref="Q7:Q8"/>
    <mergeCell ref="R7:R8"/>
    <mergeCell ref="Y7:Y8"/>
    <mergeCell ref="D7:E7"/>
    <mergeCell ref="F7:G7"/>
    <mergeCell ref="A5:A8"/>
    <mergeCell ref="B5:B8"/>
    <mergeCell ref="C5:C8"/>
    <mergeCell ref="D5:Z5"/>
    <mergeCell ref="D6:I6"/>
    <mergeCell ref="J6:O6"/>
    <mergeCell ref="P6:U6"/>
    <mergeCell ref="V6:Z6"/>
    <mergeCell ref="H7:H8"/>
    <mergeCell ref="I7:I8"/>
    <mergeCell ref="J7:J8"/>
    <mergeCell ref="L7:L8"/>
    <mergeCell ref="M7:M8"/>
    <mergeCell ref="N7:N8"/>
  </mergeCells>
  <phoneticPr fontId="23" type="noConversion"/>
  <conditionalFormatting sqref="D14:Z14 C10:C23 D11:Z11">
    <cfRule type="expression" dxfId="25" priority="1" stopIfTrue="1">
      <formula>C10&lt;&gt;(P10+Q10+R10+S10+T10+U10)</formula>
    </cfRule>
    <cfRule type="expression" dxfId="24" priority="2" stopIfTrue="1">
      <formula>C10&lt;&gt;(V10+X10+Y10+Z10)</formula>
    </cfRule>
    <cfRule type="expression" dxfId="23" priority="3" stopIfTrue="1">
      <formula>C10&lt;&gt;(J10+L10+M10+N10+O10)</formula>
    </cfRule>
  </conditionalFormatting>
  <conditionalFormatting sqref="F10 J10 V10 D10 D15:D23 V15:V23 J15:J23 F15:F23 D12:D13 V12:V13 J12:J13 F12:F13">
    <cfRule type="cellIs" dxfId="22" priority="4" stopIfTrue="1" operator="lessThan">
      <formula>E10</formula>
    </cfRule>
  </conditionalFormatting>
  <conditionalFormatting sqref="E13 E15:E23">
    <cfRule type="cellIs" dxfId="21" priority="5" stopIfTrue="1" operator="notEqual">
      <formula>G13</formula>
    </cfRule>
  </conditionalFormatting>
  <printOptions horizontalCentered="1"/>
  <pageMargins left="0.34930555555555598" right="0.38888888888888901" top="0.97916666666666696" bottom="0.97916666666666696" header="0.50902777777777797" footer="0.50902777777777797"/>
  <pageSetup paperSize="9" orientation="landscape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31"/>
  <sheetViews>
    <sheetView workbookViewId="0">
      <selection activeCell="I29" sqref="I29"/>
    </sheetView>
  </sheetViews>
  <sheetFormatPr defaultColWidth="8.875" defaultRowHeight="14.25"/>
  <cols>
    <col min="1" max="1" width="11.125" style="31" customWidth="1"/>
    <col min="2" max="2" width="3.625" style="31" customWidth="1"/>
    <col min="3" max="3" width="7" style="2" customWidth="1"/>
    <col min="4" max="6" width="6" style="2" customWidth="1"/>
    <col min="7" max="7" width="7" style="2" customWidth="1"/>
    <col min="8" max="10" width="6" style="2" customWidth="1"/>
    <col min="11" max="11" width="8" style="2" customWidth="1"/>
    <col min="12" max="15" width="7" style="2" customWidth="1"/>
    <col min="16" max="19" width="6" style="2" customWidth="1"/>
    <col min="20" max="20" width="7" style="2" customWidth="1"/>
    <col min="21" max="24" width="6" style="2" customWidth="1"/>
    <col min="25" max="25" width="8" style="2" customWidth="1"/>
    <col min="26" max="26" width="7" style="2" customWidth="1"/>
    <col min="27" max="29" width="7.125" style="2" customWidth="1"/>
    <col min="30" max="30" width="9" style="2" customWidth="1"/>
  </cols>
  <sheetData>
    <row r="1" spans="1:31"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144" t="s">
        <v>34</v>
      </c>
      <c r="P1" s="65"/>
      <c r="Q1" s="65"/>
      <c r="R1" s="65"/>
      <c r="T1" s="65"/>
      <c r="U1" s="65"/>
      <c r="V1" s="65"/>
      <c r="W1" s="65"/>
      <c r="Y1" s="65"/>
      <c r="Z1" s="65"/>
      <c r="AA1" s="5" t="s">
        <v>154</v>
      </c>
      <c r="AB1" s="65"/>
      <c r="AE1" s="2"/>
    </row>
    <row r="2" spans="1:31">
      <c r="S2" s="5"/>
      <c r="X2" s="5"/>
      <c r="AA2" s="5" t="s">
        <v>43</v>
      </c>
      <c r="AC2" s="5"/>
      <c r="AE2" s="2"/>
    </row>
    <row r="3" spans="1:31">
      <c r="AA3" s="5" t="s">
        <v>44</v>
      </c>
      <c r="AE3" s="2"/>
    </row>
    <row r="4" spans="1:31">
      <c r="A4" s="5"/>
      <c r="B4" s="5"/>
      <c r="O4" s="6"/>
      <c r="AA4" s="5" t="s">
        <v>155</v>
      </c>
      <c r="AE4" s="2"/>
    </row>
    <row r="5" spans="1:31" ht="15.75" customHeight="1">
      <c r="A5" s="172"/>
      <c r="B5" s="175" t="s">
        <v>46</v>
      </c>
      <c r="C5" s="192" t="s">
        <v>156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6"/>
      <c r="O5" s="192" t="s">
        <v>157</v>
      </c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"/>
    </row>
    <row r="6" spans="1:31" ht="15.6" customHeight="1">
      <c r="A6" s="173"/>
      <c r="B6" s="176"/>
      <c r="C6" s="160" t="s">
        <v>48</v>
      </c>
      <c r="D6" s="161"/>
      <c r="E6" s="161"/>
      <c r="F6" s="162"/>
      <c r="G6" s="160" t="s">
        <v>49</v>
      </c>
      <c r="H6" s="161"/>
      <c r="I6" s="161"/>
      <c r="J6" s="162"/>
      <c r="K6" s="160" t="s">
        <v>158</v>
      </c>
      <c r="L6" s="161"/>
      <c r="M6" s="161"/>
      <c r="N6" s="162"/>
      <c r="O6" s="180" t="s">
        <v>48</v>
      </c>
      <c r="P6" s="194"/>
      <c r="Q6" s="194"/>
      <c r="R6" s="194"/>
      <c r="S6" s="195"/>
      <c r="T6" s="180" t="s">
        <v>49</v>
      </c>
      <c r="U6" s="194"/>
      <c r="V6" s="194"/>
      <c r="W6" s="194"/>
      <c r="X6" s="195"/>
      <c r="Y6" s="180" t="s">
        <v>158</v>
      </c>
      <c r="Z6" s="194"/>
      <c r="AA6" s="194"/>
      <c r="AB6" s="194"/>
      <c r="AC6" s="195"/>
      <c r="AD6" s="1"/>
    </row>
    <row r="7" spans="1:31" ht="15.6" customHeight="1">
      <c r="A7" s="173"/>
      <c r="B7" s="176"/>
      <c r="C7" s="179" t="s">
        <v>53</v>
      </c>
      <c r="D7" s="179" t="s">
        <v>159</v>
      </c>
      <c r="E7" s="179" t="s">
        <v>160</v>
      </c>
      <c r="F7" s="179" t="s">
        <v>62</v>
      </c>
      <c r="G7" s="179" t="s">
        <v>53</v>
      </c>
      <c r="H7" s="179" t="s">
        <v>159</v>
      </c>
      <c r="I7" s="179" t="s">
        <v>160</v>
      </c>
      <c r="J7" s="179" t="s">
        <v>62</v>
      </c>
      <c r="K7" s="179" t="s">
        <v>53</v>
      </c>
      <c r="L7" s="179" t="s">
        <v>159</v>
      </c>
      <c r="M7" s="179" t="s">
        <v>160</v>
      </c>
      <c r="N7" s="179" t="s">
        <v>62</v>
      </c>
      <c r="O7" s="180" t="s">
        <v>53</v>
      </c>
      <c r="P7" s="179" t="s">
        <v>161</v>
      </c>
      <c r="Q7" s="179" t="s">
        <v>162</v>
      </c>
      <c r="R7" s="179" t="s">
        <v>163</v>
      </c>
      <c r="S7" s="180" t="s">
        <v>62</v>
      </c>
      <c r="T7" s="180" t="s">
        <v>53</v>
      </c>
      <c r="U7" s="179" t="s">
        <v>161</v>
      </c>
      <c r="V7" s="179" t="s">
        <v>162</v>
      </c>
      <c r="W7" s="179" t="s">
        <v>163</v>
      </c>
      <c r="X7" s="180" t="s">
        <v>62</v>
      </c>
      <c r="Y7" s="180" t="s">
        <v>53</v>
      </c>
      <c r="Z7" s="179" t="s">
        <v>161</v>
      </c>
      <c r="AA7" s="179" t="s">
        <v>162</v>
      </c>
      <c r="AB7" s="179" t="s">
        <v>163</v>
      </c>
      <c r="AC7" s="180" t="s">
        <v>62</v>
      </c>
      <c r="AD7" s="1"/>
    </row>
    <row r="8" spans="1:31" ht="21.6" customHeight="1">
      <c r="A8" s="173"/>
      <c r="B8" s="176"/>
      <c r="C8" s="176"/>
      <c r="D8" s="176"/>
      <c r="E8" s="176"/>
      <c r="F8" s="176"/>
      <c r="G8" s="176"/>
      <c r="H8" s="176"/>
      <c r="I8" s="176"/>
      <c r="J8" s="176"/>
      <c r="K8" s="176"/>
      <c r="L8" s="176"/>
      <c r="M8" s="176"/>
      <c r="N8" s="176"/>
      <c r="O8" s="181"/>
      <c r="P8" s="176"/>
      <c r="Q8" s="176"/>
      <c r="R8" s="176"/>
      <c r="S8" s="181"/>
      <c r="T8" s="181"/>
      <c r="U8" s="176"/>
      <c r="V8" s="176"/>
      <c r="W8" s="176"/>
      <c r="X8" s="181"/>
      <c r="Y8" s="181"/>
      <c r="Z8" s="176"/>
      <c r="AA8" s="176"/>
      <c r="AB8" s="176"/>
      <c r="AC8" s="181"/>
      <c r="AD8" s="1"/>
    </row>
    <row r="9" spans="1:31">
      <c r="A9" s="173"/>
      <c r="B9" s="176"/>
      <c r="C9" s="176"/>
      <c r="D9" s="176"/>
      <c r="E9" s="176"/>
      <c r="F9" s="176"/>
      <c r="G9" s="176"/>
      <c r="H9" s="176"/>
      <c r="I9" s="176"/>
      <c r="J9" s="176"/>
      <c r="K9" s="176"/>
      <c r="L9" s="176"/>
      <c r="M9" s="176"/>
      <c r="N9" s="176"/>
      <c r="O9" s="181"/>
      <c r="P9" s="176"/>
      <c r="Q9" s="176"/>
      <c r="R9" s="176"/>
      <c r="S9" s="181"/>
      <c r="T9" s="181"/>
      <c r="U9" s="176"/>
      <c r="V9" s="176"/>
      <c r="W9" s="176"/>
      <c r="X9" s="181"/>
      <c r="Y9" s="181"/>
      <c r="Z9" s="176"/>
      <c r="AA9" s="176"/>
      <c r="AB9" s="176"/>
      <c r="AC9" s="181"/>
      <c r="AD9" s="1"/>
    </row>
    <row r="10" spans="1:31">
      <c r="A10" s="174"/>
      <c r="B10" s="177"/>
      <c r="C10" s="177"/>
      <c r="D10" s="177"/>
      <c r="E10" s="177"/>
      <c r="F10" s="177"/>
      <c r="G10" s="177"/>
      <c r="H10" s="177"/>
      <c r="I10" s="177"/>
      <c r="J10" s="177"/>
      <c r="K10" s="177"/>
      <c r="L10" s="177"/>
      <c r="M10" s="177"/>
      <c r="N10" s="177"/>
      <c r="O10" s="182"/>
      <c r="P10" s="177"/>
      <c r="Q10" s="177"/>
      <c r="R10" s="177"/>
      <c r="S10" s="182"/>
      <c r="T10" s="182"/>
      <c r="U10" s="177"/>
      <c r="V10" s="177"/>
      <c r="W10" s="177"/>
      <c r="X10" s="182"/>
      <c r="Y10" s="182"/>
      <c r="Z10" s="177"/>
      <c r="AA10" s="177"/>
      <c r="AB10" s="177"/>
      <c r="AC10" s="182"/>
      <c r="AD10" s="1"/>
    </row>
    <row r="11" spans="1:31">
      <c r="A11" s="140" t="s">
        <v>68</v>
      </c>
      <c r="B11" s="137" t="s">
        <v>69</v>
      </c>
      <c r="C11" s="137" t="s">
        <v>70</v>
      </c>
      <c r="D11" s="137" t="s">
        <v>71</v>
      </c>
      <c r="E11" s="137" t="s">
        <v>72</v>
      </c>
      <c r="F11" s="137" t="s">
        <v>73</v>
      </c>
      <c r="G11" s="137" t="s">
        <v>74</v>
      </c>
      <c r="H11" s="137" t="s">
        <v>75</v>
      </c>
      <c r="I11" s="137" t="s">
        <v>76</v>
      </c>
      <c r="J11" s="137" t="s">
        <v>77</v>
      </c>
      <c r="K11" s="137" t="s">
        <v>78</v>
      </c>
      <c r="L11" s="137" t="s">
        <v>79</v>
      </c>
      <c r="M11" s="137" t="s">
        <v>80</v>
      </c>
      <c r="N11" s="137" t="s">
        <v>81</v>
      </c>
      <c r="O11" s="137" t="s">
        <v>82</v>
      </c>
      <c r="P11" s="137" t="s">
        <v>83</v>
      </c>
      <c r="Q11" s="137" t="s">
        <v>84</v>
      </c>
      <c r="R11" s="137" t="s">
        <v>85</v>
      </c>
      <c r="S11" s="137" t="s">
        <v>86</v>
      </c>
      <c r="T11" s="137" t="s">
        <v>87</v>
      </c>
      <c r="U11" s="137" t="s">
        <v>88</v>
      </c>
      <c r="V11" s="137" t="s">
        <v>89</v>
      </c>
      <c r="W11" s="137" t="s">
        <v>90</v>
      </c>
      <c r="X11" s="137" t="s">
        <v>91</v>
      </c>
      <c r="Y11" s="137" t="s">
        <v>92</v>
      </c>
      <c r="Z11" s="137" t="s">
        <v>93</v>
      </c>
      <c r="AA11" s="137" t="s">
        <v>94</v>
      </c>
      <c r="AB11" s="137" t="s">
        <v>95</v>
      </c>
      <c r="AC11" s="136" t="s">
        <v>96</v>
      </c>
      <c r="AD11" s="28"/>
    </row>
    <row r="12" spans="1:31">
      <c r="A12" s="35" t="s">
        <v>103</v>
      </c>
      <c r="B12" s="141" t="s">
        <v>70</v>
      </c>
      <c r="C12" s="66">
        <f>C13+C25</f>
        <v>0</v>
      </c>
      <c r="D12" s="66">
        <f t="shared" ref="D12:AC12" si="0">D13+D25</f>
        <v>0</v>
      </c>
      <c r="E12" s="66">
        <f t="shared" si="0"/>
        <v>0</v>
      </c>
      <c r="F12" s="66">
        <f t="shared" si="0"/>
        <v>0</v>
      </c>
      <c r="G12" s="66">
        <f t="shared" si="0"/>
        <v>0</v>
      </c>
      <c r="H12" s="66">
        <f t="shared" si="0"/>
        <v>0</v>
      </c>
      <c r="I12" s="66">
        <f t="shared" si="0"/>
        <v>0</v>
      </c>
      <c r="J12" s="66">
        <f t="shared" si="0"/>
        <v>0</v>
      </c>
      <c r="K12" s="66">
        <f t="shared" si="0"/>
        <v>0</v>
      </c>
      <c r="L12" s="66">
        <f t="shared" si="0"/>
        <v>0</v>
      </c>
      <c r="M12" s="66">
        <f t="shared" si="0"/>
        <v>0</v>
      </c>
      <c r="N12" s="66">
        <f t="shared" si="0"/>
        <v>0</v>
      </c>
      <c r="O12" s="66">
        <f t="shared" si="0"/>
        <v>0</v>
      </c>
      <c r="P12" s="66">
        <f t="shared" si="0"/>
        <v>0</v>
      </c>
      <c r="Q12" s="66">
        <f t="shared" si="0"/>
        <v>0</v>
      </c>
      <c r="R12" s="66">
        <f t="shared" si="0"/>
        <v>0</v>
      </c>
      <c r="S12" s="66">
        <f t="shared" si="0"/>
        <v>0</v>
      </c>
      <c r="T12" s="66">
        <f t="shared" si="0"/>
        <v>0</v>
      </c>
      <c r="U12" s="66">
        <f t="shared" si="0"/>
        <v>0</v>
      </c>
      <c r="V12" s="66">
        <f t="shared" si="0"/>
        <v>0</v>
      </c>
      <c r="W12" s="66">
        <f t="shared" si="0"/>
        <v>0</v>
      </c>
      <c r="X12" s="66">
        <f t="shared" si="0"/>
        <v>0</v>
      </c>
      <c r="Y12" s="66">
        <f t="shared" si="0"/>
        <v>0</v>
      </c>
      <c r="Z12" s="66">
        <f t="shared" si="0"/>
        <v>0</v>
      </c>
      <c r="AA12" s="66">
        <f t="shared" si="0"/>
        <v>0</v>
      </c>
      <c r="AB12" s="66">
        <f t="shared" si="0"/>
        <v>0</v>
      </c>
      <c r="AC12" s="75">
        <f t="shared" si="0"/>
        <v>0</v>
      </c>
      <c r="AD12" s="28"/>
    </row>
    <row r="13" spans="1:31">
      <c r="A13" s="36" t="s">
        <v>104</v>
      </c>
      <c r="B13" s="141" t="s">
        <v>71</v>
      </c>
      <c r="C13" s="66">
        <f>C14+C16+C22+C24</f>
        <v>0</v>
      </c>
      <c r="D13" s="66">
        <f t="shared" ref="D13:AC13" si="1">D14+D16+D22+D24</f>
        <v>0</v>
      </c>
      <c r="E13" s="66">
        <f t="shared" si="1"/>
        <v>0</v>
      </c>
      <c r="F13" s="66">
        <f t="shared" si="1"/>
        <v>0</v>
      </c>
      <c r="G13" s="66">
        <f t="shared" si="1"/>
        <v>0</v>
      </c>
      <c r="H13" s="66">
        <f t="shared" si="1"/>
        <v>0</v>
      </c>
      <c r="I13" s="66">
        <f t="shared" si="1"/>
        <v>0</v>
      </c>
      <c r="J13" s="66">
        <f t="shared" si="1"/>
        <v>0</v>
      </c>
      <c r="K13" s="66">
        <f t="shared" si="1"/>
        <v>0</v>
      </c>
      <c r="L13" s="66">
        <f t="shared" si="1"/>
        <v>0</v>
      </c>
      <c r="M13" s="66">
        <f t="shared" si="1"/>
        <v>0</v>
      </c>
      <c r="N13" s="66">
        <f t="shared" si="1"/>
        <v>0</v>
      </c>
      <c r="O13" s="66">
        <f t="shared" si="1"/>
        <v>0</v>
      </c>
      <c r="P13" s="66">
        <f t="shared" si="1"/>
        <v>0</v>
      </c>
      <c r="Q13" s="66">
        <f t="shared" si="1"/>
        <v>0</v>
      </c>
      <c r="R13" s="66">
        <f t="shared" si="1"/>
        <v>0</v>
      </c>
      <c r="S13" s="66">
        <f t="shared" si="1"/>
        <v>0</v>
      </c>
      <c r="T13" s="66">
        <f t="shared" si="1"/>
        <v>0</v>
      </c>
      <c r="U13" s="66">
        <f t="shared" si="1"/>
        <v>0</v>
      </c>
      <c r="V13" s="66">
        <f t="shared" si="1"/>
        <v>0</v>
      </c>
      <c r="W13" s="66">
        <f t="shared" si="1"/>
        <v>0</v>
      </c>
      <c r="X13" s="66">
        <f t="shared" si="1"/>
        <v>0</v>
      </c>
      <c r="Y13" s="66">
        <f t="shared" si="1"/>
        <v>0</v>
      </c>
      <c r="Z13" s="66">
        <f t="shared" si="1"/>
        <v>0</v>
      </c>
      <c r="AA13" s="66">
        <f t="shared" si="1"/>
        <v>0</v>
      </c>
      <c r="AB13" s="66">
        <f t="shared" si="1"/>
        <v>0</v>
      </c>
      <c r="AC13" s="75">
        <f t="shared" si="1"/>
        <v>0</v>
      </c>
      <c r="AD13" s="1"/>
    </row>
    <row r="14" spans="1:31">
      <c r="A14" s="142" t="s">
        <v>105</v>
      </c>
      <c r="B14" s="141" t="s">
        <v>72</v>
      </c>
      <c r="C14" s="66">
        <f t="shared" ref="C14:C25" si="2">D14+E14+F14</f>
        <v>0</v>
      </c>
      <c r="D14" s="67"/>
      <c r="E14" s="67"/>
      <c r="F14" s="67"/>
      <c r="G14" s="66">
        <f t="shared" ref="G14:G25" si="3">H14+I14+J14</f>
        <v>0</v>
      </c>
      <c r="H14" s="67"/>
      <c r="I14" s="67"/>
      <c r="J14" s="67"/>
      <c r="K14" s="66">
        <f t="shared" ref="K14:K25" si="4">L14+M14+N14</f>
        <v>0</v>
      </c>
      <c r="L14" s="67"/>
      <c r="M14" s="67"/>
      <c r="N14" s="67"/>
      <c r="O14" s="66">
        <f t="shared" ref="O14:O25" si="5">P14+Q14+R14+S14</f>
        <v>0</v>
      </c>
      <c r="P14" s="67"/>
      <c r="Q14" s="67"/>
      <c r="R14" s="67"/>
      <c r="S14" s="67"/>
      <c r="T14" s="66">
        <f t="shared" ref="T14:T25" si="6">U14+V14+W14+X14</f>
        <v>0</v>
      </c>
      <c r="U14" s="67"/>
      <c r="V14" s="67"/>
      <c r="W14" s="67"/>
      <c r="X14" s="67"/>
      <c r="Y14" s="66">
        <f t="shared" ref="Y14:Y25" si="7">Z14+AA14+AB14+AC14</f>
        <v>0</v>
      </c>
      <c r="Z14" s="67"/>
      <c r="AA14" s="67"/>
      <c r="AB14" s="67"/>
      <c r="AC14" s="76"/>
      <c r="AD14" s="1"/>
    </row>
    <row r="15" spans="1:31">
      <c r="A15" s="142" t="s">
        <v>106</v>
      </c>
      <c r="B15" s="141" t="s">
        <v>73</v>
      </c>
      <c r="C15" s="66">
        <f t="shared" si="2"/>
        <v>0</v>
      </c>
      <c r="D15" s="68"/>
      <c r="E15" s="68"/>
      <c r="F15" s="13"/>
      <c r="G15" s="66">
        <f t="shared" si="3"/>
        <v>0</v>
      </c>
      <c r="H15" s="68"/>
      <c r="I15" s="68"/>
      <c r="J15" s="13"/>
      <c r="K15" s="66">
        <f t="shared" si="4"/>
        <v>0</v>
      </c>
      <c r="L15" s="68"/>
      <c r="M15" s="68"/>
      <c r="N15" s="13"/>
      <c r="O15" s="66">
        <f t="shared" si="5"/>
        <v>0</v>
      </c>
      <c r="P15" s="72"/>
      <c r="Q15" s="72"/>
      <c r="R15" s="72"/>
      <c r="S15" s="74"/>
      <c r="T15" s="66">
        <f t="shared" si="6"/>
        <v>0</v>
      </c>
      <c r="U15" s="72"/>
      <c r="V15" s="72"/>
      <c r="W15" s="72"/>
      <c r="X15" s="74"/>
      <c r="Y15" s="66">
        <f t="shared" si="7"/>
        <v>0</v>
      </c>
      <c r="Z15" s="72"/>
      <c r="AA15" s="72"/>
      <c r="AB15" s="72"/>
      <c r="AC15" s="74"/>
      <c r="AD15" s="1"/>
    </row>
    <row r="16" spans="1:31">
      <c r="A16" s="142" t="s">
        <v>107</v>
      </c>
      <c r="B16" s="141" t="s">
        <v>74</v>
      </c>
      <c r="C16" s="66">
        <f>C17+C19+C20</f>
        <v>0</v>
      </c>
      <c r="D16" s="66">
        <f t="shared" ref="D16:AC16" si="8">D17+D19+D20</f>
        <v>0</v>
      </c>
      <c r="E16" s="66">
        <f t="shared" si="8"/>
        <v>0</v>
      </c>
      <c r="F16" s="66">
        <f t="shared" si="8"/>
        <v>0</v>
      </c>
      <c r="G16" s="66">
        <f t="shared" si="8"/>
        <v>0</v>
      </c>
      <c r="H16" s="66">
        <f t="shared" si="8"/>
        <v>0</v>
      </c>
      <c r="I16" s="66">
        <f t="shared" si="8"/>
        <v>0</v>
      </c>
      <c r="J16" s="66">
        <f t="shared" si="8"/>
        <v>0</v>
      </c>
      <c r="K16" s="66">
        <f t="shared" si="8"/>
        <v>0</v>
      </c>
      <c r="L16" s="66">
        <f t="shared" si="8"/>
        <v>0</v>
      </c>
      <c r="M16" s="66">
        <f t="shared" si="8"/>
        <v>0</v>
      </c>
      <c r="N16" s="66">
        <f t="shared" si="8"/>
        <v>0</v>
      </c>
      <c r="O16" s="66">
        <f t="shared" si="8"/>
        <v>0</v>
      </c>
      <c r="P16" s="66">
        <f t="shared" si="8"/>
        <v>0</v>
      </c>
      <c r="Q16" s="66">
        <f t="shared" si="8"/>
        <v>0</v>
      </c>
      <c r="R16" s="66">
        <f t="shared" si="8"/>
        <v>0</v>
      </c>
      <c r="S16" s="66">
        <f t="shared" si="8"/>
        <v>0</v>
      </c>
      <c r="T16" s="66">
        <f t="shared" si="8"/>
        <v>0</v>
      </c>
      <c r="U16" s="66">
        <f t="shared" si="8"/>
        <v>0</v>
      </c>
      <c r="V16" s="66">
        <f t="shared" si="8"/>
        <v>0</v>
      </c>
      <c r="W16" s="66">
        <f t="shared" si="8"/>
        <v>0</v>
      </c>
      <c r="X16" s="66">
        <f t="shared" si="8"/>
        <v>0</v>
      </c>
      <c r="Y16" s="66">
        <f t="shared" si="8"/>
        <v>0</v>
      </c>
      <c r="Z16" s="66">
        <f t="shared" si="8"/>
        <v>0</v>
      </c>
      <c r="AA16" s="66">
        <f t="shared" si="8"/>
        <v>0</v>
      </c>
      <c r="AB16" s="66">
        <f t="shared" si="8"/>
        <v>0</v>
      </c>
      <c r="AC16" s="75">
        <f t="shared" si="8"/>
        <v>0</v>
      </c>
      <c r="AD16" s="1"/>
    </row>
    <row r="17" spans="1:30">
      <c r="A17" s="142" t="s">
        <v>108</v>
      </c>
      <c r="B17" s="141" t="s">
        <v>75</v>
      </c>
      <c r="C17" s="66">
        <f t="shared" si="2"/>
        <v>0</v>
      </c>
      <c r="D17" s="68"/>
      <c r="E17" s="68"/>
      <c r="F17" s="13"/>
      <c r="G17" s="66">
        <f t="shared" si="3"/>
        <v>0</v>
      </c>
      <c r="H17" s="68"/>
      <c r="I17" s="68"/>
      <c r="J17" s="13"/>
      <c r="K17" s="66">
        <f t="shared" si="4"/>
        <v>0</v>
      </c>
      <c r="L17" s="68"/>
      <c r="M17" s="68"/>
      <c r="N17" s="13"/>
      <c r="O17" s="66">
        <f t="shared" si="5"/>
        <v>0</v>
      </c>
      <c r="P17" s="72"/>
      <c r="Q17" s="72"/>
      <c r="R17" s="72"/>
      <c r="S17" s="74"/>
      <c r="T17" s="66">
        <f t="shared" si="6"/>
        <v>0</v>
      </c>
      <c r="U17" s="72"/>
      <c r="V17" s="72"/>
      <c r="W17" s="72"/>
      <c r="X17" s="74"/>
      <c r="Y17" s="66">
        <f t="shared" si="7"/>
        <v>0</v>
      </c>
      <c r="Z17" s="72"/>
      <c r="AA17" s="72"/>
      <c r="AB17" s="72"/>
      <c r="AC17" s="74"/>
      <c r="AD17" s="1"/>
    </row>
    <row r="18" spans="1:30">
      <c r="A18" s="142" t="s">
        <v>109</v>
      </c>
      <c r="B18" s="141" t="s">
        <v>76</v>
      </c>
      <c r="C18" s="66">
        <f t="shared" si="2"/>
        <v>0</v>
      </c>
      <c r="D18" s="68"/>
      <c r="E18" s="68"/>
      <c r="F18" s="13"/>
      <c r="G18" s="66">
        <f t="shared" si="3"/>
        <v>0</v>
      </c>
      <c r="H18" s="68"/>
      <c r="I18" s="68"/>
      <c r="J18" s="13"/>
      <c r="K18" s="66">
        <f t="shared" si="4"/>
        <v>0</v>
      </c>
      <c r="L18" s="68"/>
      <c r="M18" s="68"/>
      <c r="N18" s="13"/>
      <c r="O18" s="66">
        <f t="shared" si="5"/>
        <v>0</v>
      </c>
      <c r="P18" s="72"/>
      <c r="Q18" s="72"/>
      <c r="R18" s="72"/>
      <c r="S18" s="74"/>
      <c r="T18" s="66">
        <f t="shared" si="6"/>
        <v>0</v>
      </c>
      <c r="U18" s="72"/>
      <c r="V18" s="72"/>
      <c r="W18" s="72"/>
      <c r="X18" s="74"/>
      <c r="Y18" s="66">
        <f t="shared" si="7"/>
        <v>0</v>
      </c>
      <c r="Z18" s="72"/>
      <c r="AA18" s="72"/>
      <c r="AB18" s="72"/>
      <c r="AC18" s="74"/>
      <c r="AD18" s="1"/>
    </row>
    <row r="19" spans="1:30">
      <c r="A19" s="142" t="s">
        <v>110</v>
      </c>
      <c r="B19" s="141" t="s">
        <v>77</v>
      </c>
      <c r="C19" s="66">
        <f t="shared" si="2"/>
        <v>0</v>
      </c>
      <c r="D19" s="68"/>
      <c r="E19" s="68"/>
      <c r="F19" s="13"/>
      <c r="G19" s="66">
        <f t="shared" si="3"/>
        <v>0</v>
      </c>
      <c r="H19" s="68"/>
      <c r="I19" s="68"/>
      <c r="J19" s="13"/>
      <c r="K19" s="66">
        <f t="shared" si="4"/>
        <v>0</v>
      </c>
      <c r="L19" s="68"/>
      <c r="M19" s="68"/>
      <c r="N19" s="13"/>
      <c r="O19" s="66">
        <f t="shared" si="5"/>
        <v>0</v>
      </c>
      <c r="P19" s="72"/>
      <c r="Q19" s="72"/>
      <c r="R19" s="72"/>
      <c r="S19" s="74"/>
      <c r="T19" s="66">
        <f t="shared" si="6"/>
        <v>0</v>
      </c>
      <c r="U19" s="72"/>
      <c r="V19" s="72"/>
      <c r="W19" s="72"/>
      <c r="X19" s="74"/>
      <c r="Y19" s="66">
        <f t="shared" si="7"/>
        <v>0</v>
      </c>
      <c r="Z19" s="72"/>
      <c r="AA19" s="72"/>
      <c r="AB19" s="72"/>
      <c r="AC19" s="74"/>
      <c r="AD19" s="1"/>
    </row>
    <row r="20" spans="1:30">
      <c r="A20" s="142" t="s">
        <v>111</v>
      </c>
      <c r="B20" s="141" t="s">
        <v>78</v>
      </c>
      <c r="C20" s="66">
        <f t="shared" si="2"/>
        <v>0</v>
      </c>
      <c r="D20" s="68"/>
      <c r="E20" s="68"/>
      <c r="F20" s="13"/>
      <c r="G20" s="66">
        <f t="shared" si="3"/>
        <v>0</v>
      </c>
      <c r="H20" s="68"/>
      <c r="I20" s="68"/>
      <c r="J20" s="13"/>
      <c r="K20" s="66">
        <f t="shared" si="4"/>
        <v>0</v>
      </c>
      <c r="L20" s="68"/>
      <c r="M20" s="68"/>
      <c r="N20" s="13"/>
      <c r="O20" s="66">
        <f t="shared" si="5"/>
        <v>0</v>
      </c>
      <c r="P20" s="72"/>
      <c r="Q20" s="72"/>
      <c r="R20" s="72"/>
      <c r="S20" s="74"/>
      <c r="T20" s="66">
        <f t="shared" si="6"/>
        <v>0</v>
      </c>
      <c r="U20" s="72"/>
      <c r="V20" s="72"/>
      <c r="W20" s="72"/>
      <c r="X20" s="74"/>
      <c r="Y20" s="66">
        <f t="shared" si="7"/>
        <v>0</v>
      </c>
      <c r="Z20" s="72"/>
      <c r="AA20" s="72"/>
      <c r="AB20" s="72"/>
      <c r="AC20" s="74"/>
      <c r="AD20" s="1"/>
    </row>
    <row r="21" spans="1:30">
      <c r="A21" s="142" t="s">
        <v>112</v>
      </c>
      <c r="B21" s="141" t="s">
        <v>79</v>
      </c>
      <c r="C21" s="66">
        <f t="shared" si="2"/>
        <v>0</v>
      </c>
      <c r="D21" s="68"/>
      <c r="E21" s="68"/>
      <c r="F21" s="13"/>
      <c r="G21" s="66">
        <f t="shared" si="3"/>
        <v>0</v>
      </c>
      <c r="H21" s="68"/>
      <c r="I21" s="68"/>
      <c r="J21" s="13"/>
      <c r="K21" s="66">
        <f t="shared" si="4"/>
        <v>0</v>
      </c>
      <c r="L21" s="68"/>
      <c r="M21" s="68"/>
      <c r="N21" s="13"/>
      <c r="O21" s="66">
        <f t="shared" si="5"/>
        <v>0</v>
      </c>
      <c r="P21" s="72"/>
      <c r="Q21" s="72"/>
      <c r="R21" s="72"/>
      <c r="S21" s="74"/>
      <c r="T21" s="66">
        <f t="shared" si="6"/>
        <v>0</v>
      </c>
      <c r="U21" s="72"/>
      <c r="V21" s="72"/>
      <c r="W21" s="72"/>
      <c r="X21" s="74"/>
      <c r="Y21" s="66">
        <f t="shared" si="7"/>
        <v>0</v>
      </c>
      <c r="Z21" s="72"/>
      <c r="AA21" s="72"/>
      <c r="AB21" s="72"/>
      <c r="AC21" s="74"/>
      <c r="AD21" s="1"/>
    </row>
    <row r="22" spans="1:30">
      <c r="A22" s="142" t="s">
        <v>113</v>
      </c>
      <c r="B22" s="141" t="s">
        <v>80</v>
      </c>
      <c r="C22" s="66">
        <f t="shared" si="2"/>
        <v>0</v>
      </c>
      <c r="D22" s="68"/>
      <c r="E22" s="68"/>
      <c r="F22" s="13"/>
      <c r="G22" s="66">
        <f t="shared" si="3"/>
        <v>0</v>
      </c>
      <c r="H22" s="68"/>
      <c r="I22" s="68"/>
      <c r="J22" s="13"/>
      <c r="K22" s="66">
        <f t="shared" si="4"/>
        <v>0</v>
      </c>
      <c r="L22" s="68"/>
      <c r="M22" s="68"/>
      <c r="N22" s="13"/>
      <c r="O22" s="66">
        <f t="shared" si="5"/>
        <v>0</v>
      </c>
      <c r="P22" s="72"/>
      <c r="Q22" s="72"/>
      <c r="R22" s="72"/>
      <c r="S22" s="74"/>
      <c r="T22" s="66">
        <f t="shared" si="6"/>
        <v>0</v>
      </c>
      <c r="U22" s="72"/>
      <c r="V22" s="72"/>
      <c r="W22" s="72"/>
      <c r="X22" s="74"/>
      <c r="Y22" s="66">
        <f t="shared" si="7"/>
        <v>0</v>
      </c>
      <c r="Z22" s="72"/>
      <c r="AA22" s="72"/>
      <c r="AB22" s="72"/>
      <c r="AC22" s="74"/>
      <c r="AD22" s="1"/>
    </row>
    <row r="23" spans="1:30">
      <c r="A23" s="142" t="s">
        <v>114</v>
      </c>
      <c r="B23" s="141" t="s">
        <v>81</v>
      </c>
      <c r="C23" s="66">
        <f t="shared" si="2"/>
        <v>0</v>
      </c>
      <c r="D23" s="68"/>
      <c r="E23" s="68"/>
      <c r="F23" s="13"/>
      <c r="G23" s="66">
        <f t="shared" si="3"/>
        <v>0</v>
      </c>
      <c r="H23" s="68"/>
      <c r="I23" s="68"/>
      <c r="J23" s="13"/>
      <c r="K23" s="66">
        <f t="shared" si="4"/>
        <v>0</v>
      </c>
      <c r="L23" s="68"/>
      <c r="M23" s="68"/>
      <c r="N23" s="13"/>
      <c r="O23" s="66">
        <f t="shared" si="5"/>
        <v>0</v>
      </c>
      <c r="P23" s="72"/>
      <c r="Q23" s="72"/>
      <c r="R23" s="72"/>
      <c r="S23" s="74"/>
      <c r="T23" s="66">
        <f t="shared" si="6"/>
        <v>0</v>
      </c>
      <c r="U23" s="72"/>
      <c r="V23" s="72"/>
      <c r="W23" s="72"/>
      <c r="X23" s="74"/>
      <c r="Y23" s="66">
        <f t="shared" si="7"/>
        <v>0</v>
      </c>
      <c r="Z23" s="72"/>
      <c r="AA23" s="72"/>
      <c r="AB23" s="72"/>
      <c r="AC23" s="74"/>
      <c r="AD23" s="1"/>
    </row>
    <row r="24" spans="1:30">
      <c r="A24" s="142" t="s">
        <v>115</v>
      </c>
      <c r="B24" s="141" t="s">
        <v>82</v>
      </c>
      <c r="C24" s="66">
        <f t="shared" si="2"/>
        <v>0</v>
      </c>
      <c r="D24" s="68"/>
      <c r="E24" s="68"/>
      <c r="F24" s="13"/>
      <c r="G24" s="66">
        <f t="shared" si="3"/>
        <v>0</v>
      </c>
      <c r="H24" s="68"/>
      <c r="I24" s="68"/>
      <c r="J24" s="13"/>
      <c r="K24" s="66">
        <f t="shared" si="4"/>
        <v>0</v>
      </c>
      <c r="L24" s="68"/>
      <c r="M24" s="68"/>
      <c r="N24" s="13"/>
      <c r="O24" s="66">
        <f t="shared" si="5"/>
        <v>0</v>
      </c>
      <c r="P24" s="72"/>
      <c r="Q24" s="72"/>
      <c r="R24" s="72"/>
      <c r="S24" s="74"/>
      <c r="T24" s="66">
        <f t="shared" si="6"/>
        <v>0</v>
      </c>
      <c r="U24" s="72"/>
      <c r="V24" s="72"/>
      <c r="W24" s="72"/>
      <c r="X24" s="74"/>
      <c r="Y24" s="66">
        <f t="shared" si="7"/>
        <v>0</v>
      </c>
      <c r="Z24" s="72"/>
      <c r="AA24" s="72"/>
      <c r="AB24" s="72"/>
      <c r="AC24" s="74"/>
      <c r="AD24" s="1"/>
    </row>
    <row r="25" spans="1:30">
      <c r="A25" s="69" t="s">
        <v>116</v>
      </c>
      <c r="B25" s="143" t="s">
        <v>83</v>
      </c>
      <c r="C25" s="70">
        <f t="shared" si="2"/>
        <v>0</v>
      </c>
      <c r="D25" s="71"/>
      <c r="E25" s="71"/>
      <c r="F25" s="71"/>
      <c r="G25" s="70">
        <f t="shared" si="3"/>
        <v>0</v>
      </c>
      <c r="H25" s="71"/>
      <c r="I25" s="71"/>
      <c r="J25" s="71"/>
      <c r="K25" s="70">
        <f t="shared" si="4"/>
        <v>0</v>
      </c>
      <c r="L25" s="71"/>
      <c r="M25" s="71"/>
      <c r="N25" s="71"/>
      <c r="O25" s="70">
        <f t="shared" si="5"/>
        <v>0</v>
      </c>
      <c r="P25" s="73"/>
      <c r="Q25" s="73"/>
      <c r="R25" s="73"/>
      <c r="S25" s="73"/>
      <c r="T25" s="70">
        <f t="shared" si="6"/>
        <v>0</v>
      </c>
      <c r="U25" s="73"/>
      <c r="V25" s="73"/>
      <c r="W25" s="73"/>
      <c r="X25" s="73"/>
      <c r="Y25" s="70">
        <f t="shared" si="7"/>
        <v>0</v>
      </c>
      <c r="Z25" s="73"/>
      <c r="AA25" s="73"/>
      <c r="AB25" s="73"/>
      <c r="AC25" s="73"/>
      <c r="AD25" s="1"/>
    </row>
    <row r="31" spans="1:30">
      <c r="O31" s="18" t="s">
        <v>164</v>
      </c>
    </row>
  </sheetData>
  <mergeCells count="37">
    <mergeCell ref="T7:T10"/>
    <mergeCell ref="Z7:Z10"/>
    <mergeCell ref="AA7:AA10"/>
    <mergeCell ref="AB7:AB10"/>
    <mergeCell ref="AC7:AC10"/>
    <mergeCell ref="U7:U10"/>
    <mergeCell ref="V7:V10"/>
    <mergeCell ref="W7:W10"/>
    <mergeCell ref="X7:X10"/>
    <mergeCell ref="Y7:Y10"/>
    <mergeCell ref="O7:O10"/>
    <mergeCell ref="P7:P10"/>
    <mergeCell ref="Q7:Q10"/>
    <mergeCell ref="R7:R10"/>
    <mergeCell ref="S7:S10"/>
    <mergeCell ref="A5:A10"/>
    <mergeCell ref="B5:B10"/>
    <mergeCell ref="C7:C10"/>
    <mergeCell ref="D7:D10"/>
    <mergeCell ref="E7:E10"/>
    <mergeCell ref="C5:N5"/>
    <mergeCell ref="F7:F10"/>
    <mergeCell ref="G7:G10"/>
    <mergeCell ref="H7:H10"/>
    <mergeCell ref="I7:I10"/>
    <mergeCell ref="J7:J10"/>
    <mergeCell ref="K7:K10"/>
    <mergeCell ref="L7:L10"/>
    <mergeCell ref="M7:M10"/>
    <mergeCell ref="N7:N10"/>
    <mergeCell ref="O5:AC5"/>
    <mergeCell ref="C6:F6"/>
    <mergeCell ref="G6:J6"/>
    <mergeCell ref="K6:N6"/>
    <mergeCell ref="O6:S6"/>
    <mergeCell ref="T6:X6"/>
    <mergeCell ref="Y6:AC6"/>
  </mergeCells>
  <phoneticPr fontId="23" type="noConversion"/>
  <conditionalFormatting sqref="L25">
    <cfRule type="cellIs" dxfId="20" priority="2" stopIfTrue="1" operator="lessThan">
      <formula>AG25</formula>
    </cfRule>
  </conditionalFormatting>
  <conditionalFormatting sqref="M25">
    <cfRule type="cellIs" dxfId="19" priority="3" stopIfTrue="1" operator="lessThan">
      <formula>AG25</formula>
    </cfRule>
  </conditionalFormatting>
  <conditionalFormatting sqref="L15 L17:L24">
    <cfRule type="cellIs" dxfId="18" priority="1" stopIfTrue="1" operator="lessThan">
      <formula>AG15</formula>
    </cfRule>
  </conditionalFormatting>
  <conditionalFormatting sqref="M15 M17:M24">
    <cfRule type="cellIs" dxfId="17" priority="4" stopIfTrue="1" operator="lessThan">
      <formula>AG15</formula>
    </cfRule>
  </conditionalFormatting>
  <conditionalFormatting sqref="U15 U17:U24 Z15 Z17:Z24">
    <cfRule type="cellIs" dxfId="16" priority="5" stopIfTrue="1" operator="lessThan">
      <formula>AG15</formula>
    </cfRule>
  </conditionalFormatting>
  <conditionalFormatting sqref="V15 V17:V24 AA15 AA17:AA24">
    <cfRule type="cellIs" dxfId="15" priority="6" stopIfTrue="1" operator="lessThan">
      <formula>AG15</formula>
    </cfRule>
  </conditionalFormatting>
  <conditionalFormatting sqref="W15 W17:W24 AB15 AB17:AB24">
    <cfRule type="cellIs" dxfId="14" priority="7" stopIfTrue="1" operator="lessThan">
      <formula>AG15</formula>
    </cfRule>
  </conditionalFormatting>
  <conditionalFormatting sqref="U25 Z25">
    <cfRule type="cellIs" dxfId="13" priority="8" stopIfTrue="1" operator="lessThan">
      <formula>AG25</formula>
    </cfRule>
  </conditionalFormatting>
  <conditionalFormatting sqref="V25 AA25">
    <cfRule type="cellIs" dxfId="12" priority="9" stopIfTrue="1" operator="lessThan">
      <formula>AG25</formula>
    </cfRule>
  </conditionalFormatting>
  <conditionalFormatting sqref="W25 AB25">
    <cfRule type="cellIs" dxfId="11" priority="10" stopIfTrue="1" operator="lessThan">
      <formula>AG25</formula>
    </cfRule>
  </conditionalFormatting>
  <dataValidations count="1">
    <dataValidation type="custom" allowBlank="1" showInputMessage="1" showErrorMessage="1" errorTitle="错误" error="行8应该与行3、行6、行7之和相等" sqref="D25:F25 H25:J25 L25:N25 P25:S25 U25:X25 Z25:AC25">
      <formula1>D25=('203'!#REF!+'203'!#REF!+'203'!#REF!)</formula1>
    </dataValidation>
  </dataValidations>
  <pageMargins left="0.34930555555555598" right="0.34930555555555598" top="0.97916666666666696" bottom="0.97916666666666696" header="0.30902777777777801" footer="0.30902777777777801"/>
  <pageSetup paperSize="9" scale="68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2"/>
  <sheetViews>
    <sheetView topLeftCell="A4" workbookViewId="0">
      <selection activeCell="J1" sqref="J1"/>
    </sheetView>
  </sheetViews>
  <sheetFormatPr defaultColWidth="8.625" defaultRowHeight="11.25"/>
  <cols>
    <col min="1" max="1" width="6" style="51" customWidth="1"/>
    <col min="2" max="2" width="24.5" style="51" customWidth="1"/>
    <col min="3" max="3" width="10" style="51" customWidth="1"/>
    <col min="4" max="4" width="22" style="51" customWidth="1"/>
    <col min="5" max="5" width="4.125" style="51" customWidth="1"/>
    <col min="6" max="6" width="25" style="51" customWidth="1"/>
    <col min="7" max="16384" width="8.625" style="51"/>
  </cols>
  <sheetData>
    <row r="1" spans="1:6" ht="15.6" customHeight="1">
      <c r="C1" s="144" t="s">
        <v>37</v>
      </c>
      <c r="F1" s="5" t="s">
        <v>165</v>
      </c>
    </row>
    <row r="2" spans="1:6" ht="15.6" customHeight="1">
      <c r="F2" s="5" t="s">
        <v>43</v>
      </c>
    </row>
    <row r="3" spans="1:6" ht="15.6" customHeight="1">
      <c r="F3" s="5" t="s">
        <v>44</v>
      </c>
    </row>
    <row r="4" spans="1:6" ht="15.6" customHeight="1">
      <c r="C4" s="6"/>
      <c r="F4" s="5" t="s">
        <v>166</v>
      </c>
    </row>
    <row r="5" spans="1:6" ht="15.6" customHeight="1">
      <c r="A5" s="52"/>
      <c r="B5" s="53" t="s">
        <v>167</v>
      </c>
      <c r="C5" s="197" t="s">
        <v>168</v>
      </c>
      <c r="D5" s="198"/>
      <c r="E5" s="55" t="s">
        <v>46</v>
      </c>
      <c r="F5" s="54" t="s">
        <v>169</v>
      </c>
    </row>
    <row r="6" spans="1:6" ht="15.6" customHeight="1">
      <c r="A6" s="203" t="s">
        <v>70</v>
      </c>
      <c r="B6" s="206" t="s">
        <v>170</v>
      </c>
      <c r="C6" s="199" t="s">
        <v>171</v>
      </c>
      <c r="D6" s="200"/>
      <c r="E6" s="141" t="s">
        <v>70</v>
      </c>
      <c r="F6" s="58">
        <f>F7+F8+F9+F10</f>
        <v>0</v>
      </c>
    </row>
    <row r="7" spans="1:6" ht="15.6" customHeight="1">
      <c r="A7" s="204"/>
      <c r="B7" s="207"/>
      <c r="C7" s="199" t="s">
        <v>172</v>
      </c>
      <c r="D7" s="200"/>
      <c r="E7" s="141" t="s">
        <v>71</v>
      </c>
      <c r="F7" s="59"/>
    </row>
    <row r="8" spans="1:6" ht="15.6" customHeight="1">
      <c r="A8" s="204"/>
      <c r="B8" s="207"/>
      <c r="C8" s="199" t="s">
        <v>173</v>
      </c>
      <c r="D8" s="200"/>
      <c r="E8" s="141" t="s">
        <v>72</v>
      </c>
      <c r="F8" s="59"/>
    </row>
    <row r="9" spans="1:6" ht="15.6" customHeight="1">
      <c r="A9" s="204"/>
      <c r="B9" s="207"/>
      <c r="C9" s="199" t="s">
        <v>174</v>
      </c>
      <c r="D9" s="200"/>
      <c r="E9" s="141" t="s">
        <v>73</v>
      </c>
      <c r="F9" s="59"/>
    </row>
    <row r="10" spans="1:6" ht="15.6" customHeight="1">
      <c r="A10" s="205"/>
      <c r="B10" s="208"/>
      <c r="C10" s="199" t="s">
        <v>175</v>
      </c>
      <c r="D10" s="200"/>
      <c r="E10" s="141" t="s">
        <v>74</v>
      </c>
      <c r="F10" s="59"/>
    </row>
    <row r="11" spans="1:6" ht="15.6" customHeight="1">
      <c r="A11" s="203" t="s">
        <v>71</v>
      </c>
      <c r="B11" s="206" t="s">
        <v>176</v>
      </c>
      <c r="C11" s="199" t="s">
        <v>177</v>
      </c>
      <c r="D11" s="200"/>
      <c r="E11" s="141" t="s">
        <v>75</v>
      </c>
      <c r="F11" s="60"/>
    </row>
    <row r="12" spans="1:6" ht="15.6" customHeight="1">
      <c r="A12" s="204"/>
      <c r="B12" s="207"/>
      <c r="C12" s="199" t="s">
        <v>178</v>
      </c>
      <c r="D12" s="200"/>
      <c r="E12" s="141" t="s">
        <v>76</v>
      </c>
      <c r="F12" s="59">
        <f>'203'!Y12</f>
        <v>0</v>
      </c>
    </row>
    <row r="13" spans="1:6" ht="15.6" customHeight="1">
      <c r="A13" s="204"/>
      <c r="B13" s="207"/>
      <c r="C13" s="199" t="s">
        <v>179</v>
      </c>
      <c r="D13" s="200"/>
      <c r="E13" s="141" t="s">
        <v>77</v>
      </c>
      <c r="F13" s="59">
        <f>F14+F15+F16+F17</f>
        <v>0</v>
      </c>
    </row>
    <row r="14" spans="1:6" ht="15.6" customHeight="1">
      <c r="A14" s="204"/>
      <c r="B14" s="207"/>
      <c r="C14" s="209" t="s">
        <v>180</v>
      </c>
      <c r="D14" s="56" t="s">
        <v>181</v>
      </c>
      <c r="E14" s="141" t="s">
        <v>78</v>
      </c>
      <c r="F14" s="60"/>
    </row>
    <row r="15" spans="1:6" ht="15.6" customHeight="1">
      <c r="A15" s="204"/>
      <c r="B15" s="207"/>
      <c r="C15" s="210"/>
      <c r="D15" s="56" t="s">
        <v>182</v>
      </c>
      <c r="E15" s="141" t="s">
        <v>79</v>
      </c>
      <c r="F15" s="60"/>
    </row>
    <row r="16" spans="1:6" ht="15.6" customHeight="1">
      <c r="A16" s="204"/>
      <c r="B16" s="207"/>
      <c r="C16" s="210"/>
      <c r="D16" s="56" t="s">
        <v>183</v>
      </c>
      <c r="E16" s="141" t="s">
        <v>80</v>
      </c>
      <c r="F16" s="60"/>
    </row>
    <row r="17" spans="1:6" ht="15.6" customHeight="1">
      <c r="A17" s="204"/>
      <c r="B17" s="207"/>
      <c r="C17" s="211"/>
      <c r="D17" s="56" t="s">
        <v>184</v>
      </c>
      <c r="E17" s="141" t="s">
        <v>81</v>
      </c>
      <c r="F17" s="60"/>
    </row>
    <row r="18" spans="1:6" ht="15.6" customHeight="1">
      <c r="A18" s="204"/>
      <c r="B18" s="207"/>
      <c r="C18" s="199" t="s">
        <v>185</v>
      </c>
      <c r="D18" s="200"/>
      <c r="E18" s="141" t="s">
        <v>82</v>
      </c>
      <c r="F18" s="59" t="str">
        <f>IF(F6&lt;&gt;0,F11/F6,"")</f>
        <v/>
      </c>
    </row>
    <row r="19" spans="1:6" ht="15.6" customHeight="1">
      <c r="A19" s="205"/>
      <c r="B19" s="208"/>
      <c r="C19" s="199" t="s">
        <v>186</v>
      </c>
      <c r="D19" s="200"/>
      <c r="E19" s="147" t="s">
        <v>187</v>
      </c>
      <c r="F19" s="57"/>
    </row>
    <row r="20" spans="1:6" ht="15.6" customHeight="1">
      <c r="A20" s="203" t="s">
        <v>72</v>
      </c>
      <c r="B20" s="206" t="s">
        <v>188</v>
      </c>
      <c r="C20" s="199" t="s">
        <v>189</v>
      </c>
      <c r="D20" s="200"/>
      <c r="E20" s="148" t="s">
        <v>190</v>
      </c>
      <c r="F20" s="60"/>
    </row>
    <row r="21" spans="1:6" ht="15.6" customHeight="1">
      <c r="A21" s="204"/>
      <c r="B21" s="207"/>
      <c r="C21" s="199" t="s">
        <v>191</v>
      </c>
      <c r="D21" s="200"/>
      <c r="E21" s="141" t="s">
        <v>192</v>
      </c>
      <c r="F21" s="60"/>
    </row>
    <row r="22" spans="1:6" ht="15.6" customHeight="1">
      <c r="A22" s="204"/>
      <c r="B22" s="207"/>
      <c r="C22" s="199" t="s">
        <v>193</v>
      </c>
      <c r="D22" s="200"/>
      <c r="E22" s="148" t="s">
        <v>194</v>
      </c>
      <c r="F22" s="60"/>
    </row>
    <row r="23" spans="1:6" ht="15.6" customHeight="1">
      <c r="A23" s="204"/>
      <c r="B23" s="207"/>
      <c r="C23" s="199" t="s">
        <v>195</v>
      </c>
      <c r="D23" s="200"/>
      <c r="E23" s="141" t="s">
        <v>196</v>
      </c>
      <c r="F23" s="60"/>
    </row>
    <row r="24" spans="1:6" ht="15.6" customHeight="1">
      <c r="A24" s="204"/>
      <c r="B24" s="207"/>
      <c r="C24" s="199" t="s">
        <v>197</v>
      </c>
      <c r="D24" s="200"/>
      <c r="E24" s="148" t="s">
        <v>198</v>
      </c>
      <c r="F24" s="60"/>
    </row>
    <row r="25" spans="1:6" ht="15.6" customHeight="1">
      <c r="A25" s="204"/>
      <c r="B25" s="207"/>
      <c r="C25" s="199" t="s">
        <v>191</v>
      </c>
      <c r="D25" s="200"/>
      <c r="E25" s="141" t="s">
        <v>199</v>
      </c>
      <c r="F25" s="60"/>
    </row>
    <row r="26" spans="1:6" ht="15.6" customHeight="1">
      <c r="A26" s="204"/>
      <c r="B26" s="207"/>
      <c r="C26" s="199" t="s">
        <v>200</v>
      </c>
      <c r="D26" s="200"/>
      <c r="E26" s="148" t="s">
        <v>201</v>
      </c>
      <c r="F26" s="60"/>
    </row>
    <row r="27" spans="1:6" ht="15.6" customHeight="1">
      <c r="A27" s="205"/>
      <c r="B27" s="208"/>
      <c r="C27" s="199" t="s">
        <v>195</v>
      </c>
      <c r="D27" s="200"/>
      <c r="E27" s="141" t="s">
        <v>202</v>
      </c>
      <c r="F27" s="60"/>
    </row>
    <row r="28" spans="1:6" ht="15.6" customHeight="1">
      <c r="A28" s="61" t="s">
        <v>73</v>
      </c>
      <c r="B28" s="62" t="s">
        <v>203</v>
      </c>
      <c r="C28" s="212"/>
      <c r="D28" s="213"/>
      <c r="E28" s="214"/>
      <c r="F28" s="213"/>
    </row>
    <row r="29" spans="1:6" ht="15.6" customHeight="1">
      <c r="A29" s="63" t="s">
        <v>74</v>
      </c>
      <c r="B29" s="64" t="s">
        <v>204</v>
      </c>
      <c r="C29" s="201"/>
      <c r="D29" s="202"/>
      <c r="E29" s="202"/>
      <c r="F29" s="202"/>
    </row>
    <row r="30" spans="1:6" ht="15.6" customHeight="1"/>
    <row r="31" spans="1:6" ht="15.6" customHeight="1"/>
    <row r="32" spans="1:6" ht="15.6" customHeight="1">
      <c r="C32" s="18" t="s">
        <v>205</v>
      </c>
    </row>
  </sheetData>
  <mergeCells count="28">
    <mergeCell ref="C29:F29"/>
    <mergeCell ref="A6:A10"/>
    <mergeCell ref="A11:A19"/>
    <mergeCell ref="A20:A27"/>
    <mergeCell ref="B6:B10"/>
    <mergeCell ref="B11:B19"/>
    <mergeCell ref="B20:B27"/>
    <mergeCell ref="C14:C17"/>
    <mergeCell ref="C24:D24"/>
    <mergeCell ref="C25:D25"/>
    <mergeCell ref="C26:D26"/>
    <mergeCell ref="C27:D27"/>
    <mergeCell ref="C28:F28"/>
    <mergeCell ref="C19:D19"/>
    <mergeCell ref="C20:D20"/>
    <mergeCell ref="C21:D21"/>
    <mergeCell ref="C22:D22"/>
    <mergeCell ref="C23:D23"/>
    <mergeCell ref="C10:D10"/>
    <mergeCell ref="C11:D11"/>
    <mergeCell ref="C12:D12"/>
    <mergeCell ref="C13:D13"/>
    <mergeCell ref="C18:D18"/>
    <mergeCell ref="C5:D5"/>
    <mergeCell ref="C6:D6"/>
    <mergeCell ref="C7:D7"/>
    <mergeCell ref="C8:D8"/>
    <mergeCell ref="C9:D9"/>
  </mergeCells>
  <phoneticPr fontId="23" type="noConversion"/>
  <pageMargins left="2.2000000000000002" right="0.70902777777777803" top="0.78888888888888897" bottom="0.78888888888888897" header="0.30902777777777801" footer="0.30902777777777801"/>
  <pageSetup paperSize="9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6"/>
  <sheetViews>
    <sheetView zoomScale="90" zoomScaleNormal="90" workbookViewId="0">
      <selection activeCell="F24" sqref="F24"/>
    </sheetView>
  </sheetViews>
  <sheetFormatPr defaultColWidth="11" defaultRowHeight="14.25"/>
  <cols>
    <col min="1" max="1" width="24.125" style="31" customWidth="1"/>
    <col min="2" max="2" width="4" style="31" customWidth="1"/>
    <col min="3" max="3" width="9.125" style="31" customWidth="1"/>
    <col min="4" max="5" width="9.625" style="31" customWidth="1"/>
    <col min="6" max="6" width="10.125" style="31" customWidth="1"/>
    <col min="7" max="7" width="10" style="31" customWidth="1"/>
    <col min="8" max="8" width="9.875" style="31" customWidth="1"/>
    <col min="9" max="9" width="10.375" style="31" customWidth="1"/>
    <col min="10" max="10" width="7.125" style="31" customWidth="1"/>
    <col min="11" max="11" width="8.375" style="31" customWidth="1"/>
    <col min="12" max="12" width="10.125" style="31" customWidth="1"/>
    <col min="13" max="16384" width="11" style="31"/>
  </cols>
  <sheetData>
    <row r="1" spans="1:13">
      <c r="F1" s="32" t="s">
        <v>39</v>
      </c>
      <c r="J1" s="5" t="s">
        <v>206</v>
      </c>
    </row>
    <row r="2" spans="1:13">
      <c r="J2" s="41" t="s">
        <v>207</v>
      </c>
    </row>
    <row r="3" spans="1:13">
      <c r="J3" s="5" t="s">
        <v>44</v>
      </c>
    </row>
    <row r="4" spans="1:13" ht="20.25" customHeight="1">
      <c r="A4" s="5"/>
      <c r="F4" s="6"/>
      <c r="J4" s="5" t="s">
        <v>208</v>
      </c>
    </row>
    <row r="5" spans="1:13" s="1" customFormat="1" ht="14.25" customHeight="1">
      <c r="A5" s="190"/>
      <c r="B5" s="175" t="s">
        <v>19</v>
      </c>
      <c r="C5" s="178" t="s">
        <v>209</v>
      </c>
      <c r="D5" s="215" t="s">
        <v>210</v>
      </c>
      <c r="E5" s="159"/>
      <c r="F5" s="159"/>
      <c r="G5" s="159"/>
      <c r="H5" s="159"/>
      <c r="I5" s="159"/>
      <c r="J5" s="159"/>
      <c r="K5" s="159"/>
      <c r="L5" s="159"/>
    </row>
    <row r="6" spans="1:13" s="1" customFormat="1" ht="17.25" customHeight="1">
      <c r="A6" s="185"/>
      <c r="B6" s="176"/>
      <c r="C6" s="181"/>
      <c r="D6" s="160" t="s">
        <v>211</v>
      </c>
      <c r="E6" s="161"/>
      <c r="F6" s="161"/>
      <c r="G6" s="161"/>
      <c r="H6" s="161"/>
      <c r="I6" s="161"/>
      <c r="J6" s="161"/>
      <c r="K6" s="161"/>
      <c r="L6" s="161"/>
    </row>
    <row r="7" spans="1:13" s="1" customFormat="1" ht="17.25" customHeight="1">
      <c r="A7" s="185"/>
      <c r="B7" s="176"/>
      <c r="C7" s="181"/>
      <c r="D7" s="163" t="s">
        <v>212</v>
      </c>
      <c r="E7" s="180" t="s">
        <v>213</v>
      </c>
      <c r="F7" s="194"/>
      <c r="G7" s="194"/>
      <c r="H7" s="194"/>
      <c r="I7" s="194"/>
      <c r="J7" s="194"/>
      <c r="K7" s="194"/>
      <c r="L7" s="194"/>
    </row>
    <row r="8" spans="1:13" s="1" customFormat="1" ht="17.25" customHeight="1">
      <c r="A8" s="185"/>
      <c r="B8" s="176"/>
      <c r="C8" s="181"/>
      <c r="D8" s="164"/>
      <c r="E8" s="163" t="s">
        <v>58</v>
      </c>
      <c r="F8" s="163" t="s">
        <v>214</v>
      </c>
      <c r="G8" s="163" t="s">
        <v>215</v>
      </c>
      <c r="H8" s="216" t="s">
        <v>216</v>
      </c>
      <c r="I8" s="33"/>
      <c r="J8" s="163" t="s">
        <v>217</v>
      </c>
      <c r="K8" s="163" t="s">
        <v>218</v>
      </c>
      <c r="L8" s="216" t="s">
        <v>219</v>
      </c>
    </row>
    <row r="9" spans="1:13" s="1" customFormat="1" ht="26.25" customHeight="1">
      <c r="A9" s="168"/>
      <c r="B9" s="177"/>
      <c r="C9" s="182"/>
      <c r="D9" s="164"/>
      <c r="E9" s="164"/>
      <c r="F9" s="164"/>
      <c r="G9" s="164"/>
      <c r="H9" s="167"/>
      <c r="I9" s="136" t="s">
        <v>220</v>
      </c>
      <c r="J9" s="164"/>
      <c r="K9" s="164"/>
      <c r="L9" s="167"/>
    </row>
    <row r="10" spans="1:13" s="1" customFormat="1" ht="15.6" customHeight="1">
      <c r="A10" s="140" t="s">
        <v>68</v>
      </c>
      <c r="B10" s="137" t="s">
        <v>69</v>
      </c>
      <c r="C10" s="137" t="s">
        <v>70</v>
      </c>
      <c r="D10" s="137" t="s">
        <v>71</v>
      </c>
      <c r="E10" s="137" t="s">
        <v>72</v>
      </c>
      <c r="F10" s="137" t="s">
        <v>73</v>
      </c>
      <c r="G10" s="137" t="s">
        <v>74</v>
      </c>
      <c r="H10" s="137" t="s">
        <v>75</v>
      </c>
      <c r="I10" s="137" t="s">
        <v>76</v>
      </c>
      <c r="J10" s="137" t="s">
        <v>77</v>
      </c>
      <c r="K10" s="137" t="s">
        <v>78</v>
      </c>
      <c r="L10" s="136" t="s">
        <v>79</v>
      </c>
      <c r="M10" s="28"/>
    </row>
    <row r="11" spans="1:13" s="1" customFormat="1" ht="15.6" customHeight="1">
      <c r="A11" s="35" t="s">
        <v>103</v>
      </c>
      <c r="B11" s="141" t="s">
        <v>70</v>
      </c>
      <c r="C11" s="10">
        <f t="shared" ref="C11:L11" si="0">C12+C24</f>
        <v>0</v>
      </c>
      <c r="D11" s="10">
        <f t="shared" si="0"/>
        <v>11.013193000000001</v>
      </c>
      <c r="E11" s="10">
        <f t="shared" si="0"/>
        <v>11.013193000000001</v>
      </c>
      <c r="F11" s="10">
        <f t="shared" si="0"/>
        <v>10.660078</v>
      </c>
      <c r="G11" s="10">
        <f t="shared" si="0"/>
        <v>0.35311500000000001</v>
      </c>
      <c r="H11" s="10">
        <f t="shared" si="0"/>
        <v>0</v>
      </c>
      <c r="I11" s="10">
        <f t="shared" si="0"/>
        <v>5.7759999999999999E-3</v>
      </c>
      <c r="J11" s="10">
        <f t="shared" si="0"/>
        <v>0</v>
      </c>
      <c r="K11" s="10">
        <f t="shared" si="0"/>
        <v>0</v>
      </c>
      <c r="L11" s="29">
        <f t="shared" si="0"/>
        <v>0</v>
      </c>
    </row>
    <row r="12" spans="1:13" s="1" customFormat="1" ht="15.6" customHeight="1">
      <c r="A12" s="36" t="s">
        <v>104</v>
      </c>
      <c r="B12" s="141" t="s">
        <v>71</v>
      </c>
      <c r="C12" s="10"/>
      <c r="D12" s="10"/>
      <c r="E12" s="10"/>
      <c r="F12" s="10"/>
      <c r="G12" s="10">
        <f>SUM(H12:L12)</f>
        <v>0</v>
      </c>
      <c r="H12" s="10"/>
      <c r="I12" s="10"/>
      <c r="J12" s="10"/>
      <c r="K12" s="10"/>
      <c r="L12" s="29"/>
    </row>
    <row r="13" spans="1:13" s="1" customFormat="1" ht="15.6" customHeight="1">
      <c r="A13" s="142" t="s">
        <v>105</v>
      </c>
      <c r="B13" s="141" t="s">
        <v>72</v>
      </c>
      <c r="C13" s="13"/>
      <c r="D13" s="23"/>
      <c r="E13" s="23"/>
      <c r="F13" s="23"/>
      <c r="G13" s="12"/>
      <c r="H13" s="23"/>
      <c r="I13" s="23"/>
      <c r="J13" s="23"/>
      <c r="K13" s="23"/>
      <c r="L13" s="42"/>
    </row>
    <row r="14" spans="1:13" s="1" customFormat="1" ht="15.6" customHeight="1">
      <c r="A14" s="142" t="s">
        <v>106</v>
      </c>
      <c r="B14" s="141" t="s">
        <v>73</v>
      </c>
      <c r="C14" s="13"/>
      <c r="D14" s="23"/>
      <c r="E14" s="23"/>
      <c r="F14" s="23"/>
      <c r="G14" s="12"/>
      <c r="H14" s="23"/>
      <c r="I14" s="23"/>
      <c r="J14" s="23"/>
      <c r="K14" s="23"/>
      <c r="L14" s="42"/>
    </row>
    <row r="15" spans="1:13" s="1" customFormat="1" ht="15.6" customHeight="1">
      <c r="A15" s="142" t="s">
        <v>107</v>
      </c>
      <c r="B15" s="141" t="s">
        <v>74</v>
      </c>
      <c r="C15" s="10"/>
      <c r="D15" s="10"/>
      <c r="E15" s="10"/>
      <c r="F15" s="10"/>
      <c r="G15" s="10"/>
      <c r="H15" s="10"/>
      <c r="I15" s="10"/>
      <c r="J15" s="10"/>
      <c r="K15" s="10"/>
      <c r="L15" s="29"/>
    </row>
    <row r="16" spans="1:13" s="1" customFormat="1" ht="15.6" customHeight="1">
      <c r="A16" s="142" t="s">
        <v>221</v>
      </c>
      <c r="B16" s="141" t="s">
        <v>75</v>
      </c>
      <c r="C16" s="13"/>
      <c r="D16" s="23"/>
      <c r="E16" s="23"/>
      <c r="F16" s="23"/>
      <c r="G16" s="12"/>
      <c r="H16" s="23"/>
      <c r="I16" s="23"/>
      <c r="J16" s="23"/>
      <c r="K16" s="23"/>
      <c r="L16" s="42"/>
    </row>
    <row r="17" spans="1:12" s="1" customFormat="1" ht="15.6" customHeight="1">
      <c r="A17" s="142" t="s">
        <v>222</v>
      </c>
      <c r="B17" s="141" t="s">
        <v>76</v>
      </c>
      <c r="C17" s="13"/>
      <c r="D17" s="23"/>
      <c r="E17" s="23"/>
      <c r="F17" s="23"/>
      <c r="G17" s="12"/>
      <c r="H17" s="23"/>
      <c r="I17" s="23"/>
      <c r="J17" s="23"/>
      <c r="K17" s="23"/>
      <c r="L17" s="42"/>
    </row>
    <row r="18" spans="1:12" s="1" customFormat="1" ht="15.6" customHeight="1">
      <c r="A18" s="142" t="s">
        <v>223</v>
      </c>
      <c r="B18" s="141" t="s">
        <v>77</v>
      </c>
      <c r="C18" s="13"/>
      <c r="D18" s="23"/>
      <c r="E18" s="23"/>
      <c r="F18" s="23"/>
      <c r="G18" s="12"/>
      <c r="H18" s="23"/>
      <c r="I18" s="23"/>
      <c r="J18" s="23"/>
      <c r="K18" s="23"/>
      <c r="L18" s="42"/>
    </row>
    <row r="19" spans="1:12" s="1" customFormat="1" ht="15.6" customHeight="1">
      <c r="A19" s="142" t="s">
        <v>224</v>
      </c>
      <c r="B19" s="141" t="s">
        <v>78</v>
      </c>
      <c r="C19" s="13"/>
      <c r="D19" s="23"/>
      <c r="E19" s="23"/>
      <c r="F19" s="23"/>
      <c r="G19" s="12"/>
      <c r="H19" s="23"/>
      <c r="I19" s="23"/>
      <c r="J19" s="23"/>
      <c r="K19" s="23"/>
      <c r="L19" s="42"/>
    </row>
    <row r="20" spans="1:12" s="1" customFormat="1" ht="15.6" customHeight="1">
      <c r="A20" s="142" t="s">
        <v>225</v>
      </c>
      <c r="B20" s="141" t="s">
        <v>79</v>
      </c>
      <c r="C20" s="13"/>
      <c r="D20" s="23"/>
      <c r="E20" s="23"/>
      <c r="F20" s="23"/>
      <c r="G20" s="12"/>
      <c r="H20" s="23"/>
      <c r="I20" s="23"/>
      <c r="J20" s="23"/>
      <c r="K20" s="23"/>
      <c r="L20" s="42"/>
    </row>
    <row r="21" spans="1:12" s="1" customFormat="1" ht="15.6" customHeight="1">
      <c r="A21" s="142" t="s">
        <v>113</v>
      </c>
      <c r="B21" s="141" t="s">
        <v>80</v>
      </c>
      <c r="C21" s="13"/>
      <c r="D21" s="23"/>
      <c r="E21" s="23"/>
      <c r="F21" s="23"/>
      <c r="G21" s="12"/>
      <c r="H21" s="23"/>
      <c r="I21" s="23"/>
      <c r="J21" s="23"/>
      <c r="K21" s="23"/>
      <c r="L21" s="42"/>
    </row>
    <row r="22" spans="1:12" s="1" customFormat="1" ht="15.6" customHeight="1">
      <c r="A22" s="149" t="s">
        <v>226</v>
      </c>
      <c r="B22" s="141" t="s">
        <v>81</v>
      </c>
      <c r="C22" s="13"/>
      <c r="D22" s="23"/>
      <c r="E22" s="23"/>
      <c r="F22" s="23"/>
      <c r="G22" s="12"/>
      <c r="H22" s="23"/>
      <c r="I22" s="23"/>
      <c r="J22" s="23"/>
      <c r="K22" s="23"/>
      <c r="L22" s="42"/>
    </row>
    <row r="23" spans="1:12" s="1" customFormat="1" ht="15.6" customHeight="1">
      <c r="A23" s="149" t="s">
        <v>115</v>
      </c>
      <c r="B23" s="141" t="s">
        <v>82</v>
      </c>
      <c r="C23" s="13"/>
      <c r="D23" s="23"/>
      <c r="E23" s="23"/>
      <c r="F23" s="23"/>
      <c r="G23" s="12">
        <f>SUM(H23:L23)</f>
        <v>0</v>
      </c>
      <c r="H23" s="23"/>
      <c r="I23" s="23"/>
      <c r="J23" s="23"/>
      <c r="K23" s="23"/>
      <c r="L23" s="42"/>
    </row>
    <row r="24" spans="1:12" s="1" customFormat="1" ht="15.6" customHeight="1">
      <c r="A24" s="37" t="s">
        <v>116</v>
      </c>
      <c r="B24" s="141" t="s">
        <v>83</v>
      </c>
      <c r="C24" s="13"/>
      <c r="D24" s="24">
        <f>E24</f>
        <v>11.013193000000001</v>
      </c>
      <c r="E24" s="24">
        <f>F24+G24+K24</f>
        <v>11.013193000000001</v>
      </c>
      <c r="F24" s="24">
        <f>'201续表'!E25</f>
        <v>10.660078</v>
      </c>
      <c r="G24" s="38">
        <f>0.353115</f>
        <v>0.35311500000000001</v>
      </c>
      <c r="H24" s="15">
        <v>0</v>
      </c>
      <c r="I24" s="43">
        <f>0.005776</f>
        <v>5.7759999999999999E-3</v>
      </c>
      <c r="J24" s="24">
        <v>0</v>
      </c>
      <c r="K24" s="44">
        <v>0</v>
      </c>
      <c r="L24" s="45">
        <f>'201续表'!L25</f>
        <v>0</v>
      </c>
    </row>
    <row r="25" spans="1:12" ht="9" customHeight="1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</row>
    <row r="26" spans="1:12" ht="12" customHeight="1">
      <c r="H26" s="40"/>
    </row>
    <row r="27" spans="1:12">
      <c r="K27" s="46"/>
      <c r="L27" s="47"/>
    </row>
    <row r="29" spans="1:12">
      <c r="F29" s="18" t="s">
        <v>227</v>
      </c>
      <c r="I29" s="48"/>
    </row>
    <row r="30" spans="1:12">
      <c r="I30" s="49"/>
      <c r="K30" s="50"/>
    </row>
    <row r="36" spans="6:6">
      <c r="F36" s="18"/>
    </row>
  </sheetData>
  <mergeCells count="14">
    <mergeCell ref="D5:L5"/>
    <mergeCell ref="D6:L6"/>
    <mergeCell ref="E7:L7"/>
    <mergeCell ref="A5:A9"/>
    <mergeCell ref="B5:B9"/>
    <mergeCell ref="C5:C9"/>
    <mergeCell ref="D7:D9"/>
    <mergeCell ref="E8:E9"/>
    <mergeCell ref="F8:F9"/>
    <mergeCell ref="G8:G9"/>
    <mergeCell ref="H8:H9"/>
    <mergeCell ref="J8:J9"/>
    <mergeCell ref="K8:K9"/>
    <mergeCell ref="L8:L9"/>
  </mergeCells>
  <phoneticPr fontId="23" type="noConversion"/>
  <pageMargins left="0.75" right="0.75" top="1" bottom="1" header="0.3" footer="0.3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封面</vt:lpstr>
      <vt:lpstr>报表目录</vt:lpstr>
      <vt:lpstr>201</vt:lpstr>
      <vt:lpstr>201续表</vt:lpstr>
      <vt:lpstr>202</vt:lpstr>
      <vt:lpstr>203</vt:lpstr>
      <vt:lpstr>204</vt:lpstr>
      <vt:lpstr>205</vt:lpstr>
      <vt:lpstr>206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cccgrp</dc:creator>
  <cp:lastModifiedBy>李丽莎</cp:lastModifiedBy>
  <cp:revision>1</cp:revision>
  <cp:lastPrinted>2013-01-10T13:23:00Z</cp:lastPrinted>
  <dcterms:created xsi:type="dcterms:W3CDTF">2006-12-11T03:24:00Z</dcterms:created>
  <dcterms:modified xsi:type="dcterms:W3CDTF">2018-12-25T07:24:35Z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