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tabRatio="736" activeTab="1"/>
  </bookViews>
  <sheets>
    <sheet name="相关说明" sheetId="1" r:id="rId1"/>
    <sheet name="填报人联系信息" sheetId="2" r:id="rId2"/>
    <sheet name="(1)说明和分析（样表）" sheetId="3" r:id="rId3"/>
    <sheet name="(2)项目信息变动跟踪表（样表）" sheetId="4" r:id="rId4"/>
    <sheet name="(3)总体进度完成情况统计和分析（样表）" sheetId="5" r:id="rId5"/>
    <sheet name="（5）剩余工程计划分析" sheetId="8" r:id="rId6"/>
    <sheet name="（4）形象进度图统计" sheetId="6" r:id="rId7"/>
  </sheets>
  <definedNames>
    <definedName name="OLE_LINK2" localSheetId="4">'(3)总体进度完成情况统计和分析（样表）'!#REF!</definedName>
  </definedNames>
  <calcPr calcId="144525"/>
</workbook>
</file>

<file path=xl/sharedStrings.xml><?xml version="1.0" encoding="utf-8"?>
<sst xmlns="http://schemas.openxmlformats.org/spreadsheetml/2006/main" count="126">
  <si>
    <t>一</t>
  </si>
  <si>
    <t>填报目的：</t>
  </si>
  <si>
    <t>使公司总部及时了解项目进度总体进展情况，要求项目定期分析影响施工进度的主要矛盾并及时采取相应措施，提醒和协助项目及时解决各项困难，发挥公司各职能部门的指导、协调和服务职能，促进项目施工的顺利实施。</t>
  </si>
  <si>
    <t>二</t>
  </si>
  <si>
    <t>填报单位：</t>
  </si>
  <si>
    <t>公司重点跟踪项目和进度滞后项目，由公司主管领导和项目管理中心确定。</t>
  </si>
  <si>
    <t>三</t>
  </si>
  <si>
    <t>填报要求：</t>
  </si>
  <si>
    <t>根据填报要求，收集和分析项目信息和数据，经项目领导审核后及时报送。</t>
  </si>
  <si>
    <t>填报人信息</t>
  </si>
  <si>
    <t>项目名称：</t>
  </si>
  <si>
    <t>埃塞宝丽机场航站楼扩建项目</t>
  </si>
  <si>
    <t>填表人：</t>
  </si>
  <si>
    <t>韩安祺</t>
  </si>
  <si>
    <t>联系电话</t>
  </si>
  <si>
    <t>+251944309630</t>
  </si>
  <si>
    <t xml:space="preserve">邮箱： </t>
  </si>
  <si>
    <t>hanaq@chfec.com</t>
  </si>
  <si>
    <t>填写日期：</t>
  </si>
  <si>
    <t>内容</t>
  </si>
  <si>
    <t>单位</t>
  </si>
  <si>
    <t>日期</t>
  </si>
  <si>
    <t>填写说明</t>
  </si>
  <si>
    <t>工期</t>
  </si>
  <si>
    <t>合同工期</t>
  </si>
  <si>
    <t>月</t>
  </si>
  <si>
    <t>合同开工日期</t>
  </si>
  <si>
    <t>2015.1.31</t>
  </si>
  <si>
    <t>合同竣工日期</t>
  </si>
  <si>
    <t>2018.1.30</t>
  </si>
  <si>
    <t>开工令下达日期</t>
  </si>
  <si>
    <t>2015.9.23</t>
  </si>
  <si>
    <t>以业主下达开工令日期</t>
  </si>
  <si>
    <t>批复延期日期</t>
  </si>
  <si>
    <t>以监理书面批复为准</t>
  </si>
  <si>
    <t>延期工期</t>
  </si>
  <si>
    <t>天</t>
  </si>
  <si>
    <t>金额</t>
  </si>
  <si>
    <t>合同金额</t>
  </si>
  <si>
    <t>合同额</t>
  </si>
  <si>
    <t>万美元</t>
  </si>
  <si>
    <t>1、3、5项是指合同额按照合同签订日期的汇率折算为美元的金额；2、4、6项是指合同额按照合同标价货币表示；预计竣工合同额是根据施工图设计和变更情况，预测最终合同额。有效合同金额和预计竣工合同额均不含税、暂定金、计日工和不可预见费。</t>
  </si>
  <si>
    <r>
      <rPr>
        <sz val="11"/>
        <rFont val="宋体"/>
        <charset val="134"/>
      </rPr>
      <t>比尔</t>
    </r>
    <r>
      <rPr>
        <sz val="8"/>
        <rFont val="宋体"/>
        <charset val="134"/>
      </rPr>
      <t>（按合同标价货币）</t>
    </r>
  </si>
  <si>
    <t>有效合同金额</t>
  </si>
  <si>
    <t>预计竣工合同额</t>
  </si>
  <si>
    <t>原合同数量</t>
  </si>
  <si>
    <t>变动后数量</t>
  </si>
  <si>
    <t>主要工程量变动情况</t>
  </si>
  <si>
    <t>列举主要工程数量中因施工图设计和工程变更原因造成数量有较大变化而对施工计划安排有影响的项目，不局限于清单数量，对项目生产有较大影响的工程部位和材料也应予以统计，如轧石、桥梁分项工程等。</t>
  </si>
  <si>
    <t>…</t>
  </si>
  <si>
    <t>项目经理：</t>
  </si>
  <si>
    <t>李秀栋</t>
  </si>
  <si>
    <t>郭凯峰</t>
  </si>
  <si>
    <t>统计日期</t>
  </si>
  <si>
    <t>主要分项工程施工进度统计表</t>
  </si>
  <si>
    <t>总体进度完成情况统计</t>
  </si>
  <si>
    <t>主要工作项目</t>
  </si>
  <si>
    <t>原合同工程量</t>
  </si>
  <si>
    <t>预计总工程量</t>
  </si>
  <si>
    <t>计划开工时间</t>
  </si>
  <si>
    <t>计划完工时间</t>
  </si>
  <si>
    <t>计划工期        （月）</t>
  </si>
  <si>
    <t>本月实际完成</t>
  </si>
  <si>
    <t>目前累积完成数量</t>
  </si>
  <si>
    <t>总体工期完成比例（时间比）</t>
  </si>
  <si>
    <t>总体进度完成比例</t>
  </si>
  <si>
    <t>总体进度情况描述</t>
  </si>
  <si>
    <t>说明</t>
  </si>
  <si>
    <r>
      <rPr>
        <sz val="11"/>
        <rFont val="宋体"/>
        <charset val="134"/>
      </rPr>
      <t>预计竣工合同额</t>
    </r>
    <r>
      <rPr>
        <sz val="9"/>
        <rFont val="宋体"/>
        <charset val="134"/>
      </rPr>
      <t>（按合同标价货币）</t>
    </r>
  </si>
  <si>
    <r>
      <rPr>
        <sz val="11"/>
        <rFont val="宋体"/>
        <charset val="134"/>
      </rPr>
      <t>累积完成产值</t>
    </r>
    <r>
      <rPr>
        <sz val="9"/>
        <rFont val="宋体"/>
        <charset val="134"/>
      </rPr>
      <t>（按合同标价货币）</t>
    </r>
  </si>
  <si>
    <t>产值完成比例</t>
  </si>
  <si>
    <t>III</t>
  </si>
  <si>
    <t>Terminal Construction Works</t>
  </si>
  <si>
    <t>按产值进度</t>
  </si>
  <si>
    <t>III-1</t>
  </si>
  <si>
    <t>CP01_piling and sub-structure works</t>
  </si>
  <si>
    <t>III-2</t>
  </si>
  <si>
    <t>CP02_superstructure</t>
  </si>
  <si>
    <t>按日期进度</t>
  </si>
  <si>
    <t>III-3</t>
  </si>
  <si>
    <t>CP03_structural steelwork and roof</t>
  </si>
  <si>
    <t>总体进度偏差</t>
  </si>
  <si>
    <t>III-4</t>
  </si>
  <si>
    <t>CP04_external façade</t>
  </si>
  <si>
    <t>III-5</t>
  </si>
  <si>
    <t>CP05_mechanical, electrical, fire, plumbing &amp; sanitary</t>
  </si>
  <si>
    <t>说明：总工期=（合同竣工日期或批复延期日期-合同开工日期）/30.41667</t>
  </si>
  <si>
    <t>III-6</t>
  </si>
  <si>
    <t>CP06_baggage handling system</t>
  </si>
  <si>
    <t>III-7</t>
  </si>
  <si>
    <t>CP07_passenger boarding bridges &amp; visual docking guidance system</t>
  </si>
  <si>
    <t>III-8</t>
  </si>
  <si>
    <t>CP08_airport special systems</t>
  </si>
  <si>
    <t>III-9</t>
  </si>
  <si>
    <t>CP09_internal signages, counters, fixtures and fittings</t>
  </si>
  <si>
    <t>III-10</t>
  </si>
  <si>
    <t>CP10_road, landscape, services diversion and elevated driveway</t>
  </si>
  <si>
    <t>填表说明： 1、表中列“主要工作内容”可根据项目施工内容进行增减和调整，要能反映项目工程进展情况；2、预计总工程量应根据设计进度和变更情况及时更新；3、计划开工日期和计划完工日期为主要分项工程的计划开工和计划完工日期，依据为项目施工总体计划或经公司批准的调整总体计划。3、工期完成比例为（统计日期-计划开工日期）/（计划完工日期-计划开工日期）4、进度完成比例为目前累积完成数量/预计总工程量。5、工期完成比例小于进度完成比例为“进度超前”，反之为进度滞后。</t>
  </si>
  <si>
    <r>
      <rPr>
        <b/>
        <sz val="8"/>
        <color theme="1"/>
        <rFont val="宋体"/>
        <charset val="134"/>
      </rPr>
      <t>序号</t>
    </r>
  </si>
  <si>
    <r>
      <rPr>
        <b/>
        <sz val="8"/>
        <color theme="1"/>
        <rFont val="宋体"/>
        <charset val="134"/>
      </rPr>
      <t>施工段落</t>
    </r>
  </si>
  <si>
    <r>
      <rPr>
        <b/>
        <sz val="8"/>
        <color theme="1"/>
        <rFont val="宋体"/>
        <charset val="134"/>
      </rPr>
      <t>协作单位</t>
    </r>
  </si>
  <si>
    <r>
      <rPr>
        <b/>
        <sz val="8"/>
        <color theme="1"/>
        <rFont val="宋体"/>
        <charset val="134"/>
      </rPr>
      <t>单位工程</t>
    </r>
  </si>
  <si>
    <r>
      <rPr>
        <b/>
        <sz val="8"/>
        <color theme="1"/>
        <rFont val="宋体"/>
        <charset val="134"/>
      </rPr>
      <t>主要分项工程</t>
    </r>
  </si>
  <si>
    <r>
      <rPr>
        <b/>
        <sz val="8"/>
        <color theme="1"/>
        <rFont val="宋体"/>
        <charset val="134"/>
      </rPr>
      <t>设计工程量</t>
    </r>
  </si>
  <si>
    <r>
      <rPr>
        <b/>
        <sz val="8"/>
        <color theme="1"/>
        <rFont val="宋体"/>
        <charset val="134"/>
      </rPr>
      <t>实际工程量</t>
    </r>
  </si>
  <si>
    <r>
      <rPr>
        <b/>
        <sz val="8"/>
        <color theme="1"/>
        <rFont val="宋体"/>
        <charset val="134"/>
      </rPr>
      <t>开累工程量</t>
    </r>
  </si>
  <si>
    <r>
      <rPr>
        <b/>
        <sz val="8"/>
        <color theme="1"/>
        <rFont val="宋体"/>
        <charset val="134"/>
      </rPr>
      <t>剩余工程量</t>
    </r>
  </si>
  <si>
    <r>
      <rPr>
        <b/>
        <sz val="8"/>
        <color theme="1"/>
        <rFont val="宋体"/>
        <charset val="134"/>
      </rPr>
      <t>开累完成百分比</t>
    </r>
  </si>
  <si>
    <r>
      <rPr>
        <b/>
        <sz val="8"/>
        <color theme="1"/>
        <rFont val="宋体"/>
        <charset val="134"/>
      </rPr>
      <t>目前状态</t>
    </r>
  </si>
  <si>
    <r>
      <rPr>
        <b/>
        <sz val="8"/>
        <color theme="1"/>
        <rFont val="宋体"/>
        <charset val="134"/>
      </rPr>
      <t>机械设备</t>
    </r>
  </si>
  <si>
    <r>
      <rPr>
        <b/>
        <sz val="8"/>
        <color theme="1"/>
        <rFont val="宋体"/>
        <charset val="134"/>
      </rPr>
      <t>日施工效率</t>
    </r>
  </si>
  <si>
    <t>山西建工、辉成桩基、Ochid桩基</t>
  </si>
  <si>
    <t>TERMINAL 2</t>
  </si>
  <si>
    <t>已完成</t>
  </si>
  <si>
    <t>山西建工</t>
  </si>
  <si>
    <t>在施工</t>
  </si>
  <si>
    <t>中南钢构杭州高普联合体</t>
  </si>
  <si>
    <t>上海沈飞幕墙</t>
  </si>
  <si>
    <t>北京金港机电</t>
  </si>
  <si>
    <t>德利九州</t>
  </si>
  <si>
    <t>未开工</t>
  </si>
  <si>
    <t>中集天达</t>
  </si>
  <si>
    <t>切除</t>
  </si>
  <si>
    <t>已切除</t>
  </si>
  <si>
    <t>长沙中玛</t>
  </si>
  <si>
    <t>Senan、自营、河北达沃</t>
  </si>
</sst>
</file>

<file path=xl/styles.xml><?xml version="1.0" encoding="utf-8"?>
<styleSheet xmlns="http://schemas.openxmlformats.org/spreadsheetml/2006/main">
  <numFmts count="10">
    <numFmt numFmtId="41" formatCode="_ * #,##0_ ;_ * \-#,##0_ ;_ * &quot;-&quot;_ ;_ @_ "/>
    <numFmt numFmtId="42" formatCode="_ &quot;￥&quot;* #,##0_ ;_ &quot;￥&quot;* \-#,##0_ ;_ &quot;￥&quot;* &quot;-&quot;_ ;_ @_ "/>
    <numFmt numFmtId="44" formatCode="_ &quot;￥&quot;* #,##0.00_ ;_ &quot;￥&quot;* \-#,##0.00_ ;_ &quot;￥&quot;* &quot;-&quot;??_ ;_ @_ "/>
    <numFmt numFmtId="25" formatCode="\$#,##0.00_);\(\$#,##0.00\)"/>
    <numFmt numFmtId="43" formatCode="_ * #,##0.00_ ;_ * \-#,##0.00_ ;_ * &quot;-&quot;??_ ;_ @_ "/>
    <numFmt numFmtId="176" formatCode="0.0%"/>
    <numFmt numFmtId="177" formatCode="0.00_ "/>
    <numFmt numFmtId="178" formatCode="0.0_ "/>
    <numFmt numFmtId="179" formatCode="0_ "/>
    <numFmt numFmtId="180" formatCode="#,##0.00_ "/>
  </numFmts>
  <fonts count="38">
    <font>
      <sz val="11"/>
      <color indexed="8"/>
      <name val="宋体"/>
      <charset val="134"/>
    </font>
    <font>
      <sz val="8"/>
      <color indexed="8"/>
      <name val="Times New Roman"/>
      <charset val="134"/>
    </font>
    <font>
      <b/>
      <sz val="8"/>
      <color theme="1"/>
      <name val="Times New Roman"/>
      <charset val="134"/>
    </font>
    <font>
      <sz val="8"/>
      <color indexed="8"/>
      <name val="宋体"/>
      <charset val="134"/>
    </font>
    <font>
      <b/>
      <sz val="8"/>
      <name val="Times New Roman"/>
      <charset val="134"/>
    </font>
    <font>
      <sz val="8"/>
      <name val="Times New Roman"/>
      <charset val="134"/>
    </font>
    <font>
      <sz val="11"/>
      <name val="宋体"/>
      <charset val="134"/>
    </font>
    <font>
      <b/>
      <sz val="11"/>
      <name val="宋体"/>
      <charset val="134"/>
    </font>
    <font>
      <sz val="11"/>
      <name val="Times New Roman"/>
      <charset val="134"/>
    </font>
    <font>
      <sz val="12"/>
      <name val="宋体"/>
      <charset val="134"/>
    </font>
    <font>
      <sz val="10"/>
      <name val="宋体"/>
      <charset val="134"/>
    </font>
    <font>
      <b/>
      <sz val="9"/>
      <name val="宋体"/>
      <charset val="134"/>
    </font>
    <font>
      <sz val="8"/>
      <name val="宋体"/>
      <charset val="134"/>
    </font>
    <font>
      <sz val="9"/>
      <name val="宋体"/>
      <charset val="134"/>
    </font>
    <font>
      <u/>
      <sz val="11"/>
      <color rgb="FF800080"/>
      <name val="宋体"/>
      <charset val="134"/>
    </font>
    <font>
      <sz val="11"/>
      <color theme="1"/>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b/>
      <sz val="11"/>
      <color rgb="FFFFFFFF"/>
      <name val="宋体"/>
      <charset val="0"/>
      <scheme val="minor"/>
    </font>
    <font>
      <b/>
      <sz val="11"/>
      <color theme="1"/>
      <name val="宋体"/>
      <charset val="0"/>
      <scheme val="minor"/>
    </font>
    <font>
      <sz val="11"/>
      <color rgb="FFFA7D00"/>
      <name val="宋体"/>
      <charset val="0"/>
      <scheme val="minor"/>
    </font>
    <font>
      <b/>
      <sz val="18"/>
      <color theme="3"/>
      <name val="宋体"/>
      <charset val="134"/>
      <scheme val="minor"/>
    </font>
    <font>
      <sz val="11"/>
      <color rgb="FF3F3F76"/>
      <name val="宋体"/>
      <charset val="0"/>
      <scheme val="minor"/>
    </font>
    <font>
      <sz val="11"/>
      <color rgb="FF9C6500"/>
      <name val="宋体"/>
      <charset val="0"/>
      <scheme val="minor"/>
    </font>
    <font>
      <sz val="11"/>
      <color rgb="FF006100"/>
      <name val="宋体"/>
      <charset val="0"/>
      <scheme val="minor"/>
    </font>
    <font>
      <sz val="11"/>
      <color rgb="FFFF0000"/>
      <name val="宋体"/>
      <charset val="0"/>
      <scheme val="minor"/>
    </font>
    <font>
      <sz val="12"/>
      <color theme="1"/>
      <name val="宋体"/>
      <charset val="134"/>
      <scheme val="minor"/>
    </font>
    <font>
      <b/>
      <sz val="15"/>
      <color theme="3"/>
      <name val="宋体"/>
      <charset val="134"/>
      <scheme val="minor"/>
    </font>
    <font>
      <u/>
      <sz val="11"/>
      <color indexed="12"/>
      <name val="宋体"/>
      <charset val="134"/>
    </font>
    <font>
      <sz val="11"/>
      <color rgb="FF9C000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0"/>
      <name val="Arial"/>
      <charset val="134"/>
    </font>
    <font>
      <b/>
      <sz val="8"/>
      <color theme="1"/>
      <name val="宋体"/>
      <charset val="134"/>
    </font>
  </fonts>
  <fills count="3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8"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auto="1"/>
      </left>
      <right/>
      <top style="double">
        <color auto="1"/>
      </top>
      <bottom style="thin">
        <color auto="1"/>
      </bottom>
      <diagonal/>
    </border>
    <border>
      <left/>
      <right/>
      <top style="double">
        <color auto="1"/>
      </top>
      <bottom style="thin">
        <color auto="1"/>
      </bottom>
      <diagonal/>
    </border>
    <border>
      <left/>
      <right/>
      <top style="double">
        <color auto="1"/>
      </top>
      <bottom/>
      <diagonal/>
    </border>
    <border>
      <left/>
      <right style="double">
        <color auto="1"/>
      </right>
      <top style="double">
        <color auto="1"/>
      </top>
      <bottom/>
      <diagonal/>
    </border>
    <border>
      <left style="double">
        <color auto="1"/>
      </left>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right style="double">
        <color auto="1"/>
      </right>
      <top style="thin">
        <color auto="1"/>
      </top>
      <bottom style="thin">
        <color auto="1"/>
      </bottom>
      <diagonal/>
    </border>
    <border>
      <left style="thin">
        <color auto="1"/>
      </left>
      <right style="double">
        <color auto="1"/>
      </right>
      <top style="thin">
        <color auto="1"/>
      </top>
      <bottom/>
      <diagonal/>
    </border>
    <border>
      <left style="thin">
        <color auto="1"/>
      </left>
      <right style="double">
        <color auto="1"/>
      </right>
      <top/>
      <bottom/>
      <diagonal/>
    </border>
    <border>
      <left style="thin">
        <color auto="1"/>
      </left>
      <right style="double">
        <color auto="1"/>
      </right>
      <top/>
      <bottom style="thin">
        <color auto="1"/>
      </bottom>
      <diagonal/>
    </border>
    <border>
      <left style="double">
        <color auto="1"/>
      </left>
      <right/>
      <top style="thin">
        <color auto="1"/>
      </top>
      <bottom style="double">
        <color auto="1"/>
      </bottom>
      <diagonal/>
    </border>
    <border>
      <left/>
      <right/>
      <top style="thin">
        <color auto="1"/>
      </top>
      <bottom style="double">
        <color auto="1"/>
      </bottom>
      <diagonal/>
    </border>
    <border>
      <left/>
      <right/>
      <top/>
      <bottom style="double">
        <color auto="1"/>
      </bottom>
      <diagonal/>
    </border>
    <border>
      <left/>
      <right style="double">
        <color auto="1"/>
      </right>
      <top/>
      <bottom style="double">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54">
    <xf numFmtId="0" fontId="0" fillId="0" borderId="0">
      <alignment vertical="center"/>
    </xf>
    <xf numFmtId="42" fontId="18" fillId="0" borderId="0" applyFont="0" applyFill="0" applyBorder="0" applyAlignment="0" applyProtection="0">
      <alignment vertical="center"/>
    </xf>
    <xf numFmtId="0" fontId="15" fillId="6" borderId="0" applyNumberFormat="0" applyBorder="0" applyAlignment="0" applyProtection="0">
      <alignment vertical="center"/>
    </xf>
    <xf numFmtId="0" fontId="23" fillId="14" borderId="36"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5" fillId="10" borderId="0" applyNumberFormat="0" applyBorder="0" applyAlignment="0" applyProtection="0">
      <alignment vertical="center"/>
    </xf>
    <xf numFmtId="0" fontId="30" fillId="20" borderId="0" applyNumberFormat="0" applyBorder="0" applyAlignment="0" applyProtection="0">
      <alignment vertical="center"/>
    </xf>
    <xf numFmtId="43" fontId="0" fillId="0" borderId="0" applyFont="0" applyFill="0" applyBorder="0" applyAlignment="0" applyProtection="0">
      <alignment vertical="center"/>
    </xf>
    <xf numFmtId="0" fontId="16" fillId="9" borderId="0" applyNumberFormat="0" applyBorder="0" applyAlignment="0" applyProtection="0">
      <alignment vertical="center"/>
    </xf>
    <xf numFmtId="0" fontId="29" fillId="0" borderId="0" applyNumberFormat="0" applyFill="0" applyBorder="0" applyAlignment="0" applyProtection="0">
      <alignment vertical="center"/>
    </xf>
    <xf numFmtId="9" fontId="27" fillId="0" borderId="0" applyFont="0" applyFill="0" applyBorder="0" applyAlignment="0" applyProtection="0">
      <alignment vertical="center"/>
    </xf>
    <xf numFmtId="0" fontId="33" fillId="0" borderId="0" applyNumberFormat="0" applyFill="0" applyBorder="0" applyAlignment="0" applyProtection="0">
      <alignment vertical="center"/>
    </xf>
    <xf numFmtId="0" fontId="18" fillId="13" borderId="35" applyNumberFormat="0" applyFont="0" applyAlignment="0" applyProtection="0">
      <alignment vertical="center"/>
    </xf>
    <xf numFmtId="0" fontId="16" fillId="25" borderId="0" applyNumberFormat="0" applyBorder="0" applyAlignment="0" applyProtection="0">
      <alignment vertical="center"/>
    </xf>
    <xf numFmtId="0" fontId="17"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2" fillId="0" borderId="0" applyNumberFormat="0" applyFill="0" applyBorder="0" applyAlignment="0" applyProtection="0">
      <alignment vertical="center"/>
    </xf>
    <xf numFmtId="43" fontId="0" fillId="0" borderId="0" applyFont="0" applyFill="0" applyBorder="0" applyAlignment="0" applyProtection="0">
      <alignment vertical="center"/>
    </xf>
    <xf numFmtId="0" fontId="28" fillId="0" borderId="37" applyNumberFormat="0" applyFill="0" applyAlignment="0" applyProtection="0">
      <alignment vertical="center"/>
    </xf>
    <xf numFmtId="0" fontId="35" fillId="0" borderId="37" applyNumberFormat="0" applyFill="0" applyAlignment="0" applyProtection="0">
      <alignment vertical="center"/>
    </xf>
    <xf numFmtId="0" fontId="16" fillId="19" borderId="0" applyNumberFormat="0" applyBorder="0" applyAlignment="0" applyProtection="0">
      <alignment vertical="center"/>
    </xf>
    <xf numFmtId="0" fontId="17" fillId="0" borderId="31" applyNumberFormat="0" applyFill="0" applyAlignment="0" applyProtection="0">
      <alignment vertical="center"/>
    </xf>
    <xf numFmtId="0" fontId="16" fillId="24" borderId="0" applyNumberFormat="0" applyBorder="0" applyAlignment="0" applyProtection="0">
      <alignment vertical="center"/>
    </xf>
    <xf numFmtId="0" fontId="31" fillId="23" borderId="38" applyNumberFormat="0" applyAlignment="0" applyProtection="0">
      <alignment vertical="center"/>
    </xf>
    <xf numFmtId="0" fontId="34" fillId="23" borderId="36" applyNumberFormat="0" applyAlignment="0" applyProtection="0">
      <alignment vertical="center"/>
    </xf>
    <xf numFmtId="0" fontId="19" fillId="8" borderId="32" applyNumberFormat="0" applyAlignment="0" applyProtection="0">
      <alignment vertical="center"/>
    </xf>
    <xf numFmtId="0" fontId="15" fillId="29" borderId="0" applyNumberFormat="0" applyBorder="0" applyAlignment="0" applyProtection="0">
      <alignment vertical="center"/>
    </xf>
    <xf numFmtId="0" fontId="16" fillId="28" borderId="0" applyNumberFormat="0" applyBorder="0" applyAlignment="0" applyProtection="0">
      <alignment vertical="center"/>
    </xf>
    <xf numFmtId="0" fontId="21" fillId="0" borderId="34" applyNumberFormat="0" applyFill="0" applyAlignment="0" applyProtection="0">
      <alignment vertical="center"/>
    </xf>
    <xf numFmtId="0" fontId="20" fillId="0" borderId="33" applyNumberFormat="0" applyFill="0" applyAlignment="0" applyProtection="0">
      <alignment vertical="center"/>
    </xf>
    <xf numFmtId="0" fontId="25" fillId="17" borderId="0" applyNumberFormat="0" applyBorder="0" applyAlignment="0" applyProtection="0">
      <alignment vertical="center"/>
    </xf>
    <xf numFmtId="0" fontId="24" fillId="16" borderId="0" applyNumberFormat="0" applyBorder="0" applyAlignment="0" applyProtection="0">
      <alignment vertical="center"/>
    </xf>
    <xf numFmtId="0" fontId="15" fillId="12" borderId="0" applyNumberFormat="0" applyBorder="0" applyAlignment="0" applyProtection="0">
      <alignment vertical="center"/>
    </xf>
    <xf numFmtId="0" fontId="16" fillId="22" borderId="0" applyNumberFormat="0" applyBorder="0" applyAlignment="0" applyProtection="0">
      <alignment vertical="center"/>
    </xf>
    <xf numFmtId="0" fontId="15" fillId="32" borderId="0" applyNumberFormat="0" applyBorder="0" applyAlignment="0" applyProtection="0">
      <alignment vertical="center"/>
    </xf>
    <xf numFmtId="0" fontId="15" fillId="18" borderId="0" applyNumberFormat="0" applyBorder="0" applyAlignment="0" applyProtection="0">
      <alignment vertical="center"/>
    </xf>
    <xf numFmtId="0" fontId="15" fillId="11" borderId="0" applyNumberFormat="0" applyBorder="0" applyAlignment="0" applyProtection="0">
      <alignment vertical="center"/>
    </xf>
    <xf numFmtId="0" fontId="15" fillId="27" borderId="0" applyNumberFormat="0" applyBorder="0" applyAlignment="0" applyProtection="0">
      <alignment vertical="center"/>
    </xf>
    <xf numFmtId="0" fontId="16" fillId="31" borderId="0" applyNumberFormat="0" applyBorder="0" applyAlignment="0" applyProtection="0">
      <alignment vertical="center"/>
    </xf>
    <xf numFmtId="0" fontId="16" fillId="33" borderId="0" applyNumberFormat="0" applyBorder="0" applyAlignment="0" applyProtection="0">
      <alignment vertical="center"/>
    </xf>
    <xf numFmtId="0" fontId="15" fillId="34" borderId="0" applyNumberFormat="0" applyBorder="0" applyAlignment="0" applyProtection="0">
      <alignment vertical="center"/>
    </xf>
    <xf numFmtId="0" fontId="15" fillId="26" borderId="0" applyNumberFormat="0" applyBorder="0" applyAlignment="0" applyProtection="0">
      <alignment vertical="center"/>
    </xf>
    <xf numFmtId="0" fontId="16" fillId="5" borderId="0" applyNumberFormat="0" applyBorder="0" applyAlignment="0" applyProtection="0">
      <alignment vertical="center"/>
    </xf>
    <xf numFmtId="0" fontId="15" fillId="4" borderId="0" applyNumberFormat="0" applyBorder="0" applyAlignment="0" applyProtection="0">
      <alignment vertical="center"/>
    </xf>
    <xf numFmtId="0" fontId="16" fillId="21" borderId="0" applyNumberFormat="0" applyBorder="0" applyAlignment="0" applyProtection="0">
      <alignment vertical="center"/>
    </xf>
    <xf numFmtId="0" fontId="16" fillId="7" borderId="0" applyNumberFormat="0" applyBorder="0" applyAlignment="0" applyProtection="0">
      <alignment vertical="center"/>
    </xf>
    <xf numFmtId="0" fontId="9" fillId="0" borderId="0">
      <alignment vertical="center"/>
    </xf>
    <xf numFmtId="0" fontId="15" fillId="30" borderId="0" applyNumberFormat="0" applyBorder="0" applyAlignment="0" applyProtection="0">
      <alignment vertical="center"/>
    </xf>
    <xf numFmtId="0" fontId="36" fillId="0" borderId="0">
      <alignment vertical="center"/>
    </xf>
    <xf numFmtId="0" fontId="16" fillId="15" borderId="0" applyNumberFormat="0" applyBorder="0" applyAlignment="0" applyProtection="0">
      <alignment vertical="center"/>
    </xf>
    <xf numFmtId="0" fontId="0" fillId="0" borderId="0">
      <alignment vertical="center"/>
    </xf>
    <xf numFmtId="0" fontId="18" fillId="0" borderId="0">
      <alignment vertical="center"/>
    </xf>
  </cellStyleXfs>
  <cellXfs count="115">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1" fillId="0" borderId="0" xfId="52" applyFont="1">
      <alignment vertical="center"/>
    </xf>
    <xf numFmtId="0" fontId="2" fillId="0" borderId="1" xfId="53" applyFont="1" applyFill="1" applyBorder="1" applyAlignment="1">
      <alignment horizontal="center" vertical="center" wrapText="1"/>
    </xf>
    <xf numFmtId="0" fontId="1" fillId="0" borderId="1" xfId="52" applyFont="1" applyBorder="1">
      <alignment vertical="center"/>
    </xf>
    <xf numFmtId="0" fontId="3" fillId="0" borderId="1" xfId="52" applyFont="1" applyBorder="1" applyAlignment="1">
      <alignment vertical="center" wrapText="1"/>
    </xf>
    <xf numFmtId="0" fontId="4" fillId="0" borderId="2" xfId="52" applyFont="1" applyBorder="1" applyAlignment="1">
      <alignment horizontal="center" vertical="center" wrapText="1"/>
    </xf>
    <xf numFmtId="0" fontId="5" fillId="0" borderId="1" xfId="52" applyFont="1" applyBorder="1" applyAlignment="1">
      <alignment vertical="center" wrapText="1"/>
    </xf>
    <xf numFmtId="43" fontId="1" fillId="0" borderId="1" xfId="8" applyFont="1" applyBorder="1">
      <alignment vertical="center"/>
    </xf>
    <xf numFmtId="0" fontId="3" fillId="0" borderId="1" xfId="52" applyFont="1" applyBorder="1">
      <alignment vertical="center"/>
    </xf>
    <xf numFmtId="0" fontId="4" fillId="0" borderId="3" xfId="52" applyFont="1" applyBorder="1" applyAlignment="1">
      <alignment horizontal="center" vertical="center" wrapText="1"/>
    </xf>
    <xf numFmtId="0" fontId="5" fillId="0" borderId="1" xfId="52" applyFont="1" applyBorder="1" applyAlignment="1">
      <alignment horizontal="left" vertical="center" wrapText="1"/>
    </xf>
    <xf numFmtId="0" fontId="4" fillId="0" borderId="4" xfId="52" applyFont="1" applyBorder="1" applyAlignment="1">
      <alignment horizontal="center" vertical="center" wrapText="1"/>
    </xf>
    <xf numFmtId="43" fontId="1" fillId="0" borderId="1" xfId="52" applyNumberFormat="1" applyFont="1" applyBorder="1">
      <alignment vertical="center"/>
    </xf>
    <xf numFmtId="10" fontId="1" fillId="0" borderId="1" xfId="11" applyNumberFormat="1" applyFont="1" applyBorder="1">
      <alignment vertical="center"/>
    </xf>
    <xf numFmtId="0" fontId="6" fillId="0" borderId="0" xfId="0" applyFont="1" applyAlignment="1">
      <alignment horizontal="center" vertical="center"/>
    </xf>
    <xf numFmtId="0" fontId="6" fillId="0" borderId="0" xfId="0" applyFont="1">
      <alignment vertical="center"/>
    </xf>
    <xf numFmtId="178" fontId="6" fillId="0" borderId="0" xfId="0" applyNumberFormat="1" applyFont="1">
      <alignment vertical="center"/>
    </xf>
    <xf numFmtId="176" fontId="6" fillId="0" borderId="0" xfId="0" applyNumberFormat="1" applyFont="1" applyAlignment="1">
      <alignment horizontal="center" vertical="center"/>
    </xf>
    <xf numFmtId="0" fontId="6" fillId="0" borderId="1" xfId="0" applyFont="1" applyBorder="1" applyAlignment="1">
      <alignment horizontal="center" vertical="center"/>
    </xf>
    <xf numFmtId="14" fontId="6" fillId="0" borderId="1" xfId="0" applyNumberFormat="1" applyFont="1" applyBorder="1" applyAlignment="1">
      <alignment horizontal="center" vertical="center"/>
    </xf>
    <xf numFmtId="0" fontId="7" fillId="0" borderId="1" xfId="0" applyFont="1" applyBorder="1" applyAlignment="1">
      <alignment horizontal="center" vertical="center"/>
    </xf>
    <xf numFmtId="0" fontId="6" fillId="0" borderId="1" xfId="0" applyFont="1" applyBorder="1">
      <alignment vertical="center"/>
    </xf>
    <xf numFmtId="0" fontId="6" fillId="0" borderId="1" xfId="0" applyFont="1" applyBorder="1" applyAlignment="1">
      <alignment horizontal="center" vertical="center" wrapText="1"/>
    </xf>
    <xf numFmtId="178" fontId="6"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180" fontId="6" fillId="0" borderId="1" xfId="0" applyNumberFormat="1" applyFont="1" applyBorder="1" applyAlignment="1">
      <alignment horizontal="right" vertical="center"/>
    </xf>
    <xf numFmtId="179" fontId="6" fillId="0" borderId="1" xfId="0" applyNumberFormat="1" applyFont="1" applyBorder="1" applyAlignment="1">
      <alignment horizontal="center" vertical="center"/>
    </xf>
    <xf numFmtId="25" fontId="8" fillId="0" borderId="1" xfId="50" applyNumberFormat="1" applyFont="1" applyBorder="1" applyAlignment="1">
      <alignment vertical="center"/>
    </xf>
    <xf numFmtId="0" fontId="9" fillId="0" borderId="1" xfId="0" applyFont="1" applyBorder="1" applyAlignment="1">
      <alignment vertical="center" wrapText="1"/>
    </xf>
    <xf numFmtId="0" fontId="6" fillId="0" borderId="1" xfId="0" applyFont="1" applyBorder="1" applyAlignment="1">
      <alignment horizontal="left" vertical="center"/>
    </xf>
    <xf numFmtId="0" fontId="7" fillId="0" borderId="1" xfId="0" applyFont="1" applyBorder="1" applyAlignment="1">
      <alignment horizontal="left" vertical="top" wrapText="1"/>
    </xf>
    <xf numFmtId="0" fontId="7" fillId="0" borderId="4" xfId="0" applyFont="1" applyBorder="1" applyAlignment="1">
      <alignment horizontal="left" vertical="top" wrapText="1"/>
    </xf>
    <xf numFmtId="0" fontId="6" fillId="0" borderId="5" xfId="0" applyFont="1" applyBorder="1" applyAlignment="1">
      <alignment horizontal="right" vertical="center"/>
    </xf>
    <xf numFmtId="0" fontId="6" fillId="0" borderId="5" xfId="0" applyFont="1" applyBorder="1" applyAlignment="1">
      <alignment horizontal="center" vertical="center"/>
    </xf>
    <xf numFmtId="25" fontId="8" fillId="0" borderId="1" xfId="50" applyNumberFormat="1" applyFont="1" applyFill="1" applyBorder="1" applyAlignment="1">
      <alignment vertical="center"/>
    </xf>
    <xf numFmtId="0" fontId="7" fillId="0" borderId="6" xfId="0" applyFont="1" applyBorder="1" applyAlignment="1">
      <alignment horizontal="center" vertical="center"/>
    </xf>
    <xf numFmtId="0" fontId="6" fillId="0" borderId="1" xfId="0" applyFont="1" applyFill="1" applyBorder="1" applyAlignment="1">
      <alignment horizontal="center" vertical="center" wrapText="1"/>
    </xf>
    <xf numFmtId="178" fontId="6" fillId="0" borderId="1" xfId="0" applyNumberFormat="1" applyFont="1" applyFill="1" applyBorder="1" applyAlignment="1">
      <alignment horizontal="center" vertical="center"/>
    </xf>
    <xf numFmtId="0" fontId="6" fillId="0" borderId="1" xfId="0" applyFont="1" applyFill="1" applyBorder="1" applyAlignment="1">
      <alignment horizontal="right" vertical="center"/>
    </xf>
    <xf numFmtId="176" fontId="6" fillId="2" borderId="1" xfId="0" applyNumberFormat="1" applyFont="1" applyFill="1" applyBorder="1" applyAlignment="1">
      <alignment horizontal="center" vertical="center"/>
    </xf>
    <xf numFmtId="176" fontId="6" fillId="0" borderId="1" xfId="0" applyNumberFormat="1" applyFont="1" applyBorder="1" applyAlignment="1">
      <alignment horizontal="center" vertical="center"/>
    </xf>
    <xf numFmtId="0" fontId="6" fillId="0" borderId="2" xfId="0" applyFont="1" applyBorder="1" applyAlignment="1">
      <alignment horizontal="left" vertical="center" wrapText="1"/>
    </xf>
    <xf numFmtId="43" fontId="6" fillId="0" borderId="1" xfId="0" applyNumberFormat="1" applyFont="1" applyBorder="1" applyAlignment="1">
      <alignment horizontal="center" vertical="center"/>
    </xf>
    <xf numFmtId="176" fontId="6" fillId="3" borderId="1" xfId="0" applyNumberFormat="1" applyFont="1" applyFill="1" applyBorder="1" applyAlignment="1">
      <alignment horizontal="center" vertical="center"/>
    </xf>
    <xf numFmtId="0" fontId="6" fillId="0" borderId="3" xfId="0" applyFont="1" applyBorder="1" applyAlignment="1">
      <alignment horizontal="left" vertic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0" xfId="0" applyFont="1" applyBorder="1">
      <alignment vertical="center"/>
    </xf>
    <xf numFmtId="0" fontId="6" fillId="0" borderId="1" xfId="0" applyFont="1" applyFill="1" applyBorder="1" applyAlignment="1">
      <alignment horizontal="center" vertical="center"/>
    </xf>
    <xf numFmtId="0" fontId="6" fillId="0" borderId="4" xfId="0" applyFont="1" applyBorder="1" applyAlignment="1">
      <alignment horizontal="left" vertical="center" wrapText="1"/>
    </xf>
    <xf numFmtId="0" fontId="6" fillId="0" borderId="0" xfId="0" applyFont="1" applyBorder="1" applyAlignment="1">
      <alignment horizontal="center" vertical="center"/>
    </xf>
    <xf numFmtId="43" fontId="6" fillId="0" borderId="0" xfId="8" applyNumberFormat="1" applyFont="1" applyBorder="1" applyAlignment="1">
      <alignment horizontal="center" vertical="center"/>
    </xf>
    <xf numFmtId="176" fontId="6" fillId="0" borderId="5" xfId="0" applyNumberFormat="1" applyFont="1" applyBorder="1" applyAlignment="1">
      <alignment horizontal="center" vertical="center"/>
    </xf>
    <xf numFmtId="25" fontId="6" fillId="0" borderId="0" xfId="0" applyNumberFormat="1" applyFont="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14" fontId="6" fillId="0" borderId="0" xfId="0" applyNumberFormat="1" applyFont="1">
      <alignment vertical="center"/>
    </xf>
    <xf numFmtId="43" fontId="6" fillId="0" borderId="12" xfId="8" applyNumberFormat="1" applyFont="1" applyBorder="1" applyAlignment="1">
      <alignment horizontal="center" vertical="center"/>
    </xf>
    <xf numFmtId="1" fontId="6" fillId="0" borderId="1" xfId="0" applyNumberFormat="1" applyFont="1" applyBorder="1" applyAlignment="1">
      <alignment horizontal="center" vertical="center"/>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5" xfId="0" applyFont="1" applyBorder="1" applyAlignment="1">
      <alignment horizontal="center" vertical="center" wrapText="1"/>
    </xf>
    <xf numFmtId="0" fontId="6" fillId="0" borderId="13" xfId="0" applyFont="1" applyBorder="1" applyAlignment="1">
      <alignment horizontal="center" vertical="center" wrapText="1"/>
    </xf>
    <xf numFmtId="177" fontId="6" fillId="0" borderId="0" xfId="0" applyNumberFormat="1" applyFont="1" applyFill="1">
      <alignment vertical="center"/>
    </xf>
    <xf numFmtId="0" fontId="6" fillId="0" borderId="0"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4" xfId="0" applyFont="1" applyBorder="1" applyAlignment="1">
      <alignment horizontal="left" vertical="top" wrapText="1"/>
    </xf>
    <xf numFmtId="0" fontId="6" fillId="0" borderId="0" xfId="0" applyFont="1" applyBorder="1" applyAlignment="1">
      <alignment vertical="center"/>
    </xf>
    <xf numFmtId="43" fontId="6" fillId="0" borderId="0" xfId="8" applyFont="1" applyBorder="1" applyAlignment="1">
      <alignment horizontal="center" vertical="center"/>
    </xf>
    <xf numFmtId="25" fontId="8" fillId="0" borderId="8" xfId="50" applyNumberFormat="1" applyFont="1" applyFill="1" applyBorder="1" applyAlignment="1">
      <alignment vertical="center"/>
    </xf>
    <xf numFmtId="43" fontId="6" fillId="0" borderId="0" xfId="0" applyNumberFormat="1" applyFont="1">
      <alignment vertical="center"/>
    </xf>
    <xf numFmtId="0" fontId="6" fillId="0" borderId="16" xfId="0" applyFont="1" applyBorder="1" applyAlignment="1">
      <alignment horizontal="right" vertical="center"/>
    </xf>
    <xf numFmtId="0" fontId="6" fillId="0" borderId="17" xfId="0" applyFont="1" applyBorder="1" applyAlignment="1">
      <alignment horizontal="right" vertical="center"/>
    </xf>
    <xf numFmtId="0" fontId="6" fillId="0" borderId="17" xfId="0" applyFont="1" applyBorder="1" applyAlignment="1">
      <alignment horizontal="left" vertical="center"/>
    </xf>
    <xf numFmtId="0" fontId="6" fillId="0" borderId="18" xfId="0" applyFont="1" applyBorder="1" applyAlignment="1">
      <alignment horizontal="right" vertical="center"/>
    </xf>
    <xf numFmtId="14" fontId="6" fillId="0" borderId="19" xfId="0" applyNumberFormat="1" applyFont="1" applyBorder="1">
      <alignment vertical="center"/>
    </xf>
    <xf numFmtId="0" fontId="7" fillId="0" borderId="20" xfId="0" applyFont="1" applyBorder="1" applyAlignment="1">
      <alignment horizontal="center" vertical="center"/>
    </xf>
    <xf numFmtId="0" fontId="7" fillId="0" borderId="21" xfId="0" applyFont="1" applyFill="1" applyBorder="1" applyAlignment="1">
      <alignment horizontal="center" vertical="center"/>
    </xf>
    <xf numFmtId="0" fontId="6" fillId="0" borderId="22" xfId="0" applyFont="1" applyBorder="1" applyAlignment="1">
      <alignment horizontal="center" vertical="center"/>
    </xf>
    <xf numFmtId="0" fontId="7" fillId="0" borderId="2" xfId="0" applyFont="1" applyBorder="1" applyAlignment="1">
      <alignment horizontal="center" vertical="center"/>
    </xf>
    <xf numFmtId="178" fontId="6" fillId="0" borderId="1" xfId="0" applyNumberFormat="1" applyFont="1" applyBorder="1" applyAlignment="1">
      <alignment horizontal="center" vertical="center"/>
    </xf>
    <xf numFmtId="0" fontId="10" fillId="0" borderId="21" xfId="0" applyFont="1" applyBorder="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6" fillId="0" borderId="20" xfId="0" applyFont="1" applyBorder="1" applyAlignment="1">
      <alignment horizontal="center" vertical="center"/>
    </xf>
    <xf numFmtId="0" fontId="6" fillId="0" borderId="10" xfId="0" applyFont="1" applyBorder="1" applyAlignment="1">
      <alignment horizontal="center" vertical="center"/>
    </xf>
    <xf numFmtId="0" fontId="6" fillId="0" borderId="23" xfId="0" applyFont="1" applyBorder="1" applyAlignment="1">
      <alignment horizontal="center" vertical="center"/>
    </xf>
    <xf numFmtId="0" fontId="11" fillId="0" borderId="21" xfId="0" applyFont="1" applyBorder="1" applyAlignment="1">
      <alignment horizontal="center" vertical="center" wrapText="1"/>
    </xf>
    <xf numFmtId="43" fontId="6" fillId="0" borderId="1" xfId="8" applyFont="1" applyBorder="1" applyAlignment="1">
      <alignment horizontal="center" vertical="center"/>
    </xf>
    <xf numFmtId="0" fontId="10" fillId="0" borderId="24" xfId="0" applyFont="1" applyBorder="1" applyAlignment="1">
      <alignment horizontal="left" vertical="center" wrapText="1"/>
    </xf>
    <xf numFmtId="0" fontId="12" fillId="0" borderId="1" xfId="0" applyFont="1" applyBorder="1" applyAlignment="1">
      <alignment horizontal="center" vertical="center"/>
    </xf>
    <xf numFmtId="0" fontId="10" fillId="0" borderId="25" xfId="0" applyFont="1" applyBorder="1" applyAlignment="1">
      <alignment horizontal="left" vertical="center" wrapText="1"/>
    </xf>
    <xf numFmtId="0" fontId="10" fillId="0" borderId="26"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6" fillId="0" borderId="22" xfId="0" applyFont="1" applyBorder="1" applyAlignment="1">
      <alignment horizontal="center" vertical="center" textRotation="90"/>
    </xf>
    <xf numFmtId="0" fontId="7" fillId="0" borderId="4" xfId="0" applyFont="1" applyBorder="1" applyAlignment="1">
      <alignment horizontal="center" vertical="center" wrapText="1"/>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6" fillId="0" borderId="29" xfId="0" applyFont="1" applyBorder="1" applyAlignment="1">
      <alignment horizontal="right" vertical="center"/>
    </xf>
    <xf numFmtId="0" fontId="13" fillId="0" borderId="30" xfId="0" applyFont="1" applyBorder="1" applyAlignment="1">
      <alignment vertical="center" wrapText="1"/>
    </xf>
    <xf numFmtId="0" fontId="13" fillId="0" borderId="0" xfId="0" applyFont="1" applyAlignment="1">
      <alignment vertical="center" wrapText="1"/>
    </xf>
    <xf numFmtId="0" fontId="6" fillId="0" borderId="0" xfId="0" applyFont="1" applyAlignment="1">
      <alignment horizontal="left" vertical="center"/>
    </xf>
    <xf numFmtId="0" fontId="7" fillId="0" borderId="1" xfId="0" applyFont="1" applyBorder="1" applyAlignment="1">
      <alignment horizontal="left" vertical="center"/>
    </xf>
    <xf numFmtId="0" fontId="7" fillId="0" borderId="1" xfId="0" applyFont="1" applyBorder="1">
      <alignment vertical="center"/>
    </xf>
    <xf numFmtId="49" fontId="7" fillId="0" borderId="1" xfId="0" applyNumberFormat="1" applyFont="1" applyBorder="1">
      <alignment vertical="center"/>
    </xf>
    <xf numFmtId="0" fontId="14" fillId="0" borderId="1" xfId="10" applyFont="1" applyBorder="1">
      <alignment vertical="center"/>
    </xf>
    <xf numFmtId="0" fontId="0" fillId="0" borderId="0" xfId="0" applyAlignment="1">
      <alignment vertical="center" wrapText="1"/>
    </xf>
    <xf numFmtId="0" fontId="0" fillId="0" borderId="0" xfId="0" applyAlignment="1">
      <alignment horizontal="center" vertical="center" wrapText="1"/>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千位分隔 6" xfId="19"/>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常规 10" xfId="48"/>
    <cellStyle name="40% - 强调文字颜色 6" xfId="49" builtinId="51"/>
    <cellStyle name="常规_no3" xfId="50"/>
    <cellStyle name="60% - 强调文字颜色 6" xfId="51" builtinId="52"/>
    <cellStyle name="常规 2" xfId="52"/>
    <cellStyle name="常规 5" xfId="53"/>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9525</xdr:colOff>
      <xdr:row>0</xdr:row>
      <xdr:rowOff>0</xdr:rowOff>
    </xdr:from>
    <xdr:to>
      <xdr:col>16</xdr:col>
      <xdr:colOff>600075</xdr:colOff>
      <xdr:row>53</xdr:row>
      <xdr:rowOff>114300</xdr:rowOff>
    </xdr:to>
    <xdr:sp>
      <xdr:nvSpPr>
        <xdr:cNvPr id="3073" name="TextBox 1"/>
        <xdr:cNvSpPr txBox="1">
          <a:spLocks noChangeArrowheads="1"/>
        </xdr:cNvSpPr>
      </xdr:nvSpPr>
      <xdr:spPr>
        <a:xfrm>
          <a:off x="9525" y="0"/>
          <a:ext cx="11563350" cy="9201150"/>
        </a:xfrm>
        <a:prstGeom prst="rect">
          <a:avLst/>
        </a:prstGeom>
        <a:solidFill>
          <a:srgbClr val="FFFFFF"/>
        </a:solidFill>
        <a:ln w="9525">
          <a:solidFill>
            <a:srgbClr val="BABABA"/>
          </a:solidFill>
          <a:round/>
        </a:ln>
      </xdr:spPr>
      <xdr:txBody>
        <a:bodyPr vertOverflow="clip" wrap="square" lIns="36576" tIns="27432" rIns="36576" bIns="0" anchor="t" upright="1"/>
        <a:lstStyle/>
        <a:p>
          <a:pPr algn="ctr" rtl="0"/>
          <a:r>
            <a:rPr lang="zh-CN" altLang="zh-CN" sz="1400" b="1" i="0" baseline="0">
              <a:effectLst/>
              <a:latin typeface="+mn-lt"/>
              <a:ea typeface="+mn-ea"/>
              <a:cs typeface="+mn-cs"/>
            </a:rPr>
            <a:t>月度进度分析和说明</a:t>
          </a:r>
          <a:endParaRPr lang="zh-CN" altLang="zh-CN" sz="1800">
            <a:effectLst/>
          </a:endParaRPr>
        </a:p>
        <a:p>
          <a:pPr rtl="0"/>
          <a:r>
            <a:rPr lang="zh-CN" altLang="zh-CN" sz="1100">
              <a:effectLst/>
              <a:latin typeface="+mn-lt"/>
              <a:ea typeface="+mn-ea"/>
              <a:cs typeface="+mn-cs"/>
            </a:rPr>
            <a:t>一、项目概况</a:t>
          </a:r>
          <a:endParaRPr lang="zh-CN" altLang="zh-CN" sz="1400">
            <a:effectLst/>
          </a:endParaRPr>
        </a:p>
        <a:p>
          <a:pPr marL="215900"/>
          <a:r>
            <a:rPr lang="zh-CN" altLang="zh-CN" sz="1100">
              <a:effectLst/>
              <a:latin typeface="+mn-lt"/>
              <a:ea typeface="+mn-ea"/>
              <a:cs typeface="+mn-cs"/>
            </a:rPr>
            <a:t>合同类型：机场航站楼、</a:t>
          </a:r>
          <a:r>
            <a:rPr lang="en-US" altLang="zh-CN" sz="1100">
              <a:effectLst/>
              <a:latin typeface="+mn-lt"/>
              <a:ea typeface="+mn-ea"/>
              <a:cs typeface="+mn-cs"/>
            </a:rPr>
            <a:t>DB</a:t>
          </a:r>
          <a:r>
            <a:rPr lang="zh-CN" altLang="zh-CN" sz="1100">
              <a:effectLst/>
              <a:latin typeface="+mn-lt"/>
              <a:ea typeface="+mn-ea"/>
              <a:cs typeface="+mn-cs"/>
            </a:rPr>
            <a:t>、</a:t>
          </a:r>
          <a:r>
            <a:rPr lang="en-US" altLang="zh-CN" sz="1100">
              <a:effectLst/>
              <a:latin typeface="+mn-lt"/>
              <a:ea typeface="+mn-ea"/>
              <a:cs typeface="+mn-cs"/>
            </a:rPr>
            <a:t>11</a:t>
          </a:r>
          <a:r>
            <a:rPr lang="zh-CN" altLang="zh-CN" sz="1100">
              <a:effectLst/>
              <a:latin typeface="+mn-lt"/>
              <a:ea typeface="+mn-ea"/>
              <a:cs typeface="+mn-cs"/>
            </a:rPr>
            <a:t>万平方米、李秀栋 </a:t>
          </a:r>
          <a:r>
            <a:rPr lang="en-US" altLang="zh-CN" sz="1100">
              <a:effectLst/>
              <a:latin typeface="+mn-lt"/>
              <a:ea typeface="+mn-ea"/>
              <a:cs typeface="+mn-cs"/>
            </a:rPr>
            <a:t>  </a:t>
          </a:r>
          <a:r>
            <a:rPr lang="zh-CN" altLang="zh-CN" sz="1100">
              <a:effectLst/>
              <a:latin typeface="+mn-lt"/>
              <a:ea typeface="+mn-ea"/>
              <a:cs typeface="+mn-cs"/>
            </a:rPr>
            <a:t>中交品牌</a:t>
          </a:r>
          <a:r>
            <a:rPr lang="en-US" altLang="zh-CN" sz="1100">
              <a:effectLst/>
              <a:latin typeface="+mn-lt"/>
              <a:ea typeface="+mn-ea"/>
              <a:cs typeface="+mn-cs"/>
            </a:rPr>
            <a:t>   </a:t>
          </a:r>
          <a:r>
            <a:rPr lang="zh-CN" altLang="zh-CN" sz="1100">
              <a:effectLst/>
              <a:latin typeface="+mn-lt"/>
              <a:ea typeface="+mn-ea"/>
              <a:cs typeface="+mn-cs"/>
            </a:rPr>
            <a:t>埃塞</a:t>
          </a:r>
          <a:endParaRPr lang="zh-CN" altLang="zh-CN" sz="1400">
            <a:effectLst/>
          </a:endParaRPr>
        </a:p>
        <a:p>
          <a:pPr marL="215900"/>
          <a:r>
            <a:rPr lang="zh-CN" altLang="zh-CN" sz="1100">
              <a:effectLst/>
              <a:latin typeface="+mn-lt"/>
              <a:ea typeface="+mn-ea"/>
              <a:cs typeface="+mn-cs"/>
            </a:rPr>
            <a:t>项目规模</a:t>
          </a:r>
          <a:r>
            <a:rPr lang="en-US" altLang="zh-CN" sz="1100">
              <a:effectLst/>
              <a:latin typeface="+mn-lt"/>
              <a:ea typeface="+mn-ea"/>
              <a:cs typeface="+mn-cs"/>
            </a:rPr>
            <a:t>:</a:t>
          </a:r>
          <a:endParaRPr lang="zh-CN" altLang="zh-CN" sz="1400">
            <a:effectLst/>
          </a:endParaRPr>
        </a:p>
        <a:p>
          <a:pPr marL="215900"/>
          <a:r>
            <a:rPr lang="zh-CN" altLang="en-US" sz="1100">
              <a:effectLst/>
              <a:latin typeface="+mn-lt"/>
              <a:ea typeface="+mn-ea"/>
              <a:cs typeface="+mn-cs"/>
            </a:rPr>
            <a:t>航站楼扩建面积约</a:t>
          </a:r>
          <a:r>
            <a:rPr lang="en-US" altLang="zh-CN" sz="1100">
              <a:effectLst/>
              <a:latin typeface="+mn-lt"/>
              <a:ea typeface="+mn-ea"/>
              <a:cs typeface="+mn-cs"/>
            </a:rPr>
            <a:t>7</a:t>
          </a:r>
          <a:r>
            <a:rPr lang="zh-CN" altLang="en-US" sz="1100">
              <a:effectLst/>
              <a:latin typeface="+mn-lt"/>
              <a:ea typeface="+mn-ea"/>
              <a:cs typeface="+mn-cs"/>
            </a:rPr>
            <a:t>万平米，总施工面积逾</a:t>
          </a:r>
          <a:r>
            <a:rPr lang="en-US" altLang="zh-CN" sz="1100">
              <a:effectLst/>
              <a:latin typeface="+mn-lt"/>
              <a:ea typeface="+mn-ea"/>
              <a:cs typeface="+mn-cs"/>
            </a:rPr>
            <a:t>11</a:t>
          </a:r>
          <a:r>
            <a:rPr lang="zh-CN" altLang="en-US" sz="1100">
              <a:effectLst/>
              <a:latin typeface="+mn-lt"/>
              <a:ea typeface="+mn-ea"/>
              <a:cs typeface="+mn-cs"/>
            </a:rPr>
            <a:t>万平米。</a:t>
          </a:r>
          <a:endParaRPr lang="en-US" altLang="zh-CN" sz="1100">
            <a:effectLst/>
            <a:latin typeface="+mn-lt"/>
            <a:ea typeface="+mn-ea"/>
            <a:cs typeface="+mn-cs"/>
          </a:endParaRPr>
        </a:p>
        <a:p>
          <a:pPr marL="215900"/>
          <a:r>
            <a:rPr lang="zh-CN" altLang="zh-CN" sz="1100">
              <a:effectLst/>
              <a:latin typeface="+mn-lt"/>
              <a:ea typeface="+mn-ea"/>
              <a:cs typeface="+mn-cs"/>
            </a:rPr>
            <a:t>合同金额：</a:t>
          </a:r>
          <a:r>
            <a:rPr lang="en-US" altLang="zh-CN" sz="1100">
              <a:effectLst/>
              <a:latin typeface="+mn-lt"/>
              <a:ea typeface="+mn-ea"/>
              <a:cs typeface="+mn-cs"/>
            </a:rPr>
            <a:t>2.25</a:t>
          </a:r>
          <a:r>
            <a:rPr lang="zh-CN" altLang="zh-CN" sz="1100">
              <a:effectLst/>
              <a:latin typeface="+mn-lt"/>
              <a:ea typeface="+mn-ea"/>
              <a:cs typeface="+mn-cs"/>
            </a:rPr>
            <a:t>亿美元</a:t>
          </a:r>
          <a:endParaRPr lang="zh-CN" altLang="zh-CN" sz="1400">
            <a:effectLst/>
          </a:endParaRPr>
        </a:p>
        <a:p>
          <a:pPr marL="215900"/>
          <a:r>
            <a:rPr lang="zh-CN" altLang="zh-CN" sz="1100">
              <a:effectLst/>
              <a:latin typeface="+mn-lt"/>
              <a:ea typeface="+mn-ea"/>
              <a:cs typeface="+mn-cs"/>
            </a:rPr>
            <a:t>合同工期：</a:t>
          </a:r>
          <a:r>
            <a:rPr lang="en-US" altLang="zh-CN" sz="1100">
              <a:effectLst/>
              <a:latin typeface="+mn-lt"/>
              <a:ea typeface="+mn-ea"/>
              <a:cs typeface="+mn-cs"/>
            </a:rPr>
            <a:t>2015.1.31-2019.1.30  4</a:t>
          </a:r>
          <a:r>
            <a:rPr lang="zh-CN" altLang="zh-CN" sz="1100">
              <a:effectLst/>
              <a:latin typeface="+mn-lt"/>
              <a:ea typeface="+mn-ea"/>
              <a:cs typeface="+mn-cs"/>
            </a:rPr>
            <a:t>年</a:t>
          </a:r>
          <a:r>
            <a:rPr lang="zh-CN" altLang="en-US" sz="1100">
              <a:effectLst/>
              <a:latin typeface="+mn-lt"/>
              <a:ea typeface="+mn-ea"/>
              <a:cs typeface="+mn-cs"/>
            </a:rPr>
            <a:t>（延期一年）</a:t>
          </a:r>
          <a:endParaRPr lang="zh-CN" altLang="zh-CN" sz="1400">
            <a:effectLst/>
          </a:endParaRPr>
        </a:p>
        <a:p>
          <a:pPr rtl="0"/>
          <a:r>
            <a:rPr lang="zh-CN" altLang="zh-CN" sz="1100">
              <a:effectLst/>
              <a:latin typeface="+mn-lt"/>
              <a:ea typeface="+mn-ea"/>
              <a:cs typeface="+mn-cs"/>
            </a:rPr>
            <a:t>二、总体进度情况说明和分析：</a:t>
          </a:r>
          <a:endParaRPr lang="zh-CN" altLang="zh-CN" sz="1400">
            <a:effectLst/>
          </a:endParaRPr>
        </a:p>
        <a:p>
          <a:pPr marL="215900" indent="0" rtl="0"/>
          <a:r>
            <a:rPr lang="zh-CN" altLang="zh-CN" sz="1100">
              <a:effectLst/>
              <a:latin typeface="+mn-lt"/>
              <a:ea typeface="+mn-ea"/>
              <a:cs typeface="+mn-cs"/>
            </a:rPr>
            <a:t>施工部署情况：项目营地设置、轧石厂设置、沥青拌合站设置、水泥拌合站设置等；</a:t>
          </a:r>
          <a:endParaRPr lang="zh-CN" altLang="zh-CN" sz="1100">
            <a:effectLst/>
            <a:latin typeface="+mn-lt"/>
            <a:ea typeface="+mn-ea"/>
            <a:cs typeface="+mn-cs"/>
          </a:endParaRPr>
        </a:p>
        <a:p>
          <a:pPr marL="215900" indent="0" rtl="0"/>
          <a:r>
            <a:rPr lang="zh-CN" altLang="zh-CN" sz="1100">
              <a:effectLst/>
              <a:latin typeface="+mn-lt"/>
              <a:ea typeface="+mn-ea"/>
              <a:cs typeface="+mn-cs"/>
            </a:rPr>
            <a:t>段落划分：工区划分为东、西区。按施工流水分为东一区、东二区；西一区、西二区。</a:t>
          </a:r>
          <a:endParaRPr lang="zh-CN" altLang="zh-CN" sz="1100">
            <a:effectLst/>
            <a:latin typeface="+mn-lt"/>
            <a:ea typeface="+mn-ea"/>
            <a:cs typeface="+mn-cs"/>
          </a:endParaRPr>
        </a:p>
        <a:p>
          <a:pPr marL="215900" indent="0" rtl="0"/>
          <a:r>
            <a:rPr lang="zh-CN" altLang="zh-CN" sz="1100">
              <a:effectLst/>
              <a:latin typeface="+mn-lt"/>
              <a:ea typeface="+mn-ea"/>
              <a:cs typeface="+mn-cs"/>
            </a:rPr>
            <a:t>经营模式：自营、清包、专业分包；</a:t>
          </a:r>
          <a:endParaRPr lang="zh-CN" altLang="zh-CN" sz="1100">
            <a:effectLst/>
            <a:latin typeface="+mn-lt"/>
            <a:ea typeface="+mn-ea"/>
            <a:cs typeface="+mn-cs"/>
          </a:endParaRPr>
        </a:p>
        <a:p>
          <a:pPr marL="215900" indent="0" rtl="0"/>
          <a:r>
            <a:rPr lang="zh-CN" altLang="zh-CN" sz="1100">
              <a:effectLst/>
              <a:latin typeface="+mn-lt"/>
              <a:ea typeface="+mn-ea"/>
              <a:cs typeface="+mn-cs"/>
            </a:rPr>
            <a:t>生产资源配置：自营</a:t>
          </a:r>
          <a:r>
            <a:rPr lang="en-US" altLang="zh-CN" sz="1100">
              <a:effectLst/>
              <a:latin typeface="+mn-lt"/>
              <a:ea typeface="+mn-ea"/>
              <a:cs typeface="+mn-cs"/>
            </a:rPr>
            <a:t>/</a:t>
          </a:r>
          <a:r>
            <a:rPr lang="zh-CN" altLang="zh-CN" sz="1100">
              <a:effectLst/>
              <a:latin typeface="+mn-lt"/>
              <a:ea typeface="+mn-ea"/>
              <a:cs typeface="+mn-cs"/>
            </a:rPr>
            <a:t>协作队伍、设备数量、设备状况、施工班组、施工效率等；</a:t>
          </a:r>
          <a:endParaRPr lang="zh-CN" altLang="zh-CN" sz="1100">
            <a:effectLst/>
            <a:latin typeface="+mn-lt"/>
            <a:ea typeface="+mn-ea"/>
            <a:cs typeface="+mn-cs"/>
          </a:endParaRPr>
        </a:p>
        <a:p>
          <a:pPr marL="1162685" indent="0" rtl="0"/>
          <a:r>
            <a:rPr lang="zh-CN" altLang="en-US" sz="1100">
              <a:effectLst/>
              <a:latin typeface="+mn-lt"/>
              <a:ea typeface="+mn-ea"/>
              <a:cs typeface="+mn-cs"/>
            </a:rPr>
            <a:t>新加坡</a:t>
          </a:r>
          <a:r>
            <a:rPr lang="en-US" altLang="zh-CN" sz="1100">
              <a:effectLst/>
              <a:latin typeface="+mn-lt"/>
              <a:ea typeface="+mn-ea"/>
              <a:cs typeface="+mn-cs"/>
            </a:rPr>
            <a:t>CPG</a:t>
          </a:r>
          <a:r>
            <a:rPr lang="zh-CN" altLang="en-US" sz="1100">
              <a:effectLst/>
              <a:latin typeface="+mn-lt"/>
              <a:ea typeface="+mn-ea"/>
              <a:cs typeface="+mn-cs"/>
            </a:rPr>
            <a:t>集团</a:t>
          </a:r>
          <a:r>
            <a:rPr lang="en-US" altLang="zh-CN" sz="1100">
              <a:effectLst/>
              <a:latin typeface="+mn-lt"/>
              <a:ea typeface="+mn-ea"/>
              <a:cs typeface="+mn-cs"/>
            </a:rPr>
            <a:t>--</a:t>
          </a:r>
          <a:r>
            <a:rPr lang="zh-CN" altLang="en-US" sz="1100">
              <a:effectLst/>
              <a:latin typeface="+mn-lt"/>
              <a:ea typeface="+mn-ea"/>
              <a:cs typeface="+mn-cs"/>
            </a:rPr>
            <a:t>项目一期二期设计及咨询</a:t>
          </a:r>
          <a:endParaRPr lang="zh-CN" altLang="en-US" sz="1100">
            <a:effectLst/>
            <a:latin typeface="+mn-lt"/>
            <a:ea typeface="+mn-ea"/>
            <a:cs typeface="+mn-cs"/>
          </a:endParaRPr>
        </a:p>
        <a:p>
          <a:pPr marL="1162685" indent="0" rtl="0"/>
          <a:r>
            <a:rPr lang="zh-CN" altLang="en-US" sz="1100">
              <a:effectLst/>
              <a:latin typeface="+mn-lt"/>
              <a:ea typeface="+mn-ea"/>
              <a:cs typeface="+mn-cs"/>
            </a:rPr>
            <a:t>山西建筑工程（集团）总公司</a:t>
          </a:r>
          <a:r>
            <a:rPr lang="en-US" altLang="zh-CN" sz="1100">
              <a:effectLst/>
              <a:latin typeface="+mn-lt"/>
              <a:ea typeface="+mn-ea"/>
              <a:cs typeface="+mn-cs"/>
            </a:rPr>
            <a:t>-</a:t>
          </a:r>
          <a:r>
            <a:rPr lang="zh-CN" altLang="en-US" sz="1100">
              <a:effectLst/>
              <a:latin typeface="+mn-lt"/>
              <a:ea typeface="+mn-ea"/>
              <a:cs typeface="+mn-cs"/>
            </a:rPr>
            <a:t>一期房建专业施工分包</a:t>
          </a:r>
          <a:endParaRPr lang="en-US" altLang="zh-CN" sz="1100">
            <a:effectLst/>
            <a:latin typeface="+mn-lt"/>
            <a:ea typeface="+mn-ea"/>
            <a:cs typeface="+mn-cs"/>
          </a:endParaRPr>
        </a:p>
        <a:p>
          <a:pPr marL="1162685" indent="0" rtl="0"/>
          <a:r>
            <a:rPr lang="zh-CN" altLang="en-US" sz="1100">
              <a:effectLst/>
              <a:latin typeface="+mn-lt"/>
              <a:ea typeface="+mn-ea"/>
              <a:cs typeface="+mn-cs"/>
            </a:rPr>
            <a:t>浙江中南钢构</a:t>
          </a:r>
          <a:r>
            <a:rPr lang="en-US" altLang="zh-CN" sz="1100">
              <a:effectLst/>
              <a:latin typeface="+mn-lt"/>
              <a:ea typeface="+mn-ea"/>
              <a:cs typeface="+mn-cs"/>
            </a:rPr>
            <a:t>-</a:t>
          </a:r>
          <a:r>
            <a:rPr lang="zh-CN" altLang="en-US" sz="1100">
              <a:effectLst/>
              <a:latin typeface="+mn-lt"/>
              <a:ea typeface="+mn-ea"/>
              <a:cs typeface="+mn-cs"/>
            </a:rPr>
            <a:t>杭州高普联合体</a:t>
          </a:r>
          <a:r>
            <a:rPr lang="en-US" altLang="zh-CN" sz="1100">
              <a:effectLst/>
              <a:latin typeface="+mn-lt"/>
              <a:ea typeface="+mn-ea"/>
              <a:cs typeface="+mn-cs"/>
            </a:rPr>
            <a:t>-</a:t>
          </a:r>
          <a:r>
            <a:rPr lang="zh-CN" altLang="en-US" sz="1100">
              <a:effectLst/>
              <a:latin typeface="+mn-lt"/>
              <a:ea typeface="+mn-ea"/>
              <a:cs typeface="+mn-cs"/>
            </a:rPr>
            <a:t>一期钢结构及屋面专业施工分包</a:t>
          </a:r>
          <a:endParaRPr lang="en-US" altLang="zh-CN" sz="1100">
            <a:effectLst/>
            <a:latin typeface="+mn-lt"/>
            <a:ea typeface="+mn-ea"/>
            <a:cs typeface="+mn-cs"/>
          </a:endParaRPr>
        </a:p>
        <a:p>
          <a:pPr marL="1162685" indent="0" rtl="0"/>
          <a:r>
            <a:rPr lang="zh-CN" altLang="en-US" sz="1100">
              <a:effectLst/>
              <a:latin typeface="+mn-lt"/>
              <a:ea typeface="+mn-ea"/>
              <a:cs typeface="+mn-cs"/>
            </a:rPr>
            <a:t>北京金港建设</a:t>
          </a:r>
          <a:r>
            <a:rPr lang="en-US" altLang="zh-CN" sz="1100">
              <a:effectLst/>
              <a:latin typeface="+mn-lt"/>
              <a:ea typeface="+mn-ea"/>
              <a:cs typeface="+mn-cs"/>
            </a:rPr>
            <a:t>-</a:t>
          </a:r>
          <a:r>
            <a:rPr lang="zh-CN" altLang="en-US" sz="1100">
              <a:effectLst/>
              <a:latin typeface="+mn-lt"/>
              <a:ea typeface="+mn-ea"/>
              <a:cs typeface="+mn-cs"/>
            </a:rPr>
            <a:t>北京京航安联合体</a:t>
          </a:r>
          <a:r>
            <a:rPr lang="en-US" altLang="zh-CN" sz="1100">
              <a:effectLst/>
              <a:latin typeface="+mn-lt"/>
              <a:ea typeface="+mn-ea"/>
              <a:cs typeface="+mn-cs"/>
            </a:rPr>
            <a:t>-</a:t>
          </a:r>
          <a:r>
            <a:rPr lang="zh-CN" altLang="en-US" sz="1100">
              <a:effectLst/>
              <a:latin typeface="+mn-lt"/>
              <a:ea typeface="+mn-ea"/>
              <a:cs typeface="+mn-cs"/>
            </a:rPr>
            <a:t>一期机电设备及安装专业施工分包</a:t>
          </a:r>
          <a:endParaRPr lang="zh-CN" altLang="en-US" sz="1100">
            <a:effectLst/>
            <a:latin typeface="+mn-lt"/>
            <a:ea typeface="+mn-ea"/>
            <a:cs typeface="+mn-cs"/>
          </a:endParaRPr>
        </a:p>
        <a:p>
          <a:pPr marL="1162685" indent="0" rtl="0"/>
          <a:r>
            <a:rPr lang="zh-CN" altLang="en-US" sz="1100">
              <a:effectLst/>
              <a:latin typeface="+mn-lt"/>
              <a:ea typeface="+mn-ea"/>
              <a:cs typeface="+mn-cs"/>
            </a:rPr>
            <a:t>中集天达空港设备（香港）有限公司</a:t>
          </a:r>
          <a:r>
            <a:rPr lang="en-US" altLang="zh-CN" sz="1100">
              <a:effectLst/>
              <a:latin typeface="+mn-lt"/>
              <a:ea typeface="+mn-ea"/>
              <a:cs typeface="+mn-cs"/>
            </a:rPr>
            <a:t>-</a:t>
          </a:r>
          <a:r>
            <a:rPr lang="zh-CN" altLang="en-US" sz="1100">
              <a:effectLst/>
              <a:latin typeface="+mn-lt"/>
              <a:ea typeface="+mn-ea"/>
              <a:cs typeface="+mn-cs"/>
            </a:rPr>
            <a:t>一期登机桥采购运输安装</a:t>
          </a:r>
          <a:endParaRPr lang="zh-CN" altLang="en-US" sz="1100">
            <a:effectLst/>
            <a:latin typeface="+mn-lt"/>
            <a:ea typeface="+mn-ea"/>
            <a:cs typeface="+mn-cs"/>
          </a:endParaRPr>
        </a:p>
        <a:p>
          <a:pPr marL="1162685" indent="0" rtl="0"/>
          <a:r>
            <a:rPr lang="zh-CN" altLang="en-US" sz="1100">
              <a:effectLst/>
              <a:latin typeface="+mn-lt"/>
              <a:ea typeface="+mn-ea"/>
              <a:cs typeface="+mn-cs"/>
            </a:rPr>
            <a:t>上海金岭建设有限公司</a:t>
          </a:r>
          <a:r>
            <a:rPr lang="en-US" altLang="zh-CN" sz="1100">
              <a:effectLst/>
              <a:latin typeface="+mn-lt"/>
              <a:ea typeface="+mn-ea"/>
              <a:cs typeface="+mn-cs"/>
            </a:rPr>
            <a:t>-</a:t>
          </a:r>
          <a:r>
            <a:rPr lang="zh-CN" altLang="en-US" sz="1100">
              <a:effectLst/>
              <a:latin typeface="+mn-lt"/>
              <a:ea typeface="+mn-ea"/>
              <a:cs typeface="+mn-cs"/>
            </a:rPr>
            <a:t>一期高架桥施工分包</a:t>
          </a:r>
          <a:endParaRPr lang="zh-CN" altLang="en-US" sz="1100">
            <a:effectLst/>
            <a:latin typeface="+mn-lt"/>
            <a:ea typeface="+mn-ea"/>
            <a:cs typeface="+mn-cs"/>
          </a:endParaRPr>
        </a:p>
        <a:p>
          <a:pPr marL="1162685" indent="0" rtl="0"/>
          <a:r>
            <a:rPr lang="en-US" altLang="zh-CN" sz="1100">
              <a:effectLst/>
              <a:latin typeface="+mn-lt"/>
              <a:ea typeface="+mn-ea"/>
              <a:cs typeface="+mn-cs"/>
            </a:rPr>
            <a:t>S.E.C</a:t>
          </a:r>
          <a:r>
            <a:rPr lang="zh-CN" altLang="en-US" sz="1100">
              <a:effectLst/>
              <a:latin typeface="+mn-lt"/>
              <a:ea typeface="+mn-ea"/>
              <a:cs typeface="+mn-cs"/>
            </a:rPr>
            <a:t>（</a:t>
          </a:r>
          <a:r>
            <a:rPr lang="en-US" altLang="zh-CN" sz="1100">
              <a:effectLst/>
              <a:latin typeface="+mn-lt"/>
              <a:ea typeface="+mn-ea"/>
              <a:cs typeface="+mn-cs"/>
            </a:rPr>
            <a:t>EAST AFRICAN</a:t>
          </a:r>
          <a:r>
            <a:rPr lang="zh-CN" altLang="en-US" sz="1100">
              <a:effectLst/>
              <a:latin typeface="+mn-lt"/>
              <a:ea typeface="+mn-ea"/>
              <a:cs typeface="+mn-cs"/>
            </a:rPr>
            <a:t>）</a:t>
          </a:r>
          <a:r>
            <a:rPr lang="en-US" altLang="zh-CN" sz="1100">
              <a:effectLst/>
              <a:latin typeface="+mn-lt"/>
              <a:ea typeface="+mn-ea"/>
              <a:cs typeface="+mn-cs"/>
            </a:rPr>
            <a:t>-</a:t>
          </a:r>
          <a:r>
            <a:rPr lang="zh-CN" altLang="en-US" sz="1100">
              <a:effectLst/>
              <a:latin typeface="+mn-lt"/>
              <a:ea typeface="+mn-ea"/>
              <a:cs typeface="+mn-cs"/>
            </a:rPr>
            <a:t>一期电梯设备采购运输安装</a:t>
          </a:r>
          <a:endParaRPr lang="zh-CN" altLang="en-US" sz="1100">
            <a:effectLst/>
            <a:latin typeface="+mn-lt"/>
            <a:ea typeface="+mn-ea"/>
            <a:cs typeface="+mn-cs"/>
          </a:endParaRPr>
        </a:p>
        <a:p>
          <a:pPr marL="1162685" indent="0" rtl="0"/>
          <a:r>
            <a:rPr lang="en-US" altLang="zh-CN" sz="1100">
              <a:effectLst/>
              <a:latin typeface="+mn-lt"/>
              <a:ea typeface="+mn-ea"/>
              <a:cs typeface="+mn-cs"/>
            </a:rPr>
            <a:t>CAR &amp; GENERAL-</a:t>
          </a:r>
          <a:r>
            <a:rPr lang="zh-CN" altLang="en-US" sz="1100">
              <a:effectLst/>
              <a:latin typeface="+mn-lt"/>
              <a:ea typeface="+mn-ea"/>
              <a:cs typeface="+mn-cs"/>
            </a:rPr>
            <a:t>一期发电机组设备采购运输</a:t>
          </a:r>
          <a:endParaRPr lang="zh-CN" altLang="en-US" sz="1100">
            <a:effectLst/>
            <a:latin typeface="+mn-lt"/>
            <a:ea typeface="+mn-ea"/>
            <a:cs typeface="+mn-cs"/>
          </a:endParaRPr>
        </a:p>
        <a:p>
          <a:pPr marL="1162685" indent="0" rtl="0"/>
          <a:r>
            <a:rPr lang="zh-CN" altLang="en-US" sz="1100">
              <a:effectLst/>
              <a:latin typeface="+mn-lt"/>
              <a:ea typeface="+mn-ea"/>
              <a:cs typeface="+mn-cs"/>
            </a:rPr>
            <a:t>上海沈飞新型幕墙工程有限公司</a:t>
          </a:r>
          <a:r>
            <a:rPr lang="en-US" altLang="zh-CN" sz="1100">
              <a:effectLst/>
              <a:latin typeface="+mn-lt"/>
              <a:ea typeface="+mn-ea"/>
              <a:cs typeface="+mn-cs"/>
            </a:rPr>
            <a:t>-</a:t>
          </a:r>
          <a:r>
            <a:rPr lang="zh-CN" altLang="en-US" sz="1100">
              <a:effectLst/>
              <a:latin typeface="+mn-lt"/>
              <a:ea typeface="+mn-ea"/>
              <a:cs typeface="+mn-cs"/>
            </a:rPr>
            <a:t>一期玻璃幕墙专业施工分包</a:t>
          </a:r>
          <a:endParaRPr lang="en-US" altLang="zh-CN" sz="1100">
            <a:effectLst/>
            <a:latin typeface="+mn-lt"/>
            <a:ea typeface="+mn-ea"/>
            <a:cs typeface="+mn-cs"/>
          </a:endParaRPr>
        </a:p>
        <a:p>
          <a:pPr marL="215900" indent="0" rtl="0"/>
          <a:r>
            <a:rPr lang="zh-CN" altLang="zh-CN" sz="1100">
              <a:effectLst/>
              <a:latin typeface="+mn-lt"/>
              <a:ea typeface="+mn-ea"/>
              <a:cs typeface="+mn-cs"/>
            </a:rPr>
            <a:t>主要技术方案名称：</a:t>
          </a:r>
          <a:r>
            <a:rPr lang="en-US" altLang="zh-CN" sz="1100">
              <a:effectLst/>
              <a:latin typeface="+mn-lt"/>
              <a:ea typeface="+mn-ea"/>
              <a:cs typeface="+mn-cs"/>
            </a:rPr>
            <a:t>T2</a:t>
          </a:r>
          <a:r>
            <a:rPr lang="zh-CN" altLang="zh-CN" sz="1100">
              <a:effectLst/>
              <a:latin typeface="+mn-lt"/>
              <a:ea typeface="+mn-ea"/>
              <a:cs typeface="+mn-cs"/>
            </a:rPr>
            <a:t>航站楼旧屋面改造方案、新旧航站楼结构连接方案、玻璃幕墙安装施工方案、地下室混凝土挡墙施工方案、室外挡墙防水施工方案、室内防水施工方案、电梯安装施工方案、扶梯安装施工方案、水平扶梯安装方案、桥架施工方案、地板线槽施工方案、电气设备基础施工方案、发电机及其配套设备安装施工方案、升压、降压变压器设备安装施工方案、高压配电柜安装施工方案、</a:t>
          </a:r>
          <a:r>
            <a:rPr lang="en-US" altLang="zh-CN" sz="1100">
              <a:effectLst/>
              <a:latin typeface="+mn-lt"/>
              <a:ea typeface="+mn-ea"/>
              <a:cs typeface="+mn-cs"/>
            </a:rPr>
            <a:t>UPS</a:t>
          </a:r>
          <a:r>
            <a:rPr lang="zh-CN" altLang="zh-CN" sz="1100">
              <a:effectLst/>
              <a:latin typeface="+mn-lt"/>
              <a:ea typeface="+mn-ea"/>
              <a:cs typeface="+mn-cs"/>
            </a:rPr>
            <a:t>供电系统施工方案、电缆、光纤敷设施工方案、灯具、插座等强电末端设备安装施工方案、低压配电柜施工方案、供配电系统综合调试施工方案、电线穿管设施工方案、火灾自动报警系统施工方案、闭路电视系统施工方案、有线电视系统施工方案、公共广播系统施工方案、安防、门禁系统施工方案、登机门管理系统施工方案、航显系统施工方案、航班信息管理系统施工方案、综合布线施工方案、弱电系统联合调试施工方案、新旧楼强弱电系统联合调试施工方案、大型安检、设备安装和调试施工方案、航站楼室内标志标牌施工方案、登机桥施工方案、行李系统施工方案、停车场管理系统施工方案、室外电缆敷设施工方案、消防通风系统安装施工方案、自动喷淋灭火系统安装施工方案、消火栓系统安装施工方案、空调通风系统安装施工方案、气体灭火安装施工方案、管道支架安装施工方案、</a:t>
          </a:r>
          <a:r>
            <a:rPr lang="en-US" altLang="zh-CN" sz="1100">
              <a:effectLst/>
              <a:latin typeface="+mn-lt"/>
              <a:ea typeface="+mn-ea"/>
              <a:cs typeface="+mn-cs"/>
            </a:rPr>
            <a:t>VRV</a:t>
          </a:r>
          <a:r>
            <a:rPr lang="zh-CN" altLang="zh-CN" sz="1100">
              <a:effectLst/>
              <a:latin typeface="+mn-lt"/>
              <a:ea typeface="+mn-ea"/>
              <a:cs typeface="+mn-cs"/>
            </a:rPr>
            <a:t>系统安装施工方案、给水系统安装施工方案、排水系统安装施工方案。</a:t>
          </a:r>
          <a:endParaRPr lang="zh-CN" altLang="zh-CN" sz="1100">
            <a:effectLst/>
            <a:latin typeface="+mn-lt"/>
            <a:ea typeface="+mn-ea"/>
            <a:cs typeface="+mn-cs"/>
          </a:endParaRPr>
        </a:p>
        <a:p>
          <a:pPr marL="215900" indent="0" rtl="0"/>
          <a:r>
            <a:rPr lang="zh-CN" altLang="zh-CN" sz="1100">
              <a:effectLst/>
              <a:latin typeface="+mn-lt"/>
              <a:ea typeface="+mn-ea"/>
              <a:cs typeface="+mn-cs"/>
            </a:rPr>
            <a:t>本年关键线路工程里程碑计划：</a:t>
          </a:r>
          <a:endParaRPr lang="zh-CN" altLang="zh-CN" sz="1100">
            <a:effectLst/>
            <a:latin typeface="+mn-lt"/>
            <a:ea typeface="+mn-ea"/>
            <a:cs typeface="+mn-cs"/>
          </a:endParaRPr>
        </a:p>
        <a:p>
          <a:pPr marL="215900" indent="0" rtl="0"/>
          <a:r>
            <a:rPr lang="zh-CN" altLang="zh-CN" sz="1100">
              <a:effectLst/>
              <a:latin typeface="+mn-lt"/>
              <a:ea typeface="+mn-ea"/>
              <a:cs typeface="+mn-cs"/>
            </a:rPr>
            <a:t>项目总体进度及剩余工程量：</a:t>
          </a:r>
          <a:r>
            <a:rPr lang="zh-CN" altLang="en-US" sz="1100">
              <a:effectLst/>
              <a:latin typeface="+mn-lt"/>
              <a:ea typeface="+mn-ea"/>
              <a:cs typeface="+mn-cs"/>
            </a:rPr>
            <a:t>设计工作完成</a:t>
          </a:r>
          <a:r>
            <a:rPr lang="en-US" altLang="zh-CN" sz="1100">
              <a:effectLst/>
              <a:latin typeface="+mn-lt"/>
              <a:ea typeface="+mn-ea"/>
              <a:cs typeface="+mn-cs"/>
            </a:rPr>
            <a:t>93%</a:t>
          </a:r>
          <a:r>
            <a:rPr lang="zh-CN" altLang="en-US" sz="1100">
              <a:effectLst/>
              <a:latin typeface="+mn-lt"/>
              <a:ea typeface="+mn-ea"/>
              <a:cs typeface="+mn-cs"/>
            </a:rPr>
            <a:t>，进度滞后（由于业主增加变更）</a:t>
          </a:r>
          <a:endParaRPr lang="zh-CN" altLang="en-US" sz="1100">
            <a:effectLst/>
            <a:latin typeface="+mn-lt"/>
            <a:ea typeface="+mn-ea"/>
            <a:cs typeface="+mn-cs"/>
          </a:endParaRPr>
        </a:p>
        <a:p>
          <a:pPr marL="215900" indent="0" rtl="0"/>
          <a:r>
            <a:rPr lang="zh-CN" altLang="en-US" sz="1100">
              <a:effectLst/>
              <a:latin typeface="+mn-lt"/>
              <a:ea typeface="+mn-ea"/>
              <a:cs typeface="+mn-cs"/>
            </a:rPr>
            <a:t>主体结构施工完成</a:t>
          </a:r>
          <a:r>
            <a:rPr lang="en-US" altLang="zh-CN" sz="1100">
              <a:effectLst/>
              <a:latin typeface="+mn-lt"/>
              <a:ea typeface="+mn-ea"/>
              <a:cs typeface="+mn-cs"/>
            </a:rPr>
            <a:t>100%</a:t>
          </a:r>
          <a:r>
            <a:rPr lang="zh-CN" altLang="en-US" sz="1100">
              <a:effectLst/>
              <a:latin typeface="+mn-lt"/>
              <a:ea typeface="+mn-ea"/>
              <a:cs typeface="+mn-cs"/>
            </a:rPr>
            <a:t>，进度正常。</a:t>
          </a:r>
          <a:endParaRPr lang="zh-CN" altLang="en-US" sz="1100">
            <a:effectLst/>
            <a:latin typeface="+mn-lt"/>
            <a:ea typeface="+mn-ea"/>
            <a:cs typeface="+mn-cs"/>
          </a:endParaRPr>
        </a:p>
        <a:p>
          <a:pPr marL="215900" indent="0" rtl="0"/>
          <a:r>
            <a:rPr lang="zh-CN" altLang="en-US" sz="1100">
              <a:effectLst/>
              <a:latin typeface="+mn-lt"/>
              <a:ea typeface="+mn-ea"/>
              <a:cs typeface="+mn-cs"/>
            </a:rPr>
            <a:t>钢结构及屋面工程完成</a:t>
          </a:r>
          <a:r>
            <a:rPr lang="en-US" altLang="zh-CN" sz="1100">
              <a:effectLst/>
              <a:latin typeface="+mn-lt"/>
              <a:ea typeface="+mn-ea"/>
              <a:cs typeface="+mn-cs"/>
            </a:rPr>
            <a:t>92%</a:t>
          </a:r>
          <a:r>
            <a:rPr lang="zh-CN" altLang="en-US" sz="1100">
              <a:effectLst/>
              <a:latin typeface="+mn-lt"/>
              <a:ea typeface="+mn-ea"/>
              <a:cs typeface="+mn-cs"/>
            </a:rPr>
            <a:t>，进度正常。</a:t>
          </a:r>
          <a:endParaRPr lang="zh-CN" altLang="en-US" sz="1100">
            <a:effectLst/>
            <a:latin typeface="+mn-lt"/>
            <a:ea typeface="+mn-ea"/>
            <a:cs typeface="+mn-cs"/>
          </a:endParaRPr>
        </a:p>
        <a:p>
          <a:pPr marL="215900" indent="0" rtl="0"/>
          <a:r>
            <a:rPr lang="zh-CN" altLang="en-US" sz="1100">
              <a:effectLst/>
              <a:latin typeface="+mn-lt"/>
              <a:ea typeface="+mn-ea"/>
              <a:cs typeface="+mn-cs"/>
            </a:rPr>
            <a:t>幕墙工程完成</a:t>
          </a:r>
          <a:r>
            <a:rPr lang="en-US" altLang="zh-CN" sz="1100">
              <a:effectLst/>
              <a:latin typeface="+mn-lt"/>
              <a:ea typeface="+mn-ea"/>
              <a:cs typeface="+mn-cs"/>
            </a:rPr>
            <a:t>81%</a:t>
          </a:r>
          <a:r>
            <a:rPr lang="zh-CN" altLang="en-US" sz="1100">
              <a:effectLst/>
              <a:latin typeface="+mn-lt"/>
              <a:ea typeface="+mn-ea"/>
              <a:cs typeface="+mn-cs"/>
            </a:rPr>
            <a:t>，进度滞后，中途更换分包商。</a:t>
          </a:r>
          <a:endParaRPr lang="zh-CN" altLang="en-US" sz="1100">
            <a:effectLst/>
            <a:latin typeface="+mn-lt"/>
            <a:ea typeface="+mn-ea"/>
            <a:cs typeface="+mn-cs"/>
          </a:endParaRPr>
        </a:p>
        <a:p>
          <a:pPr marL="215900" indent="0" rtl="0"/>
          <a:r>
            <a:rPr lang="zh-CN" altLang="en-US" sz="1100">
              <a:effectLst/>
              <a:latin typeface="+mn-lt"/>
              <a:ea typeface="+mn-ea"/>
              <a:cs typeface="+mn-cs"/>
            </a:rPr>
            <a:t>机电工程完成</a:t>
          </a:r>
          <a:r>
            <a:rPr lang="en-US" altLang="zh-CN" sz="1100">
              <a:effectLst/>
              <a:latin typeface="+mn-lt"/>
              <a:ea typeface="+mn-ea"/>
              <a:cs typeface="+mn-cs"/>
            </a:rPr>
            <a:t>41%</a:t>
          </a:r>
          <a:r>
            <a:rPr lang="zh-CN" altLang="en-US" sz="1100">
              <a:effectLst/>
              <a:latin typeface="+mn-lt"/>
              <a:ea typeface="+mn-ea"/>
              <a:cs typeface="+mn-cs"/>
            </a:rPr>
            <a:t>，工期延误由于业主变更导致设计进度滞后</a:t>
          </a:r>
          <a:endParaRPr lang="zh-CN" altLang="en-US" sz="1100">
            <a:effectLst/>
            <a:latin typeface="+mn-lt"/>
            <a:ea typeface="+mn-ea"/>
            <a:cs typeface="+mn-cs"/>
          </a:endParaRPr>
        </a:p>
        <a:p>
          <a:pPr marL="215900" indent="0" rtl="0"/>
          <a:r>
            <a:rPr lang="zh-CN" altLang="en-US" sz="1100">
              <a:effectLst/>
              <a:latin typeface="+mn-lt"/>
              <a:ea typeface="+mn-ea"/>
              <a:cs typeface="+mn-cs"/>
            </a:rPr>
            <a:t>装修装修工程完成</a:t>
          </a:r>
          <a:r>
            <a:rPr lang="en-US" altLang="zh-CN" sz="1100">
              <a:effectLst/>
              <a:latin typeface="+mn-lt"/>
              <a:ea typeface="+mn-ea"/>
              <a:cs typeface="+mn-cs"/>
            </a:rPr>
            <a:t>41%</a:t>
          </a:r>
          <a:r>
            <a:rPr lang="zh-CN" altLang="en-US" sz="1100">
              <a:effectLst/>
              <a:latin typeface="+mn-lt"/>
              <a:ea typeface="+mn-ea"/>
              <a:cs typeface="+mn-cs"/>
            </a:rPr>
            <a:t>，工期延误由于业主变更导致设计进度滞后</a:t>
          </a:r>
          <a:endParaRPr lang="zh-CN" altLang="en-US" sz="1100">
            <a:effectLst/>
            <a:latin typeface="+mn-lt"/>
            <a:ea typeface="+mn-ea"/>
            <a:cs typeface="+mn-cs"/>
          </a:endParaRPr>
        </a:p>
        <a:p>
          <a:pPr marL="215900" indent="0" rtl="0"/>
          <a:r>
            <a:rPr lang="zh-CN" altLang="en-US" sz="1100">
              <a:effectLst/>
              <a:latin typeface="+mn-lt"/>
              <a:ea typeface="+mn-ea"/>
              <a:cs typeface="+mn-cs"/>
            </a:rPr>
            <a:t>室外工程完成</a:t>
          </a:r>
          <a:r>
            <a:rPr lang="en-US" altLang="zh-CN" sz="1100">
              <a:effectLst/>
              <a:latin typeface="+mn-lt"/>
              <a:ea typeface="+mn-ea"/>
              <a:cs typeface="+mn-cs"/>
            </a:rPr>
            <a:t>67%</a:t>
          </a:r>
          <a:r>
            <a:rPr lang="zh-CN" altLang="en-US" sz="1100">
              <a:effectLst/>
              <a:latin typeface="+mn-lt"/>
              <a:ea typeface="+mn-ea"/>
              <a:cs typeface="+mn-cs"/>
            </a:rPr>
            <a:t>，工期延误由于业主变更导致设计进度滞后</a:t>
          </a:r>
          <a:endParaRPr lang="zh-CN" altLang="en-US" sz="1100">
            <a:effectLst/>
            <a:latin typeface="+mn-lt"/>
            <a:ea typeface="+mn-ea"/>
            <a:cs typeface="+mn-cs"/>
          </a:endParaRPr>
        </a:p>
        <a:p>
          <a:pPr marL="215900" indent="0" rtl="0"/>
          <a:r>
            <a:rPr lang="zh-CN" altLang="en-US" sz="1100">
              <a:effectLst/>
              <a:latin typeface="+mn-lt"/>
              <a:ea typeface="+mn-ea"/>
              <a:cs typeface="+mn-cs"/>
            </a:rPr>
            <a:t>弱电系统完成</a:t>
          </a:r>
          <a:r>
            <a:rPr lang="en-US" altLang="zh-CN" sz="1100">
              <a:effectLst/>
              <a:latin typeface="+mn-lt"/>
              <a:ea typeface="+mn-ea"/>
              <a:cs typeface="+mn-cs"/>
            </a:rPr>
            <a:t>0%</a:t>
          </a:r>
          <a:r>
            <a:rPr lang="zh-CN" altLang="en-US" sz="1100">
              <a:effectLst/>
              <a:latin typeface="+mn-lt"/>
              <a:ea typeface="+mn-ea"/>
              <a:cs typeface="+mn-cs"/>
            </a:rPr>
            <a:t>，业主合同切除、工期延误。</a:t>
          </a:r>
          <a:endParaRPr lang="zh-CN" altLang="en-US" sz="1100">
            <a:effectLst/>
            <a:latin typeface="+mn-lt"/>
            <a:ea typeface="+mn-ea"/>
            <a:cs typeface="+mn-cs"/>
          </a:endParaRPr>
        </a:p>
        <a:p>
          <a:pPr marL="215900" indent="0" rtl="0"/>
          <a:r>
            <a:rPr lang="zh-CN" altLang="en-US" sz="1100">
              <a:effectLst/>
              <a:latin typeface="+mn-lt"/>
              <a:ea typeface="+mn-ea"/>
              <a:cs typeface="+mn-cs"/>
            </a:rPr>
            <a:t>行李系统完成</a:t>
          </a:r>
          <a:r>
            <a:rPr lang="en-US" altLang="zh-CN" sz="1100">
              <a:effectLst/>
              <a:latin typeface="+mn-lt"/>
              <a:ea typeface="+mn-ea"/>
              <a:cs typeface="+mn-cs"/>
            </a:rPr>
            <a:t>5%</a:t>
          </a:r>
          <a:r>
            <a:rPr lang="zh-CN" altLang="en-US" sz="1100">
              <a:effectLst/>
              <a:latin typeface="+mn-lt"/>
              <a:ea typeface="+mn-ea"/>
              <a:cs typeface="+mn-cs"/>
            </a:rPr>
            <a:t>，业主未批复变更、工期延误。</a:t>
          </a:r>
          <a:endParaRPr lang="zh-CN" altLang="en-US" sz="1100">
            <a:effectLst/>
            <a:latin typeface="+mn-lt"/>
            <a:ea typeface="+mn-ea"/>
            <a:cs typeface="+mn-cs"/>
          </a:endParaRPr>
        </a:p>
        <a:p>
          <a:pPr rtl="0"/>
          <a:r>
            <a:rPr lang="zh-CN" altLang="zh-CN" sz="1100">
              <a:effectLst/>
              <a:latin typeface="+mn-lt"/>
              <a:ea typeface="+mn-ea"/>
              <a:cs typeface="+mn-cs"/>
            </a:rPr>
            <a:t>三、目前项目存在问题及措施：</a:t>
          </a:r>
          <a:endParaRPr lang="zh-CN" altLang="zh-CN" sz="1400">
            <a:effectLst/>
          </a:endParaRPr>
        </a:p>
        <a:p>
          <a:pPr marL="215900" indent="0" rtl="0"/>
          <a:r>
            <a:rPr lang="en-US" altLang="zh-CN" sz="1100">
              <a:effectLst/>
              <a:latin typeface="+mn-lt"/>
              <a:ea typeface="+mn-ea"/>
              <a:cs typeface="+mn-cs"/>
            </a:rPr>
            <a:t>1</a:t>
          </a:r>
          <a:r>
            <a:rPr lang="zh-CN" altLang="en-US" sz="1100">
              <a:effectLst/>
              <a:latin typeface="+mn-lt"/>
              <a:ea typeface="+mn-ea"/>
              <a:cs typeface="+mn-cs"/>
            </a:rPr>
            <a:t>、材料进场问题。加快材料采购进场工作，保证后半年施工大干的顺利进行。</a:t>
          </a:r>
          <a:endParaRPr lang="zh-CN" altLang="en-US" sz="1100">
            <a:effectLst/>
            <a:latin typeface="+mn-lt"/>
            <a:ea typeface="+mn-ea"/>
            <a:cs typeface="+mn-cs"/>
          </a:endParaRPr>
        </a:p>
        <a:p>
          <a:pPr marL="215900" indent="0" rtl="0"/>
          <a:r>
            <a:rPr lang="en-US" altLang="zh-CN" sz="1100">
              <a:effectLst/>
              <a:latin typeface="+mn-lt"/>
              <a:ea typeface="+mn-ea"/>
              <a:cs typeface="+mn-cs"/>
            </a:rPr>
            <a:t>2</a:t>
          </a:r>
          <a:r>
            <a:rPr lang="zh-CN" altLang="en-US" sz="1100">
              <a:effectLst/>
              <a:latin typeface="+mn-lt"/>
              <a:ea typeface="+mn-ea"/>
              <a:cs typeface="+mn-cs"/>
            </a:rPr>
            <a:t>、弱电问题。尽快协助业主完成弱电变更的报批工作，保证项目收款进度。</a:t>
          </a:r>
          <a:endParaRPr lang="zh-CN" altLang="en-US" sz="1100">
            <a:effectLst/>
            <a:latin typeface="+mn-lt"/>
            <a:ea typeface="+mn-ea"/>
            <a:cs typeface="+mn-cs"/>
          </a:endParaRPr>
        </a:p>
        <a:p>
          <a:pPr marL="215900" indent="0" rtl="0"/>
          <a:r>
            <a:rPr lang="en-US" altLang="zh-CN" sz="1100">
              <a:effectLst/>
              <a:latin typeface="+mn-lt"/>
              <a:ea typeface="+mn-ea"/>
              <a:cs typeface="+mn-cs"/>
            </a:rPr>
            <a:t>3</a:t>
          </a:r>
          <a:r>
            <a:rPr lang="zh-CN" altLang="en-US" sz="1100">
              <a:effectLst/>
              <a:latin typeface="+mn-lt"/>
              <a:ea typeface="+mn-ea"/>
              <a:cs typeface="+mn-cs"/>
            </a:rPr>
            <a:t>、索赔问题。加强索赔工作，在专业索赔工程师的配合下索赔工作需有所成效。</a:t>
          </a:r>
          <a:endParaRPr lang="zh-CN" altLang="en-US" sz="1100">
            <a:effectLst/>
            <a:latin typeface="+mn-lt"/>
            <a:ea typeface="+mn-ea"/>
            <a:cs typeface="+mn-cs"/>
          </a:endParaRPr>
        </a:p>
        <a:p>
          <a:pPr marL="215900" indent="0" rtl="0"/>
          <a:r>
            <a:rPr lang="en-US" altLang="zh-CN" sz="1100">
              <a:effectLst/>
              <a:latin typeface="+mn-lt"/>
              <a:ea typeface="+mn-ea"/>
              <a:cs typeface="+mn-cs"/>
            </a:rPr>
            <a:t>4</a:t>
          </a:r>
          <a:r>
            <a:rPr lang="zh-CN" altLang="en-US" sz="1100">
              <a:effectLst/>
              <a:latin typeface="+mn-lt"/>
              <a:ea typeface="+mn-ea"/>
              <a:cs typeface="+mn-cs"/>
            </a:rPr>
            <a:t>、业主切除了弱电工程和安检设备由其自行筹集资金并实施。</a:t>
          </a:r>
          <a:endParaRPr lang="zh-CN" altLang="en-US" sz="1100">
            <a:effectLst/>
            <a:latin typeface="+mn-lt"/>
            <a:ea typeface="+mn-ea"/>
            <a:cs typeface="+mn-cs"/>
          </a:endParaRPr>
        </a:p>
        <a:p>
          <a:pPr marL="215900" indent="0" rtl="0"/>
          <a:r>
            <a:rPr lang="en-US" altLang="zh-CN" sz="1100">
              <a:effectLst/>
              <a:latin typeface="+mn-lt"/>
              <a:ea typeface="+mn-ea"/>
              <a:cs typeface="+mn-cs"/>
            </a:rPr>
            <a:t>5</a:t>
          </a:r>
          <a:r>
            <a:rPr lang="zh-CN" altLang="en-US" sz="1100">
              <a:effectLst/>
              <a:latin typeface="+mn-lt"/>
              <a:ea typeface="+mn-ea"/>
              <a:cs typeface="+mn-cs"/>
            </a:rPr>
            <a:t>、业主迟滞行李系统变更批复直至上月才正式发布工程师变更指令</a:t>
          </a:r>
          <a:r>
            <a:rPr lang="en-US" altLang="zh-CN" sz="1100">
              <a:effectLst/>
              <a:latin typeface="+mn-lt"/>
              <a:ea typeface="+mn-ea"/>
              <a:cs typeface="+mn-cs"/>
            </a:rPr>
            <a:t>E.I.</a:t>
          </a:r>
          <a:r>
            <a:rPr lang="zh-CN" altLang="en-US" sz="1100">
              <a:effectLst/>
              <a:latin typeface="+mn-lt"/>
              <a:ea typeface="+mn-ea"/>
              <a:cs typeface="+mn-cs"/>
            </a:rPr>
            <a:t>和批复设计平面。（按行李系统进度，前两月为深化设计和设计批复，剩余三个月本年度无法实现现场到货） </a:t>
          </a:r>
          <a:endParaRPr lang="zh-CN" altLang="en-US" sz="1100">
            <a:effectLst/>
            <a:latin typeface="+mn-lt"/>
            <a:ea typeface="+mn-ea"/>
            <a:cs typeface="+mn-cs"/>
          </a:endParaRPr>
        </a:p>
        <a:p>
          <a:pPr marL="215900" indent="0" rtl="0"/>
          <a:r>
            <a:rPr lang="en-US" altLang="zh-CN" sz="1100">
              <a:effectLst/>
              <a:latin typeface="+mn-lt"/>
              <a:ea typeface="+mn-ea"/>
              <a:cs typeface="+mn-cs"/>
            </a:rPr>
            <a:t>6</a:t>
          </a:r>
          <a:r>
            <a:rPr lang="zh-CN" altLang="en-US" sz="1100">
              <a:effectLst/>
              <a:latin typeface="+mn-lt"/>
              <a:ea typeface="+mn-ea"/>
              <a:cs typeface="+mn-cs"/>
            </a:rPr>
            <a:t>、业主埃航为保证机场运营，要求航站楼新建部分全部完成并交付后才能对旧航站楼进行改造施工，原计划旧航站楼改造和功能升级工作无法展开。</a:t>
          </a:r>
          <a:endParaRPr lang="zh-CN" altLang="en-US" sz="1100">
            <a:effectLst/>
            <a:latin typeface="+mn-lt"/>
            <a:ea typeface="+mn-ea"/>
            <a:cs typeface="+mn-cs"/>
          </a:endParaRPr>
        </a:p>
        <a:p>
          <a:pPr rtl="0"/>
          <a:r>
            <a:rPr lang="zh-CN" altLang="zh-CN" sz="1100">
              <a:effectLst/>
              <a:latin typeface="+mn-lt"/>
              <a:ea typeface="+mn-ea"/>
              <a:cs typeface="+mn-cs"/>
            </a:rPr>
            <a:t>四、本月进展情况分析：</a:t>
          </a:r>
          <a:endParaRPr lang="zh-CN" altLang="zh-CN" sz="1400">
            <a:effectLst/>
          </a:endParaRPr>
        </a:p>
        <a:p>
          <a:pPr rtl="0"/>
          <a:r>
            <a:rPr lang="zh-CN" altLang="zh-CN" sz="1100">
              <a:effectLst/>
              <a:latin typeface="+mn-lt"/>
              <a:ea typeface="+mn-ea"/>
              <a:cs typeface="+mn-cs"/>
            </a:rPr>
            <a:t>五、需要公司和办事处解决问题：</a:t>
          </a:r>
          <a:endParaRPr lang="zh-CN" altLang="zh-CN" sz="1400">
            <a:effectLst/>
          </a:endParaRPr>
        </a:p>
        <a:p>
          <a:pPr algn="ctr" rtl="0">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endParaRPr>
        </a:p>
        <a:p>
          <a:pPr algn="ctr" rtl="0">
            <a:lnSpc>
              <a:spcPts val="1200"/>
            </a:lnSpc>
            <a:defRPr sz="1000"/>
          </a:pPr>
          <a:endParaRPr lang="zh-CN" altLang="en-US" sz="1100" b="0" i="0" u="none" strike="noStrike" baseline="0">
            <a:solidFill>
              <a:srgbClr val="000000"/>
            </a:solidFill>
            <a:latin typeface="宋体" panose="02010600030101010101" pitchFamily="7" charset="-122"/>
            <a:ea typeface="宋体" panose="02010600030101010101" pitchFamily="7" charset="-12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hanaq@chfec.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4" sqref="B4"/>
    </sheetView>
  </sheetViews>
  <sheetFormatPr defaultColWidth="9" defaultRowHeight="13.5" outlineLevelRow="5" outlineLevelCol="1"/>
  <cols>
    <col min="1" max="1" width="6.44166666666667" style="2" customWidth="1"/>
    <col min="2" max="2" width="97.2166666666667" customWidth="1"/>
  </cols>
  <sheetData>
    <row r="1" spans="1:2">
      <c r="A1" s="2" t="s">
        <v>0</v>
      </c>
      <c r="B1" t="s">
        <v>1</v>
      </c>
    </row>
    <row r="2" s="113" customFormat="1" ht="27" spans="1:2">
      <c r="A2" s="114"/>
      <c r="B2" s="113" t="s">
        <v>2</v>
      </c>
    </row>
    <row r="3" spans="1:2">
      <c r="A3" s="2" t="s">
        <v>3</v>
      </c>
      <c r="B3" t="s">
        <v>4</v>
      </c>
    </row>
    <row r="4" spans="2:2">
      <c r="B4" t="s">
        <v>5</v>
      </c>
    </row>
    <row r="5" spans="1:2">
      <c r="A5" s="2" t="s">
        <v>6</v>
      </c>
      <c r="B5" t="s">
        <v>7</v>
      </c>
    </row>
    <row r="6" spans="2:2">
      <c r="B6" t="s">
        <v>8</v>
      </c>
    </row>
  </sheetData>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tabSelected="1" workbookViewId="0">
      <selection activeCell="B6" sqref="B6"/>
    </sheetView>
  </sheetViews>
  <sheetFormatPr defaultColWidth="9" defaultRowHeight="13.5" outlineLevelRow="4" outlineLevelCol="1"/>
  <cols>
    <col min="1" max="1" width="14" style="108" customWidth="1"/>
    <col min="2" max="2" width="41.6666666666667" style="17" customWidth="1"/>
    <col min="3" max="16384" width="9" style="17"/>
  </cols>
  <sheetData>
    <row r="1" ht="28.2" customHeight="1" spans="1:2">
      <c r="A1" s="22" t="s">
        <v>9</v>
      </c>
      <c r="B1" s="22"/>
    </row>
    <row r="2" ht="28.2" customHeight="1" spans="1:2">
      <c r="A2" s="109" t="s">
        <v>10</v>
      </c>
      <c r="B2" s="22" t="s">
        <v>11</v>
      </c>
    </row>
    <row r="3" ht="28.2" customHeight="1" spans="1:2">
      <c r="A3" s="109" t="s">
        <v>12</v>
      </c>
      <c r="B3" s="110" t="s">
        <v>13</v>
      </c>
    </row>
    <row r="4" ht="28.2" customHeight="1" spans="1:2">
      <c r="A4" s="109" t="s">
        <v>14</v>
      </c>
      <c r="B4" s="111" t="s">
        <v>15</v>
      </c>
    </row>
    <row r="5" ht="28.2" customHeight="1" spans="1:2">
      <c r="A5" s="109" t="s">
        <v>16</v>
      </c>
      <c r="B5" s="112" t="s">
        <v>17</v>
      </c>
    </row>
  </sheetData>
  <mergeCells count="1">
    <mergeCell ref="A1:B1"/>
  </mergeCells>
  <hyperlinks>
    <hyperlink ref="B5" r:id="rId1" display="hanaq@chfec.com" tooltip="mailto:hanaq@chfec.com"/>
  </hyperlink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0"/>
  </sheetPr>
  <dimension ref="A1"/>
  <sheetViews>
    <sheetView topLeftCell="A40" workbookViewId="0">
      <selection activeCell="R37" sqref="R37"/>
    </sheetView>
  </sheetViews>
  <sheetFormatPr defaultColWidth="9" defaultRowHeight="13.5"/>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51"/>
  </sheetPr>
  <dimension ref="A1:G251"/>
  <sheetViews>
    <sheetView topLeftCell="A19" workbookViewId="0">
      <selection activeCell="G2" sqref="G2"/>
    </sheetView>
  </sheetViews>
  <sheetFormatPr defaultColWidth="9" defaultRowHeight="13.5" outlineLevelCol="6"/>
  <cols>
    <col min="1" max="1" width="4.33333333333333" style="16" customWidth="1"/>
    <col min="2" max="2" width="8.775" style="16" customWidth="1"/>
    <col min="3" max="3" width="14.2166666666667" style="16" customWidth="1"/>
    <col min="4" max="4" width="13.4416666666667" style="16" customWidth="1"/>
    <col min="5" max="5" width="18.3333333333333" style="16" customWidth="1"/>
    <col min="6" max="6" width="19.8833333333333" style="16" customWidth="1"/>
    <col min="7" max="7" width="26.2166666666667" style="17" customWidth="1"/>
    <col min="8" max="16384" width="9" style="17"/>
  </cols>
  <sheetData>
    <row r="1" ht="21.6" customHeight="1" spans="1:7">
      <c r="A1" s="77" t="s">
        <v>10</v>
      </c>
      <c r="B1" s="78"/>
      <c r="C1" s="79" t="s">
        <v>11</v>
      </c>
      <c r="D1" s="79"/>
      <c r="E1" s="79"/>
      <c r="F1" s="80" t="s">
        <v>18</v>
      </c>
      <c r="G1" s="81">
        <v>43427</v>
      </c>
    </row>
    <row r="2" ht="18" customHeight="1" spans="1:7">
      <c r="A2" s="82" t="s">
        <v>0</v>
      </c>
      <c r="B2" s="59"/>
      <c r="C2" s="37" t="s">
        <v>19</v>
      </c>
      <c r="D2" s="59"/>
      <c r="E2" s="22" t="s">
        <v>20</v>
      </c>
      <c r="F2" s="22" t="s">
        <v>21</v>
      </c>
      <c r="G2" s="83" t="s">
        <v>22</v>
      </c>
    </row>
    <row r="3" ht="18" customHeight="1" spans="1:7">
      <c r="A3" s="84">
        <v>1</v>
      </c>
      <c r="B3" s="85" t="s">
        <v>23</v>
      </c>
      <c r="C3" s="20" t="s">
        <v>24</v>
      </c>
      <c r="D3" s="20"/>
      <c r="E3" s="20" t="s">
        <v>25</v>
      </c>
      <c r="F3" s="86">
        <f>1095/30.41667</f>
        <v>35.999996054795</v>
      </c>
      <c r="G3" s="87"/>
    </row>
    <row r="4" ht="18" customHeight="1" spans="1:7">
      <c r="A4" s="84">
        <v>2</v>
      </c>
      <c r="B4" s="88"/>
      <c r="C4" s="20" t="s">
        <v>26</v>
      </c>
      <c r="D4" s="20"/>
      <c r="E4" s="20"/>
      <c r="F4" s="21" t="s">
        <v>27</v>
      </c>
      <c r="G4" s="87"/>
    </row>
    <row r="5" ht="18" customHeight="1" spans="1:7">
      <c r="A5" s="84">
        <v>3</v>
      </c>
      <c r="B5" s="88"/>
      <c r="C5" s="20" t="s">
        <v>28</v>
      </c>
      <c r="D5" s="20"/>
      <c r="E5" s="20"/>
      <c r="F5" s="21" t="s">
        <v>29</v>
      </c>
      <c r="G5" s="87"/>
    </row>
    <row r="6" ht="18" customHeight="1" spans="1:7">
      <c r="A6" s="84">
        <v>4</v>
      </c>
      <c r="B6" s="88"/>
      <c r="C6" s="20" t="s">
        <v>30</v>
      </c>
      <c r="D6" s="20"/>
      <c r="E6" s="20"/>
      <c r="F6" s="21" t="s">
        <v>31</v>
      </c>
      <c r="G6" s="87" t="s">
        <v>32</v>
      </c>
    </row>
    <row r="7" ht="18" customHeight="1" spans="1:7">
      <c r="A7" s="84">
        <v>5</v>
      </c>
      <c r="B7" s="88"/>
      <c r="C7" s="20" t="s">
        <v>33</v>
      </c>
      <c r="D7" s="20"/>
      <c r="E7" s="20"/>
      <c r="F7" s="21"/>
      <c r="G7" s="87" t="s">
        <v>34</v>
      </c>
    </row>
    <row r="8" ht="18" customHeight="1" spans="1:7">
      <c r="A8" s="84">
        <v>6</v>
      </c>
      <c r="B8" s="89"/>
      <c r="C8" s="20" t="s">
        <v>35</v>
      </c>
      <c r="D8" s="20"/>
      <c r="E8" s="20" t="s">
        <v>36</v>
      </c>
      <c r="F8" s="86">
        <v>0</v>
      </c>
      <c r="G8" s="87" t="s">
        <v>34</v>
      </c>
    </row>
    <row r="9" ht="4.95" customHeight="1" spans="1:7">
      <c r="A9" s="90"/>
      <c r="B9" s="91"/>
      <c r="C9" s="91"/>
      <c r="D9" s="91"/>
      <c r="E9" s="91"/>
      <c r="F9" s="91"/>
      <c r="G9" s="92"/>
    </row>
    <row r="10" ht="18" customHeight="1" spans="1:7">
      <c r="A10" s="82" t="s">
        <v>3</v>
      </c>
      <c r="B10" s="59"/>
      <c r="C10" s="37" t="s">
        <v>19</v>
      </c>
      <c r="D10" s="59"/>
      <c r="E10" s="22" t="s">
        <v>20</v>
      </c>
      <c r="F10" s="22" t="s">
        <v>37</v>
      </c>
      <c r="G10" s="93" t="s">
        <v>22</v>
      </c>
    </row>
    <row r="11" ht="18" customHeight="1" spans="1:7">
      <c r="A11" s="84">
        <v>1</v>
      </c>
      <c r="B11" s="85" t="s">
        <v>38</v>
      </c>
      <c r="C11" s="20" t="s">
        <v>39</v>
      </c>
      <c r="D11" s="20"/>
      <c r="E11" s="20" t="s">
        <v>40</v>
      </c>
      <c r="F11" s="94">
        <v>22500</v>
      </c>
      <c r="G11" s="95" t="s">
        <v>41</v>
      </c>
    </row>
    <row r="12" ht="18" customHeight="1" spans="1:7">
      <c r="A12" s="84">
        <v>2</v>
      </c>
      <c r="B12" s="88"/>
      <c r="C12" s="20"/>
      <c r="D12" s="20"/>
      <c r="E12" s="96" t="s">
        <v>42</v>
      </c>
      <c r="F12" s="94"/>
      <c r="G12" s="97"/>
    </row>
    <row r="13" ht="18" customHeight="1" spans="1:7">
      <c r="A13" s="84">
        <v>3</v>
      </c>
      <c r="B13" s="88"/>
      <c r="C13" s="20" t="s">
        <v>43</v>
      </c>
      <c r="D13" s="20"/>
      <c r="E13" s="20" t="s">
        <v>40</v>
      </c>
      <c r="F13" s="94">
        <v>22500</v>
      </c>
      <c r="G13" s="97"/>
    </row>
    <row r="14" ht="18" customHeight="1" spans="1:7">
      <c r="A14" s="84">
        <v>4</v>
      </c>
      <c r="B14" s="88"/>
      <c r="C14" s="20"/>
      <c r="D14" s="20"/>
      <c r="E14" s="96" t="s">
        <v>42</v>
      </c>
      <c r="F14" s="94"/>
      <c r="G14" s="97"/>
    </row>
    <row r="15" ht="18" customHeight="1" spans="1:7">
      <c r="A15" s="84">
        <v>5</v>
      </c>
      <c r="B15" s="88"/>
      <c r="C15" s="20" t="s">
        <v>44</v>
      </c>
      <c r="D15" s="20"/>
      <c r="E15" s="20" t="s">
        <v>40</v>
      </c>
      <c r="F15" s="94">
        <v>22500</v>
      </c>
      <c r="G15" s="97"/>
    </row>
    <row r="16" ht="18" customHeight="1" spans="1:7">
      <c r="A16" s="84">
        <v>6</v>
      </c>
      <c r="B16" s="89"/>
      <c r="C16" s="20"/>
      <c r="D16" s="20"/>
      <c r="E16" s="96" t="s">
        <v>42</v>
      </c>
      <c r="F16" s="94"/>
      <c r="G16" s="98"/>
    </row>
    <row r="17" ht="4.95" customHeight="1" spans="1:7">
      <c r="A17" s="90"/>
      <c r="B17" s="91"/>
      <c r="C17" s="91"/>
      <c r="D17" s="91"/>
      <c r="E17" s="91"/>
      <c r="F17" s="91"/>
      <c r="G17" s="92"/>
    </row>
    <row r="18" ht="18" customHeight="1" spans="1:7">
      <c r="A18" s="82" t="s">
        <v>6</v>
      </c>
      <c r="B18" s="59"/>
      <c r="C18" s="59" t="s">
        <v>19</v>
      </c>
      <c r="D18" s="22" t="s">
        <v>45</v>
      </c>
      <c r="E18" s="22" t="s">
        <v>20</v>
      </c>
      <c r="F18" s="22" t="s">
        <v>46</v>
      </c>
      <c r="G18" s="93" t="s">
        <v>22</v>
      </c>
    </row>
    <row r="19" ht="18" customHeight="1" spans="1:7">
      <c r="A19" s="84">
        <v>1</v>
      </c>
      <c r="B19" s="99" t="s">
        <v>47</v>
      </c>
      <c r="C19" s="24"/>
      <c r="D19" s="20"/>
      <c r="E19" s="20"/>
      <c r="F19" s="20"/>
      <c r="G19" s="95" t="s">
        <v>48</v>
      </c>
    </row>
    <row r="20" ht="18" customHeight="1" spans="1:7">
      <c r="A20" s="84">
        <v>2</v>
      </c>
      <c r="B20" s="100"/>
      <c r="C20" s="24"/>
      <c r="D20" s="20"/>
      <c r="E20" s="20"/>
      <c r="F20" s="20"/>
      <c r="G20" s="97"/>
    </row>
    <row r="21" ht="35.4" customHeight="1" spans="1:7">
      <c r="A21" s="84">
        <v>3</v>
      </c>
      <c r="B21" s="100"/>
      <c r="C21" s="24"/>
      <c r="D21" s="20"/>
      <c r="E21" s="20"/>
      <c r="F21" s="20"/>
      <c r="G21" s="97"/>
    </row>
    <row r="22" ht="18" customHeight="1" spans="1:7">
      <c r="A22" s="84">
        <v>4</v>
      </c>
      <c r="B22" s="100"/>
      <c r="C22" s="24"/>
      <c r="D22" s="20"/>
      <c r="E22" s="20"/>
      <c r="F22" s="20"/>
      <c r="G22" s="97"/>
    </row>
    <row r="23" ht="18" customHeight="1" spans="1:7">
      <c r="A23" s="84">
        <v>5</v>
      </c>
      <c r="B23" s="100"/>
      <c r="C23" s="24"/>
      <c r="D23" s="20"/>
      <c r="E23" s="20"/>
      <c r="F23" s="20"/>
      <c r="G23" s="97"/>
    </row>
    <row r="24" ht="18" customHeight="1" spans="1:7">
      <c r="A24" s="101" t="s">
        <v>49</v>
      </c>
      <c r="B24" s="102"/>
      <c r="C24" s="24"/>
      <c r="D24" s="20"/>
      <c r="E24" s="20"/>
      <c r="F24" s="20"/>
      <c r="G24" s="98"/>
    </row>
    <row r="25" ht="24.6" customHeight="1" spans="1:7">
      <c r="A25" s="103" t="s">
        <v>50</v>
      </c>
      <c r="B25" s="104"/>
      <c r="C25" s="104" t="s">
        <v>51</v>
      </c>
      <c r="D25" s="104"/>
      <c r="E25" s="104"/>
      <c r="F25" s="105" t="s">
        <v>12</v>
      </c>
      <c r="G25" s="106" t="s">
        <v>52</v>
      </c>
    </row>
    <row r="26" ht="14.25" spans="7:7">
      <c r="G26" s="107"/>
    </row>
    <row r="27" spans="7:7">
      <c r="G27" s="16"/>
    </row>
    <row r="28" spans="7:7">
      <c r="G28" s="107"/>
    </row>
    <row r="29" spans="7:7">
      <c r="G29" s="107"/>
    </row>
    <row r="30" spans="7:7">
      <c r="G30" s="107"/>
    </row>
    <row r="31" spans="7:7">
      <c r="G31" s="107"/>
    </row>
    <row r="32" spans="7:7">
      <c r="G32" s="107"/>
    </row>
    <row r="33" s="17" customFormat="1" spans="7:7">
      <c r="G33" s="107"/>
    </row>
    <row r="34" s="17" customFormat="1" spans="7:7">
      <c r="G34" s="107"/>
    </row>
    <row r="35" s="17" customFormat="1" spans="7:7">
      <c r="G35" s="107"/>
    </row>
    <row r="36" s="17" customFormat="1" spans="7:7">
      <c r="G36" s="107"/>
    </row>
    <row r="37" s="17" customFormat="1" spans="7:7">
      <c r="G37" s="107"/>
    </row>
    <row r="38" s="17" customFormat="1" spans="7:7">
      <c r="G38" s="107"/>
    </row>
    <row r="39" s="17" customFormat="1" spans="7:7">
      <c r="G39" s="107"/>
    </row>
    <row r="40" s="17" customFormat="1" spans="7:7">
      <c r="G40" s="107"/>
    </row>
    <row r="41" s="17" customFormat="1" spans="7:7">
      <c r="G41" s="107"/>
    </row>
    <row r="42" s="17" customFormat="1" spans="7:7">
      <c r="G42" s="107"/>
    </row>
    <row r="43" s="17" customFormat="1" spans="7:7">
      <c r="G43" s="107"/>
    </row>
    <row r="44" s="17" customFormat="1" spans="7:7">
      <c r="G44" s="107"/>
    </row>
    <row r="45" s="17" customFormat="1" spans="7:7">
      <c r="G45" s="107"/>
    </row>
    <row r="46" s="17" customFormat="1" spans="7:7">
      <c r="G46" s="107"/>
    </row>
    <row r="47" s="17" customFormat="1" spans="7:7">
      <c r="G47" s="107"/>
    </row>
    <row r="48" s="17" customFormat="1" spans="7:7">
      <c r="G48" s="107"/>
    </row>
    <row r="49" s="17" customFormat="1" spans="7:7">
      <c r="G49" s="107"/>
    </row>
    <row r="50" s="17" customFormat="1" spans="7:7">
      <c r="G50" s="107"/>
    </row>
    <row r="51" s="17" customFormat="1" spans="7:7">
      <c r="G51" s="107"/>
    </row>
    <row r="52" s="17" customFormat="1" spans="7:7">
      <c r="G52" s="107"/>
    </row>
    <row r="53" s="17" customFormat="1" spans="7:7">
      <c r="G53" s="107"/>
    </row>
    <row r="54" s="17" customFormat="1" spans="7:7">
      <c r="G54" s="107"/>
    </row>
    <row r="55" s="17" customFormat="1" spans="7:7">
      <c r="G55" s="107"/>
    </row>
    <row r="56" s="17" customFormat="1" spans="7:7">
      <c r="G56" s="107"/>
    </row>
    <row r="57" s="17" customFormat="1" spans="7:7">
      <c r="G57" s="107"/>
    </row>
    <row r="58" s="17" customFormat="1" spans="7:7">
      <c r="G58" s="107"/>
    </row>
    <row r="59" s="17" customFormat="1" spans="7:7">
      <c r="G59" s="107"/>
    </row>
    <row r="60" s="17" customFormat="1" spans="7:7">
      <c r="G60" s="107"/>
    </row>
    <row r="61" s="17" customFormat="1" spans="7:7">
      <c r="G61" s="107"/>
    </row>
    <row r="62" s="17" customFormat="1" spans="7:7">
      <c r="G62" s="107"/>
    </row>
    <row r="63" s="17" customFormat="1" spans="7:7">
      <c r="G63" s="107"/>
    </row>
    <row r="64" s="17" customFormat="1" spans="7:7">
      <c r="G64" s="107"/>
    </row>
    <row r="65" s="17" customFormat="1" spans="7:7">
      <c r="G65" s="107"/>
    </row>
    <row r="66" s="17" customFormat="1" spans="7:7">
      <c r="G66" s="107"/>
    </row>
    <row r="67" s="17" customFormat="1" spans="7:7">
      <c r="G67" s="107"/>
    </row>
    <row r="68" s="17" customFormat="1" spans="7:7">
      <c r="G68" s="107"/>
    </row>
    <row r="69" s="17" customFormat="1" spans="7:7">
      <c r="G69" s="107"/>
    </row>
    <row r="70" s="17" customFormat="1" spans="7:7">
      <c r="G70" s="107"/>
    </row>
    <row r="71" s="17" customFormat="1" spans="7:7">
      <c r="G71" s="107"/>
    </row>
    <row r="72" s="17" customFormat="1" spans="7:7">
      <c r="G72" s="107"/>
    </row>
    <row r="73" s="17" customFormat="1" spans="7:7">
      <c r="G73" s="107"/>
    </row>
    <row r="74" s="17" customFormat="1" spans="7:7">
      <c r="G74" s="107"/>
    </row>
    <row r="75" s="17" customFormat="1" spans="7:7">
      <c r="G75" s="107"/>
    </row>
    <row r="76" s="17" customFormat="1" spans="7:7">
      <c r="G76" s="107"/>
    </row>
    <row r="77" s="17" customFormat="1" spans="7:7">
      <c r="G77" s="107"/>
    </row>
    <row r="78" s="17" customFormat="1" spans="7:7">
      <c r="G78" s="107"/>
    </row>
    <row r="79" s="17" customFormat="1" spans="7:7">
      <c r="G79" s="107"/>
    </row>
    <row r="80" s="17" customFormat="1" spans="7:7">
      <c r="G80" s="107"/>
    </row>
    <row r="81" s="17" customFormat="1" spans="7:7">
      <c r="G81" s="107"/>
    </row>
    <row r="82" s="17" customFormat="1" spans="7:7">
      <c r="G82" s="107"/>
    </row>
    <row r="83" s="17" customFormat="1" spans="7:7">
      <c r="G83" s="107"/>
    </row>
    <row r="84" s="17" customFormat="1" spans="7:7">
      <c r="G84" s="107"/>
    </row>
    <row r="85" s="17" customFormat="1" spans="7:7">
      <c r="G85" s="107"/>
    </row>
    <row r="86" s="17" customFormat="1" spans="7:7">
      <c r="G86" s="107"/>
    </row>
    <row r="87" s="17" customFormat="1" spans="7:7">
      <c r="G87" s="107"/>
    </row>
    <row r="88" s="17" customFormat="1" spans="7:7">
      <c r="G88" s="107"/>
    </row>
    <row r="89" s="17" customFormat="1" spans="7:7">
      <c r="G89" s="107"/>
    </row>
    <row r="90" s="17" customFormat="1" spans="7:7">
      <c r="G90" s="107"/>
    </row>
    <row r="91" s="17" customFormat="1" spans="7:7">
      <c r="G91" s="107"/>
    </row>
    <row r="92" s="17" customFormat="1" spans="7:7">
      <c r="G92" s="107"/>
    </row>
    <row r="93" s="17" customFormat="1" spans="7:7">
      <c r="G93" s="107"/>
    </row>
    <row r="94" s="17" customFormat="1" spans="7:7">
      <c r="G94" s="107"/>
    </row>
    <row r="95" s="17" customFormat="1" spans="7:7">
      <c r="G95" s="107"/>
    </row>
    <row r="96" s="17" customFormat="1" spans="7:7">
      <c r="G96" s="107"/>
    </row>
    <row r="97" s="17" customFormat="1" spans="7:7">
      <c r="G97" s="107"/>
    </row>
    <row r="98" s="17" customFormat="1" spans="7:7">
      <c r="G98" s="107"/>
    </row>
    <row r="99" s="17" customFormat="1" spans="7:7">
      <c r="G99" s="107"/>
    </row>
    <row r="100" s="17" customFormat="1" spans="7:7">
      <c r="G100" s="107"/>
    </row>
    <row r="101" s="17" customFormat="1" spans="7:7">
      <c r="G101" s="107"/>
    </row>
    <row r="102" s="17" customFormat="1" spans="7:7">
      <c r="G102" s="107"/>
    </row>
    <row r="103" s="17" customFormat="1" spans="7:7">
      <c r="G103" s="107"/>
    </row>
    <row r="104" s="17" customFormat="1" spans="7:7">
      <c r="G104" s="107"/>
    </row>
    <row r="105" s="17" customFormat="1" spans="7:7">
      <c r="G105" s="107"/>
    </row>
    <row r="106" s="17" customFormat="1" spans="7:7">
      <c r="G106" s="107"/>
    </row>
    <row r="107" s="17" customFormat="1" spans="7:7">
      <c r="G107" s="107"/>
    </row>
    <row r="108" s="17" customFormat="1" spans="7:7">
      <c r="G108" s="107"/>
    </row>
    <row r="109" s="17" customFormat="1" spans="7:7">
      <c r="G109" s="107"/>
    </row>
    <row r="110" s="17" customFormat="1" spans="7:7">
      <c r="G110" s="107"/>
    </row>
    <row r="111" s="17" customFormat="1" spans="7:7">
      <c r="G111" s="107"/>
    </row>
    <row r="112" s="17" customFormat="1" spans="7:7">
      <c r="G112" s="107"/>
    </row>
    <row r="113" s="17" customFormat="1" spans="7:7">
      <c r="G113" s="107"/>
    </row>
    <row r="114" s="17" customFormat="1" spans="7:7">
      <c r="G114" s="107"/>
    </row>
    <row r="115" s="17" customFormat="1" spans="7:7">
      <c r="G115" s="107"/>
    </row>
    <row r="116" s="17" customFormat="1" spans="7:7">
      <c r="G116" s="107"/>
    </row>
    <row r="117" s="17" customFormat="1" spans="7:7">
      <c r="G117" s="107"/>
    </row>
    <row r="118" s="17" customFormat="1" spans="7:7">
      <c r="G118" s="107"/>
    </row>
    <row r="119" s="17" customFormat="1" spans="7:7">
      <c r="G119" s="107"/>
    </row>
    <row r="120" s="17" customFormat="1" spans="7:7">
      <c r="G120" s="107"/>
    </row>
    <row r="121" s="17" customFormat="1" spans="7:7">
      <c r="G121" s="107"/>
    </row>
    <row r="122" s="17" customFormat="1" spans="7:7">
      <c r="G122" s="107"/>
    </row>
    <row r="123" s="17" customFormat="1" spans="7:7">
      <c r="G123" s="107"/>
    </row>
    <row r="124" s="17" customFormat="1" spans="7:7">
      <c r="G124" s="107"/>
    </row>
    <row r="125" s="17" customFormat="1" spans="7:7">
      <c r="G125" s="107"/>
    </row>
    <row r="126" s="17" customFormat="1" spans="7:7">
      <c r="G126" s="107"/>
    </row>
    <row r="127" s="17" customFormat="1" spans="7:7">
      <c r="G127" s="107"/>
    </row>
    <row r="128" s="17" customFormat="1" spans="7:7">
      <c r="G128" s="107"/>
    </row>
    <row r="129" s="17" customFormat="1" spans="7:7">
      <c r="G129" s="107"/>
    </row>
    <row r="130" s="17" customFormat="1" spans="7:7">
      <c r="G130" s="107"/>
    </row>
    <row r="131" s="17" customFormat="1" spans="7:7">
      <c r="G131" s="107"/>
    </row>
    <row r="132" s="17" customFormat="1" spans="7:7">
      <c r="G132" s="107"/>
    </row>
    <row r="133" s="17" customFormat="1" spans="7:7">
      <c r="G133" s="107"/>
    </row>
    <row r="134" s="17" customFormat="1" spans="7:7">
      <c r="G134" s="107"/>
    </row>
    <row r="135" s="17" customFormat="1" spans="7:7">
      <c r="G135" s="107"/>
    </row>
    <row r="136" s="17" customFormat="1" spans="7:7">
      <c r="G136" s="107"/>
    </row>
    <row r="137" s="17" customFormat="1" spans="7:7">
      <c r="G137" s="107"/>
    </row>
    <row r="138" s="17" customFormat="1" spans="7:7">
      <c r="G138" s="107"/>
    </row>
    <row r="139" s="17" customFormat="1" spans="7:7">
      <c r="G139" s="107"/>
    </row>
    <row r="140" s="17" customFormat="1" spans="7:7">
      <c r="G140" s="107"/>
    </row>
    <row r="141" s="17" customFormat="1" spans="7:7">
      <c r="G141" s="107"/>
    </row>
    <row r="142" s="17" customFormat="1" spans="7:7">
      <c r="G142" s="107"/>
    </row>
    <row r="143" s="17" customFormat="1" spans="7:7">
      <c r="G143" s="107"/>
    </row>
    <row r="144" s="17" customFormat="1" spans="7:7">
      <c r="G144" s="107"/>
    </row>
    <row r="145" s="17" customFormat="1" spans="7:7">
      <c r="G145" s="107"/>
    </row>
    <row r="146" s="17" customFormat="1" spans="7:7">
      <c r="G146" s="107"/>
    </row>
    <row r="147" s="17" customFormat="1" spans="7:7">
      <c r="G147" s="107"/>
    </row>
    <row r="148" s="17" customFormat="1" spans="7:7">
      <c r="G148" s="107"/>
    </row>
    <row r="149" s="17" customFormat="1" spans="7:7">
      <c r="G149" s="107"/>
    </row>
    <row r="150" s="17" customFormat="1" spans="7:7">
      <c r="G150" s="107"/>
    </row>
    <row r="151" s="17" customFormat="1" spans="7:7">
      <c r="G151" s="107"/>
    </row>
    <row r="152" s="17" customFormat="1" spans="7:7">
      <c r="G152" s="107"/>
    </row>
    <row r="153" s="17" customFormat="1" spans="7:7">
      <c r="G153" s="107"/>
    </row>
    <row r="154" s="17" customFormat="1" spans="7:7">
      <c r="G154" s="107"/>
    </row>
    <row r="155" s="17" customFormat="1" spans="7:7">
      <c r="G155" s="107"/>
    </row>
    <row r="156" s="17" customFormat="1" spans="7:7">
      <c r="G156" s="107"/>
    </row>
    <row r="157" s="17" customFormat="1" spans="7:7">
      <c r="G157" s="107"/>
    </row>
    <row r="158" s="17" customFormat="1" spans="7:7">
      <c r="G158" s="107"/>
    </row>
    <row r="159" s="17" customFormat="1" spans="7:7">
      <c r="G159" s="107"/>
    </row>
    <row r="160" s="17" customFormat="1" spans="7:7">
      <c r="G160" s="107"/>
    </row>
    <row r="161" s="17" customFormat="1" spans="7:7">
      <c r="G161" s="107"/>
    </row>
    <row r="162" s="17" customFormat="1" spans="7:7">
      <c r="G162" s="107"/>
    </row>
    <row r="163" s="17" customFormat="1" spans="7:7">
      <c r="G163" s="107"/>
    </row>
    <row r="164" s="17" customFormat="1" spans="7:7">
      <c r="G164" s="107"/>
    </row>
    <row r="165" s="17" customFormat="1" spans="7:7">
      <c r="G165" s="107"/>
    </row>
    <row r="166" s="17" customFormat="1" spans="7:7">
      <c r="G166" s="107"/>
    </row>
    <row r="167" s="17" customFormat="1" spans="7:7">
      <c r="G167" s="107"/>
    </row>
    <row r="168" s="17" customFormat="1" spans="7:7">
      <c r="G168" s="107"/>
    </row>
    <row r="169" s="17" customFormat="1" spans="7:7">
      <c r="G169" s="107"/>
    </row>
    <row r="170" s="17" customFormat="1" spans="7:7">
      <c r="G170" s="107"/>
    </row>
    <row r="171" s="17" customFormat="1" spans="7:7">
      <c r="G171" s="107"/>
    </row>
    <row r="172" s="17" customFormat="1" spans="7:7">
      <c r="G172" s="107"/>
    </row>
    <row r="173" s="17" customFormat="1" spans="7:7">
      <c r="G173" s="107"/>
    </row>
    <row r="174" s="17" customFormat="1" spans="7:7">
      <c r="G174" s="107"/>
    </row>
    <row r="175" s="17" customFormat="1" spans="7:7">
      <c r="G175" s="107"/>
    </row>
    <row r="176" s="17" customFormat="1" spans="7:7">
      <c r="G176" s="107"/>
    </row>
    <row r="177" s="17" customFormat="1" spans="7:7">
      <c r="G177" s="107"/>
    </row>
    <row r="178" s="17" customFormat="1" spans="7:7">
      <c r="G178" s="107"/>
    </row>
    <row r="179" s="17" customFormat="1" spans="7:7">
      <c r="G179" s="107"/>
    </row>
    <row r="180" s="17" customFormat="1" spans="7:7">
      <c r="G180" s="107"/>
    </row>
    <row r="181" s="17" customFormat="1" spans="7:7">
      <c r="G181" s="107"/>
    </row>
    <row r="182" s="17" customFormat="1" spans="7:7">
      <c r="G182" s="107"/>
    </row>
    <row r="183" s="17" customFormat="1" spans="7:7">
      <c r="G183" s="107"/>
    </row>
    <row r="184" s="17" customFormat="1" spans="7:7">
      <c r="G184" s="107"/>
    </row>
    <row r="185" s="17" customFormat="1" spans="7:7">
      <c r="G185" s="107"/>
    </row>
    <row r="186" s="17" customFormat="1" spans="7:7">
      <c r="G186" s="107"/>
    </row>
    <row r="187" s="17" customFormat="1" spans="7:7">
      <c r="G187" s="107"/>
    </row>
    <row r="188" s="17" customFormat="1" spans="7:7">
      <c r="G188" s="107"/>
    </row>
    <row r="189" s="17" customFormat="1" spans="7:7">
      <c r="G189" s="107"/>
    </row>
    <row r="190" s="17" customFormat="1" spans="7:7">
      <c r="G190" s="107"/>
    </row>
    <row r="191" s="17" customFormat="1" spans="7:7">
      <c r="G191" s="107"/>
    </row>
    <row r="192" s="17" customFormat="1" spans="7:7">
      <c r="G192" s="107"/>
    </row>
    <row r="193" s="17" customFormat="1" spans="7:7">
      <c r="G193" s="107"/>
    </row>
    <row r="194" s="17" customFormat="1" spans="7:7">
      <c r="G194" s="107"/>
    </row>
    <row r="195" s="17" customFormat="1" spans="7:7">
      <c r="G195" s="107"/>
    </row>
    <row r="196" s="17" customFormat="1" spans="7:7">
      <c r="G196" s="107"/>
    </row>
    <row r="197" s="17" customFormat="1" spans="7:7">
      <c r="G197" s="107"/>
    </row>
    <row r="198" s="17" customFormat="1" spans="7:7">
      <c r="G198" s="107"/>
    </row>
    <row r="199" s="17" customFormat="1" spans="7:7">
      <c r="G199" s="107"/>
    </row>
    <row r="200" s="17" customFormat="1" spans="7:7">
      <c r="G200" s="107"/>
    </row>
    <row r="201" s="17" customFormat="1" spans="7:7">
      <c r="G201" s="107"/>
    </row>
    <row r="202" s="17" customFormat="1" spans="7:7">
      <c r="G202" s="107"/>
    </row>
    <row r="203" s="17" customFormat="1" spans="7:7">
      <c r="G203" s="107"/>
    </row>
    <row r="204" s="17" customFormat="1" spans="7:7">
      <c r="G204" s="107"/>
    </row>
    <row r="205" s="17" customFormat="1" spans="7:7">
      <c r="G205" s="107"/>
    </row>
    <row r="206" s="17" customFormat="1" spans="7:7">
      <c r="G206" s="107"/>
    </row>
    <row r="207" s="17" customFormat="1" spans="7:7">
      <c r="G207" s="107"/>
    </row>
    <row r="208" s="17" customFormat="1" spans="7:7">
      <c r="G208" s="107"/>
    </row>
    <row r="209" s="17" customFormat="1" spans="7:7">
      <c r="G209" s="107"/>
    </row>
    <row r="210" s="17" customFormat="1" spans="7:7">
      <c r="G210" s="107"/>
    </row>
    <row r="211" s="17" customFormat="1" spans="7:7">
      <c r="G211" s="107"/>
    </row>
    <row r="212" s="17" customFormat="1" spans="7:7">
      <c r="G212" s="107"/>
    </row>
    <row r="213" s="17" customFormat="1" spans="7:7">
      <c r="G213" s="107"/>
    </row>
    <row r="214" s="17" customFormat="1" spans="7:7">
      <c r="G214" s="107"/>
    </row>
    <row r="215" s="17" customFormat="1" spans="7:7">
      <c r="G215" s="107"/>
    </row>
    <row r="216" s="17" customFormat="1" spans="7:7">
      <c r="G216" s="107"/>
    </row>
    <row r="217" s="17" customFormat="1" spans="7:7">
      <c r="G217" s="107"/>
    </row>
    <row r="218" s="17" customFormat="1" spans="7:7">
      <c r="G218" s="107"/>
    </row>
    <row r="219" s="17" customFormat="1" spans="7:7">
      <c r="G219" s="107"/>
    </row>
    <row r="220" s="17" customFormat="1" spans="7:7">
      <c r="G220" s="107"/>
    </row>
    <row r="221" s="17" customFormat="1" spans="7:7">
      <c r="G221" s="107"/>
    </row>
    <row r="222" s="17" customFormat="1" spans="7:7">
      <c r="G222" s="107"/>
    </row>
    <row r="223" s="17" customFormat="1" spans="7:7">
      <c r="G223" s="107"/>
    </row>
    <row r="224" s="17" customFormat="1" spans="7:7">
      <c r="G224" s="107"/>
    </row>
    <row r="225" s="17" customFormat="1" spans="7:7">
      <c r="G225" s="107"/>
    </row>
    <row r="226" s="17" customFormat="1" spans="7:7">
      <c r="G226" s="107"/>
    </row>
    <row r="227" s="17" customFormat="1" spans="7:7">
      <c r="G227" s="107"/>
    </row>
    <row r="228" s="17" customFormat="1" spans="7:7">
      <c r="G228" s="107"/>
    </row>
    <row r="229" s="17" customFormat="1" spans="7:7">
      <c r="G229" s="107"/>
    </row>
    <row r="230" s="17" customFormat="1" spans="7:7">
      <c r="G230" s="107"/>
    </row>
    <row r="231" s="17" customFormat="1" spans="7:7">
      <c r="G231" s="107"/>
    </row>
    <row r="232" s="17" customFormat="1" spans="7:7">
      <c r="G232" s="107"/>
    </row>
    <row r="233" s="17" customFormat="1" spans="7:7">
      <c r="G233" s="107"/>
    </row>
    <row r="234" s="17" customFormat="1" spans="7:7">
      <c r="G234" s="107"/>
    </row>
    <row r="235" s="17" customFormat="1" spans="7:7">
      <c r="G235" s="107"/>
    </row>
    <row r="236" s="17" customFormat="1" spans="7:7">
      <c r="G236" s="107"/>
    </row>
    <row r="237" s="17" customFormat="1" spans="7:7">
      <c r="G237" s="107"/>
    </row>
    <row r="238" s="17" customFormat="1" spans="7:7">
      <c r="G238" s="107"/>
    </row>
    <row r="239" s="17" customFormat="1" spans="7:7">
      <c r="G239" s="107"/>
    </row>
    <row r="240" s="17" customFormat="1" spans="7:7">
      <c r="G240" s="107"/>
    </row>
    <row r="241" s="17" customFormat="1" spans="7:7">
      <c r="G241" s="107"/>
    </row>
    <row r="242" s="17" customFormat="1" spans="7:7">
      <c r="G242" s="107"/>
    </row>
    <row r="243" s="17" customFormat="1" spans="7:7">
      <c r="G243" s="107"/>
    </row>
    <row r="244" s="17" customFormat="1" spans="7:7">
      <c r="G244" s="107"/>
    </row>
    <row r="245" s="17" customFormat="1" spans="7:7">
      <c r="G245" s="107"/>
    </row>
    <row r="246" s="17" customFormat="1" spans="7:7">
      <c r="G246" s="107"/>
    </row>
    <row r="247" s="17" customFormat="1" spans="7:7">
      <c r="G247" s="107"/>
    </row>
    <row r="248" s="17" customFormat="1" spans="7:7">
      <c r="G248" s="107"/>
    </row>
    <row r="249" s="17" customFormat="1" spans="7:7">
      <c r="G249" s="107"/>
    </row>
    <row r="250" s="17" customFormat="1" spans="7:7">
      <c r="G250" s="107"/>
    </row>
    <row r="251" s="17" customFormat="1" spans="7:7">
      <c r="G251" s="107"/>
    </row>
  </sheetData>
  <mergeCells count="26">
    <mergeCell ref="A1:B1"/>
    <mergeCell ref="C1:E1"/>
    <mergeCell ref="A2:B2"/>
    <mergeCell ref="C2:D2"/>
    <mergeCell ref="C3:D3"/>
    <mergeCell ref="C4:D4"/>
    <mergeCell ref="C5:D5"/>
    <mergeCell ref="C6:D6"/>
    <mergeCell ref="C7:D7"/>
    <mergeCell ref="C8:D8"/>
    <mergeCell ref="A9:G9"/>
    <mergeCell ref="A10:B10"/>
    <mergeCell ref="C10:D10"/>
    <mergeCell ref="A17:G17"/>
    <mergeCell ref="A18:B18"/>
    <mergeCell ref="A25:B25"/>
    <mergeCell ref="D25:E25"/>
    <mergeCell ref="B27:G27"/>
    <mergeCell ref="B3:B8"/>
    <mergeCell ref="B11:B16"/>
    <mergeCell ref="B19:B24"/>
    <mergeCell ref="G11:G16"/>
    <mergeCell ref="G19:G24"/>
    <mergeCell ref="C15:D16"/>
    <mergeCell ref="C11:D12"/>
    <mergeCell ref="C13:D14"/>
  </mergeCells>
  <pageMargins left="0.699305555555556" right="0.699305555555556" top="0.75" bottom="0.75" header="0.3" footer="0.3"/>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1"/>
  </sheetPr>
  <dimension ref="A1:T33"/>
  <sheetViews>
    <sheetView zoomScale="82" zoomScaleNormal="82" workbookViewId="0">
      <selection activeCell="J13" sqref="J13"/>
    </sheetView>
  </sheetViews>
  <sheetFormatPr defaultColWidth="9" defaultRowHeight="13.5"/>
  <cols>
    <col min="1" max="1" width="8.33333333333333" style="16" customWidth="1"/>
    <col min="2" max="2" width="37.1083333333333" style="17" customWidth="1"/>
    <col min="3" max="3" width="15" style="17" customWidth="1"/>
    <col min="4" max="4" width="15.2166666666667" style="16" customWidth="1"/>
    <col min="5" max="5" width="3.775" style="16" customWidth="1"/>
    <col min="6" max="6" width="13.2166666666667" style="16" customWidth="1"/>
    <col min="7" max="7" width="13" style="16" customWidth="1"/>
    <col min="8" max="8" width="9.88333333333333" style="18" customWidth="1"/>
    <col min="9" max="9" width="13" style="18" customWidth="1"/>
    <col min="10" max="10" width="16.3333333333333" style="16" customWidth="1"/>
    <col min="11" max="11" width="14.1083333333333" style="19" customWidth="1"/>
    <col min="12" max="12" width="9.44166666666667" style="19" customWidth="1"/>
    <col min="13" max="13" width="10.1083333333333" style="19" customWidth="1"/>
    <col min="14" max="14" width="18" style="16" customWidth="1"/>
    <col min="15" max="15" width="4.21666666666667" style="17" customWidth="1"/>
    <col min="16" max="16" width="19.3333333333333" style="17" customWidth="1"/>
    <col min="17" max="17" width="36.4416666666667" style="17" customWidth="1"/>
    <col min="18" max="18" width="17.4416666666667" style="17" customWidth="1"/>
    <col min="19" max="19" width="34.775" style="17" customWidth="1"/>
    <col min="20" max="20" width="17.2166666666667" style="17" customWidth="1"/>
    <col min="21" max="16384" width="9" style="17"/>
  </cols>
  <sheetData>
    <row r="1" ht="22.95" customHeight="1" spans="1:19">
      <c r="A1" s="20" t="s">
        <v>53</v>
      </c>
      <c r="B1" s="21">
        <v>43427</v>
      </c>
      <c r="C1" s="21"/>
      <c r="D1" s="22" t="s">
        <v>54</v>
      </c>
      <c r="E1" s="22"/>
      <c r="F1" s="22"/>
      <c r="G1" s="22"/>
      <c r="H1" s="22"/>
      <c r="I1" s="22"/>
      <c r="J1" s="22"/>
      <c r="K1" s="22"/>
      <c r="L1" s="22"/>
      <c r="M1" s="22"/>
      <c r="N1" s="22"/>
      <c r="P1" s="37" t="s">
        <v>55</v>
      </c>
      <c r="Q1" s="58"/>
      <c r="R1" s="58"/>
      <c r="S1" s="59"/>
    </row>
    <row r="2" ht="27.6" customHeight="1" spans="1:20">
      <c r="A2" s="20" t="s">
        <v>56</v>
      </c>
      <c r="B2" s="23"/>
      <c r="C2" s="24" t="s">
        <v>57</v>
      </c>
      <c r="D2" s="24" t="s">
        <v>58</v>
      </c>
      <c r="E2" s="20" t="s">
        <v>20</v>
      </c>
      <c r="F2" s="20" t="s">
        <v>59</v>
      </c>
      <c r="G2" s="20" t="s">
        <v>60</v>
      </c>
      <c r="H2" s="25" t="s">
        <v>61</v>
      </c>
      <c r="I2" s="25" t="s">
        <v>62</v>
      </c>
      <c r="J2" s="24" t="s">
        <v>63</v>
      </c>
      <c r="K2" s="24" t="s">
        <v>64</v>
      </c>
      <c r="L2" s="24" t="s">
        <v>65</v>
      </c>
      <c r="M2" s="24" t="s">
        <v>66</v>
      </c>
      <c r="N2" s="20" t="s">
        <v>67</v>
      </c>
      <c r="P2" s="38" t="s">
        <v>68</v>
      </c>
      <c r="Q2" s="38" t="s">
        <v>69</v>
      </c>
      <c r="R2" s="38" t="s">
        <v>70</v>
      </c>
      <c r="S2" s="20" t="s">
        <v>67</v>
      </c>
      <c r="T2" s="60">
        <v>42035</v>
      </c>
    </row>
    <row r="3" spans="1:19">
      <c r="A3" s="20" t="s">
        <v>71</v>
      </c>
      <c r="B3" s="26" t="s">
        <v>72</v>
      </c>
      <c r="C3" s="27"/>
      <c r="D3" s="27"/>
      <c r="E3" s="20"/>
      <c r="F3" s="21"/>
      <c r="G3" s="21"/>
      <c r="H3" s="28"/>
      <c r="I3" s="39"/>
      <c r="J3" s="40"/>
      <c r="K3" s="41"/>
      <c r="L3" s="41"/>
      <c r="M3" s="42"/>
      <c r="N3" s="43"/>
      <c r="P3" s="44">
        <v>225000000</v>
      </c>
      <c r="Q3" s="61">
        <v>143987303.214234</v>
      </c>
      <c r="R3" s="42">
        <f>Q3/P3</f>
        <v>0.63994356984104</v>
      </c>
      <c r="S3" s="23" t="s">
        <v>73</v>
      </c>
    </row>
    <row r="4" ht="15" spans="1:19">
      <c r="A4" s="20" t="s">
        <v>74</v>
      </c>
      <c r="B4" s="26" t="s">
        <v>75</v>
      </c>
      <c r="C4" s="29">
        <v>12042100</v>
      </c>
      <c r="D4" s="29">
        <v>12042100</v>
      </c>
      <c r="E4" s="20"/>
      <c r="F4" s="21">
        <v>41946</v>
      </c>
      <c r="G4" s="21">
        <v>42449</v>
      </c>
      <c r="H4" s="28">
        <f t="shared" ref="H4:H13" si="0">(G4-F4)/30</f>
        <v>16.7666666666667</v>
      </c>
      <c r="I4" s="36"/>
      <c r="J4" s="36">
        <v>11993142.9389218</v>
      </c>
      <c r="K4" s="41">
        <f>(B$1-F4)/(G4-F4)</f>
        <v>2.94433399602386</v>
      </c>
      <c r="L4" s="45">
        <f t="shared" ref="L4:L8" si="1">J4/C4</f>
        <v>0.995934508011211</v>
      </c>
      <c r="M4" s="42"/>
      <c r="N4" s="46"/>
      <c r="P4" s="47"/>
      <c r="Q4" s="24"/>
      <c r="R4" s="20"/>
      <c r="S4" s="23"/>
    </row>
    <row r="5" ht="15" spans="1:19">
      <c r="A5" s="20" t="s">
        <v>76</v>
      </c>
      <c r="B5" s="26" t="s">
        <v>77</v>
      </c>
      <c r="C5" s="29">
        <v>42379818</v>
      </c>
      <c r="D5" s="29">
        <v>42379818</v>
      </c>
      <c r="E5" s="20"/>
      <c r="F5" s="21">
        <v>42196</v>
      </c>
      <c r="G5" s="21">
        <v>42975</v>
      </c>
      <c r="H5" s="28">
        <f t="shared" si="0"/>
        <v>25.9666666666667</v>
      </c>
      <c r="I5" s="36">
        <v>847596.36</v>
      </c>
      <c r="J5" s="36">
        <f>30631750.1838+I5</f>
        <v>31479346.5438</v>
      </c>
      <c r="K5" s="41">
        <f>(B$1-F5)/(G5-F5)</f>
        <v>1.58023106546855</v>
      </c>
      <c r="L5" s="45">
        <f t="shared" si="1"/>
        <v>0.74279097998486</v>
      </c>
      <c r="M5" s="42"/>
      <c r="N5" s="46"/>
      <c r="P5" s="20">
        <v>48</v>
      </c>
      <c r="Q5" s="62">
        <f>(B1-T2)/30</f>
        <v>46.4</v>
      </c>
      <c r="R5" s="42">
        <f>Q5/P5</f>
        <v>0.966666666666667</v>
      </c>
      <c r="S5" s="23" t="s">
        <v>78</v>
      </c>
    </row>
    <row r="6" ht="15" customHeight="1" spans="1:19">
      <c r="A6" s="20" t="s">
        <v>79</v>
      </c>
      <c r="B6" s="26" t="s">
        <v>80</v>
      </c>
      <c r="C6" s="29">
        <v>48616669</v>
      </c>
      <c r="D6" s="29">
        <v>48616669</v>
      </c>
      <c r="E6" s="20"/>
      <c r="F6" s="21">
        <v>42419</v>
      </c>
      <c r="G6" s="21">
        <v>42784</v>
      </c>
      <c r="H6" s="28">
        <f t="shared" si="0"/>
        <v>12.1666666666667</v>
      </c>
      <c r="I6" s="36">
        <v>360000</v>
      </c>
      <c r="J6" s="36">
        <f>46854935.5856435+I6</f>
        <v>47214935.5856435</v>
      </c>
      <c r="K6" s="41">
        <f>(B$1-F6)/(G6-F6)</f>
        <v>2.76164383561644</v>
      </c>
      <c r="L6" s="45">
        <f t="shared" si="1"/>
        <v>0.971167637701454</v>
      </c>
      <c r="M6" s="42"/>
      <c r="N6" s="46"/>
      <c r="P6" s="20" t="s">
        <v>81</v>
      </c>
      <c r="Q6" s="42">
        <f>R3-R5</f>
        <v>-0.326723096825627</v>
      </c>
      <c r="R6" s="20"/>
      <c r="S6" s="63"/>
    </row>
    <row r="7" ht="15" spans="1:19">
      <c r="A7" s="20" t="s">
        <v>82</v>
      </c>
      <c r="B7" s="26" t="s">
        <v>83</v>
      </c>
      <c r="C7" s="29">
        <v>9746595</v>
      </c>
      <c r="D7" s="29">
        <v>9746595</v>
      </c>
      <c r="E7" s="20"/>
      <c r="F7" s="21">
        <v>42603</v>
      </c>
      <c r="G7" s="21">
        <v>42832</v>
      </c>
      <c r="H7" s="28">
        <f t="shared" si="0"/>
        <v>7.63333333333333</v>
      </c>
      <c r="I7" s="36">
        <v>150000</v>
      </c>
      <c r="J7" s="36">
        <f>6690250.5+I7</f>
        <v>6840250.5</v>
      </c>
      <c r="K7" s="41">
        <f>(B$1-F7)/(G7-F7)</f>
        <v>3.59825327510917</v>
      </c>
      <c r="L7" s="45">
        <f t="shared" si="1"/>
        <v>0.701809247229417</v>
      </c>
      <c r="M7" s="23"/>
      <c r="N7" s="46"/>
      <c r="P7" s="20"/>
      <c r="Q7" s="20"/>
      <c r="R7" s="20"/>
      <c r="S7" s="64"/>
    </row>
    <row r="8" ht="31.5" customHeight="1" spans="1:20">
      <c r="A8" s="20" t="s">
        <v>84</v>
      </c>
      <c r="B8" s="30" t="s">
        <v>85</v>
      </c>
      <c r="C8" s="29">
        <v>47004802</v>
      </c>
      <c r="D8" s="29">
        <v>47004802</v>
      </c>
      <c r="E8" s="20"/>
      <c r="F8" s="21">
        <v>42552</v>
      </c>
      <c r="G8" s="21">
        <v>42976</v>
      </c>
      <c r="H8" s="28">
        <f t="shared" si="0"/>
        <v>14.1333333333333</v>
      </c>
      <c r="I8" s="36">
        <v>940096.04</v>
      </c>
      <c r="J8" s="36">
        <f>18478199.6608131+I8</f>
        <v>19418295.7008131</v>
      </c>
      <c r="K8" s="41">
        <f>(B$1-F8)/(G8-F8)</f>
        <v>2.06367924528302</v>
      </c>
      <c r="L8" s="45">
        <f t="shared" si="1"/>
        <v>0.413113019831742</v>
      </c>
      <c r="M8" s="42"/>
      <c r="N8" s="46"/>
      <c r="P8" s="48" t="s">
        <v>86</v>
      </c>
      <c r="Q8" s="65"/>
      <c r="R8" s="66"/>
      <c r="S8" s="64"/>
      <c r="T8" s="67"/>
    </row>
    <row r="9" ht="15" spans="1:19">
      <c r="A9" s="20" t="s">
        <v>87</v>
      </c>
      <c r="B9" s="26" t="s">
        <v>88</v>
      </c>
      <c r="C9" s="29">
        <v>14445154</v>
      </c>
      <c r="D9" s="29">
        <v>14445154</v>
      </c>
      <c r="E9" s="20"/>
      <c r="F9" s="21">
        <v>42666</v>
      </c>
      <c r="G9" s="21">
        <v>42994</v>
      </c>
      <c r="H9" s="28">
        <f t="shared" si="0"/>
        <v>10.9333333333333</v>
      </c>
      <c r="I9" s="36"/>
      <c r="J9" s="36">
        <v>0</v>
      </c>
      <c r="K9" s="41"/>
      <c r="L9" s="45"/>
      <c r="M9" s="42"/>
      <c r="N9" s="46"/>
      <c r="P9" s="49"/>
      <c r="Q9" s="68"/>
      <c r="R9" s="69"/>
      <c r="S9" s="64"/>
    </row>
    <row r="10" ht="28.5" spans="1:19">
      <c r="A10" s="20" t="s">
        <v>89</v>
      </c>
      <c r="B10" s="30" t="s">
        <v>90</v>
      </c>
      <c r="C10" s="29">
        <v>4984818</v>
      </c>
      <c r="D10" s="29">
        <v>4984818</v>
      </c>
      <c r="E10" s="20"/>
      <c r="F10" s="21">
        <v>42700</v>
      </c>
      <c r="G10" s="21">
        <v>42972</v>
      </c>
      <c r="H10" s="28">
        <f t="shared" si="0"/>
        <v>9.06666666666667</v>
      </c>
      <c r="I10" s="36">
        <v>565307.6</v>
      </c>
      <c r="J10" s="36">
        <f>550000+I10</f>
        <v>1115307.6</v>
      </c>
      <c r="K10" s="41">
        <f>(B$1-F10)/(G10-F10)</f>
        <v>2.67279411764706</v>
      </c>
      <c r="L10" s="45">
        <f>J10/C10</f>
        <v>0.223740886828767</v>
      </c>
      <c r="M10" s="42"/>
      <c r="N10" s="46"/>
      <c r="P10" s="49"/>
      <c r="Q10" s="68"/>
      <c r="R10" s="69"/>
      <c r="S10" s="64"/>
    </row>
    <row r="11" ht="15" spans="1:19">
      <c r="A11" s="20" t="s">
        <v>91</v>
      </c>
      <c r="B11" s="30" t="s">
        <v>92</v>
      </c>
      <c r="C11" s="29">
        <v>4667571</v>
      </c>
      <c r="D11" s="29">
        <v>4667571</v>
      </c>
      <c r="E11" s="20"/>
      <c r="F11" s="21">
        <v>42640</v>
      </c>
      <c r="G11" s="21">
        <v>42857</v>
      </c>
      <c r="H11" s="28">
        <f t="shared" si="0"/>
        <v>7.23333333333333</v>
      </c>
      <c r="I11" s="36"/>
      <c r="J11" s="36">
        <v>0</v>
      </c>
      <c r="K11" s="41"/>
      <c r="L11" s="45"/>
      <c r="M11" s="42"/>
      <c r="N11" s="46"/>
      <c r="P11" s="49"/>
      <c r="Q11" s="68"/>
      <c r="R11" s="69"/>
      <c r="S11" s="64"/>
    </row>
    <row r="12" ht="30" customHeight="1" spans="1:19">
      <c r="A12" s="20" t="s">
        <v>93</v>
      </c>
      <c r="B12" s="26" t="s">
        <v>94</v>
      </c>
      <c r="C12" s="29">
        <v>2588957</v>
      </c>
      <c r="D12" s="29">
        <v>2588957</v>
      </c>
      <c r="E12" s="20"/>
      <c r="F12" s="21">
        <v>42663</v>
      </c>
      <c r="G12" s="21">
        <v>42975</v>
      </c>
      <c r="H12" s="28">
        <f t="shared" si="0"/>
        <v>10.4</v>
      </c>
      <c r="I12" s="36"/>
      <c r="J12" s="36">
        <v>51800</v>
      </c>
      <c r="K12" s="41">
        <f>(B$1-F12)/(G12-F12)</f>
        <v>2.44871794871795</v>
      </c>
      <c r="L12" s="45">
        <f>J12/C12</f>
        <v>0.02000805729875</v>
      </c>
      <c r="M12" s="42"/>
      <c r="N12" s="46"/>
      <c r="P12" s="50"/>
      <c r="Q12" s="70"/>
      <c r="R12" s="71"/>
      <c r="S12" s="72"/>
    </row>
    <row r="13" ht="36.75" customHeight="1" spans="1:18">
      <c r="A13" s="20" t="s">
        <v>95</v>
      </c>
      <c r="B13" s="30" t="s">
        <v>96</v>
      </c>
      <c r="C13" s="29">
        <v>23425489</v>
      </c>
      <c r="D13" s="29">
        <v>23425489</v>
      </c>
      <c r="E13" s="20"/>
      <c r="F13" s="21">
        <v>42429</v>
      </c>
      <c r="G13" s="21">
        <v>43080</v>
      </c>
      <c r="H13" s="28">
        <f t="shared" si="0"/>
        <v>21.7</v>
      </c>
      <c r="I13" s="36">
        <v>140400</v>
      </c>
      <c r="J13" s="36">
        <f>7641344.75039458+I13</f>
        <v>7781744.75039458</v>
      </c>
      <c r="K13" s="41">
        <f>(B$1-F13)/(G13-F13)</f>
        <v>1.53302611367128</v>
      </c>
      <c r="L13" s="45">
        <f>J13/C13</f>
        <v>0.332191347228422</v>
      </c>
      <c r="M13" s="42"/>
      <c r="N13" s="46"/>
      <c r="P13" s="51"/>
      <c r="Q13" s="51"/>
      <c r="R13" s="51"/>
    </row>
    <row r="14" ht="15" spans="1:18">
      <c r="A14" s="20"/>
      <c r="B14" s="31"/>
      <c r="C14" s="29"/>
      <c r="D14" s="29"/>
      <c r="E14" s="20"/>
      <c r="F14" s="21"/>
      <c r="G14" s="21"/>
      <c r="H14" s="28"/>
      <c r="I14" s="39"/>
      <c r="J14" s="52"/>
      <c r="K14" s="41"/>
      <c r="L14" s="41"/>
      <c r="M14" s="23"/>
      <c r="N14" s="53"/>
      <c r="P14" s="54"/>
      <c r="Q14" s="73"/>
      <c r="R14" s="73"/>
    </row>
    <row r="15" ht="10.5" customHeight="1" spans="1:18">
      <c r="A15" s="32" t="s">
        <v>97</v>
      </c>
      <c r="B15" s="32"/>
      <c r="C15" s="33"/>
      <c r="D15" s="33"/>
      <c r="E15" s="32"/>
      <c r="F15" s="32"/>
      <c r="G15" s="32"/>
      <c r="H15" s="32"/>
      <c r="I15" s="32"/>
      <c r="J15" s="32"/>
      <c r="K15" s="32"/>
      <c r="L15" s="32"/>
      <c r="M15" s="32"/>
      <c r="N15" s="32"/>
      <c r="Q15" s="74"/>
      <c r="R15" s="51"/>
    </row>
    <row r="16" spans="1:18">
      <c r="A16" s="32"/>
      <c r="B16" s="32"/>
      <c r="C16" s="32"/>
      <c r="D16" s="32"/>
      <c r="E16" s="32"/>
      <c r="F16" s="32"/>
      <c r="G16" s="32"/>
      <c r="H16" s="32"/>
      <c r="I16" s="32"/>
      <c r="J16" s="32"/>
      <c r="K16" s="32"/>
      <c r="L16" s="32"/>
      <c r="M16" s="32"/>
      <c r="N16" s="32"/>
      <c r="Q16" s="74"/>
      <c r="R16" s="51"/>
    </row>
    <row r="17" ht="15" spans="1:18">
      <c r="A17" s="32"/>
      <c r="B17" s="32"/>
      <c r="C17" s="32"/>
      <c r="D17" s="32"/>
      <c r="E17" s="32"/>
      <c r="F17" s="32"/>
      <c r="G17" s="32"/>
      <c r="H17" s="32"/>
      <c r="I17" s="32"/>
      <c r="J17" s="32"/>
      <c r="K17" s="32"/>
      <c r="L17" s="32"/>
      <c r="M17" s="32"/>
      <c r="N17" s="32"/>
      <c r="P17" s="55"/>
      <c r="Q17" s="75"/>
      <c r="R17" s="51"/>
    </row>
    <row r="18" spans="1:17">
      <c r="A18" s="32"/>
      <c r="B18" s="32"/>
      <c r="C18" s="32"/>
      <c r="D18" s="32"/>
      <c r="E18" s="32"/>
      <c r="F18" s="32"/>
      <c r="G18" s="32"/>
      <c r="H18" s="32"/>
      <c r="I18" s="32"/>
      <c r="J18" s="32"/>
      <c r="K18" s="32"/>
      <c r="L18" s="32"/>
      <c r="M18" s="32"/>
      <c r="N18" s="32"/>
      <c r="Q18" s="76"/>
    </row>
    <row r="19" spans="1:14">
      <c r="A19" s="32"/>
      <c r="B19" s="32"/>
      <c r="C19" s="32"/>
      <c r="D19" s="32"/>
      <c r="E19" s="32"/>
      <c r="F19" s="32"/>
      <c r="G19" s="32"/>
      <c r="H19" s="32"/>
      <c r="I19" s="32"/>
      <c r="J19" s="32"/>
      <c r="K19" s="32"/>
      <c r="L19" s="32"/>
      <c r="M19" s="32"/>
      <c r="N19" s="32"/>
    </row>
    <row r="20" ht="27" customHeight="1" spans="1:17">
      <c r="A20" s="34" t="s">
        <v>50</v>
      </c>
      <c r="B20" s="34"/>
      <c r="C20" s="35" t="s">
        <v>51</v>
      </c>
      <c r="D20" s="35"/>
      <c r="E20" s="35"/>
      <c r="J20" s="34" t="s">
        <v>12</v>
      </c>
      <c r="K20" s="34"/>
      <c r="L20" s="56" t="s">
        <v>13</v>
      </c>
      <c r="M20" s="56"/>
      <c r="N20" s="56"/>
      <c r="Q20" s="76"/>
    </row>
    <row r="21" spans="8:14">
      <c r="H21" s="17"/>
      <c r="I21" s="17"/>
      <c r="J21" s="17"/>
      <c r="K21" s="17"/>
      <c r="L21" s="17"/>
      <c r="M21" s="17"/>
      <c r="N21" s="17"/>
    </row>
    <row r="22" spans="8:14">
      <c r="H22" s="17"/>
      <c r="I22" s="17"/>
      <c r="J22" s="17"/>
      <c r="K22" s="17"/>
      <c r="L22" s="17"/>
      <c r="M22" s="17"/>
      <c r="N22" s="17"/>
    </row>
    <row r="23" spans="8:14">
      <c r="H23" s="17"/>
      <c r="I23" s="17"/>
      <c r="J23" s="17"/>
      <c r="K23" s="17"/>
      <c r="L23" s="17"/>
      <c r="M23" s="17"/>
      <c r="N23" s="17"/>
    </row>
    <row r="24" spans="8:14">
      <c r="H24" s="17"/>
      <c r="I24" s="17"/>
      <c r="J24" s="17"/>
      <c r="K24" s="17"/>
      <c r="L24" s="17"/>
      <c r="M24" s="17"/>
      <c r="N24" s="17"/>
    </row>
    <row r="25" ht="15" spans="8:14">
      <c r="H25" s="36"/>
      <c r="I25" s="17"/>
      <c r="J25" s="17"/>
      <c r="K25" s="17"/>
      <c r="L25" s="17"/>
      <c r="M25" s="17"/>
      <c r="N25" s="17"/>
    </row>
    <row r="26" spans="8:14">
      <c r="H26" s="17"/>
      <c r="I26" s="17"/>
      <c r="J26" s="17"/>
      <c r="K26" s="17"/>
      <c r="L26" s="17"/>
      <c r="M26" s="17"/>
      <c r="N26" s="17"/>
    </row>
    <row r="27" spans="8:14">
      <c r="H27" s="17"/>
      <c r="I27" s="17"/>
      <c r="J27" s="17"/>
      <c r="K27" s="17"/>
      <c r="L27" s="17"/>
      <c r="M27" s="17"/>
      <c r="N27" s="17"/>
    </row>
    <row r="28" spans="8:14">
      <c r="H28" s="17"/>
      <c r="I28" s="17"/>
      <c r="J28" s="17"/>
      <c r="K28" s="17"/>
      <c r="L28" s="17"/>
      <c r="M28" s="17"/>
      <c r="N28" s="17"/>
    </row>
    <row r="29" spans="11:11">
      <c r="K29" s="17"/>
    </row>
    <row r="30" spans="10:11">
      <c r="J30" s="57"/>
      <c r="K30" s="17"/>
    </row>
    <row r="31" spans="11:11">
      <c r="K31" s="17"/>
    </row>
    <row r="32" spans="11:11">
      <c r="K32" s="17"/>
    </row>
    <row r="33" spans="11:11">
      <c r="K33" s="17"/>
    </row>
  </sheetData>
  <mergeCells count="13">
    <mergeCell ref="D1:N1"/>
    <mergeCell ref="P1:S1"/>
    <mergeCell ref="A2:B2"/>
    <mergeCell ref="A20:B20"/>
    <mergeCell ref="D20:E20"/>
    <mergeCell ref="J20:K20"/>
    <mergeCell ref="L20:N20"/>
    <mergeCell ref="N3:N14"/>
    <mergeCell ref="P6:P7"/>
    <mergeCell ref="S6:S12"/>
    <mergeCell ref="Q6:R7"/>
    <mergeCell ref="A15:N19"/>
    <mergeCell ref="P8:R12"/>
  </mergeCells>
  <pageMargins left="0.25" right="0.25" top="0.75" bottom="0.75" header="0.3" footer="0.3"/>
  <pageSetup paperSize="9" orientation="landscape" horizontalDpi="2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workbookViewId="0">
      <selection activeCell="I17" sqref="I17"/>
    </sheetView>
  </sheetViews>
  <sheetFormatPr defaultColWidth="9" defaultRowHeight="14.25" customHeight="1"/>
  <cols>
    <col min="1" max="2" width="9" style="3"/>
    <col min="3" max="3" width="14" style="3" customWidth="1"/>
    <col min="4" max="4" width="9" style="3"/>
    <col min="5" max="5" width="19.4416666666667" style="3" customWidth="1"/>
    <col min="6" max="7" width="11" style="3" customWidth="1"/>
    <col min="8" max="8" width="10.1083333333333" style="3" customWidth="1"/>
    <col min="9" max="9" width="11" style="3" customWidth="1"/>
    <col min="10" max="10" width="11.2166666666667" style="3" customWidth="1"/>
    <col min="11" max="11" width="9" style="3"/>
    <col min="12" max="12" width="31.4416666666667" style="3" customWidth="1"/>
    <col min="13" max="16384" width="9" style="3"/>
  </cols>
  <sheetData>
    <row r="1" customHeight="1" spans="1:13">
      <c r="A1" s="4" t="s">
        <v>98</v>
      </c>
      <c r="B1" s="4" t="s">
        <v>99</v>
      </c>
      <c r="C1" s="4" t="s">
        <v>100</v>
      </c>
      <c r="D1" s="4" t="s">
        <v>101</v>
      </c>
      <c r="E1" s="4" t="s">
        <v>102</v>
      </c>
      <c r="F1" s="4" t="s">
        <v>103</v>
      </c>
      <c r="G1" s="4" t="s">
        <v>104</v>
      </c>
      <c r="H1" s="4" t="s">
        <v>105</v>
      </c>
      <c r="I1" s="4" t="s">
        <v>106</v>
      </c>
      <c r="J1" s="4" t="s">
        <v>107</v>
      </c>
      <c r="K1" s="4" t="s">
        <v>108</v>
      </c>
      <c r="L1" s="4" t="s">
        <v>109</v>
      </c>
      <c r="M1" s="4" t="s">
        <v>110</v>
      </c>
    </row>
    <row r="2" ht="21.75" customHeight="1" spans="2:13">
      <c r="B2" s="5"/>
      <c r="C2" s="6" t="s">
        <v>111</v>
      </c>
      <c r="D2" s="7" t="s">
        <v>112</v>
      </c>
      <c r="E2" s="8" t="s">
        <v>75</v>
      </c>
      <c r="F2" s="9">
        <v>12042100</v>
      </c>
      <c r="G2" s="9">
        <v>11993142.9389218</v>
      </c>
      <c r="H2" s="5">
        <v>11993142.9389218</v>
      </c>
      <c r="I2" s="14">
        <f t="shared" ref="I2:I11" si="0">G2-H2</f>
        <v>0</v>
      </c>
      <c r="J2" s="15">
        <f t="shared" ref="J2:J11" si="1">H2/G2</f>
        <v>1</v>
      </c>
      <c r="K2" s="10" t="s">
        <v>113</v>
      </c>
      <c r="L2" s="5"/>
      <c r="M2" s="5"/>
    </row>
    <row r="3" ht="21.75" customHeight="1" spans="2:13">
      <c r="B3" s="5"/>
      <c r="C3" s="10" t="s">
        <v>114</v>
      </c>
      <c r="D3" s="11"/>
      <c r="E3" s="12" t="s">
        <v>77</v>
      </c>
      <c r="F3" s="9">
        <v>42379818</v>
      </c>
      <c r="G3" s="9">
        <v>42379818</v>
      </c>
      <c r="H3" s="5">
        <v>31479346.5438</v>
      </c>
      <c r="I3" s="14">
        <f t="shared" si="0"/>
        <v>10900471.4562</v>
      </c>
      <c r="J3" s="15">
        <f t="shared" si="1"/>
        <v>0.74279097998486</v>
      </c>
      <c r="K3" s="10" t="s">
        <v>115</v>
      </c>
      <c r="L3" s="5"/>
      <c r="M3" s="5"/>
    </row>
    <row r="4" ht="21.75" customHeight="1" spans="2:13">
      <c r="B4" s="5"/>
      <c r="C4" s="6" t="s">
        <v>116</v>
      </c>
      <c r="D4" s="11"/>
      <c r="E4" s="8" t="s">
        <v>80</v>
      </c>
      <c r="F4" s="9">
        <v>48616669</v>
      </c>
      <c r="G4" s="9">
        <v>48616669</v>
      </c>
      <c r="H4" s="5">
        <v>47214935.5856435</v>
      </c>
      <c r="I4" s="14">
        <f t="shared" si="0"/>
        <v>1401733.4143565</v>
      </c>
      <c r="J4" s="15">
        <f t="shared" si="1"/>
        <v>0.971167637701454</v>
      </c>
      <c r="K4" s="10" t="s">
        <v>115</v>
      </c>
      <c r="L4" s="5"/>
      <c r="M4" s="5"/>
    </row>
    <row r="5" ht="21.75" customHeight="1" spans="2:13">
      <c r="B5" s="5"/>
      <c r="C5" s="10" t="s">
        <v>117</v>
      </c>
      <c r="D5" s="11"/>
      <c r="E5" s="8" t="s">
        <v>83</v>
      </c>
      <c r="F5" s="9">
        <v>9746595</v>
      </c>
      <c r="G5" s="9">
        <v>9746595</v>
      </c>
      <c r="H5" s="5">
        <v>6840250.5</v>
      </c>
      <c r="I5" s="14">
        <f t="shared" si="0"/>
        <v>2906344.5</v>
      </c>
      <c r="J5" s="15">
        <f t="shared" si="1"/>
        <v>0.701809247229417</v>
      </c>
      <c r="K5" s="10" t="s">
        <v>115</v>
      </c>
      <c r="L5" s="5"/>
      <c r="M5" s="5"/>
    </row>
    <row r="6" ht="21.75" customHeight="1" spans="2:13">
      <c r="B6" s="5"/>
      <c r="C6" s="10" t="s">
        <v>118</v>
      </c>
      <c r="D6" s="11"/>
      <c r="E6" s="12" t="s">
        <v>85</v>
      </c>
      <c r="F6" s="9">
        <v>47004802</v>
      </c>
      <c r="G6" s="9">
        <v>47004802</v>
      </c>
      <c r="H6" s="5">
        <v>19418295.7008131</v>
      </c>
      <c r="I6" s="14">
        <f t="shared" si="0"/>
        <v>27586506.2991869</v>
      </c>
      <c r="J6" s="15">
        <f t="shared" si="1"/>
        <v>0.413113019831742</v>
      </c>
      <c r="K6" s="10" t="s">
        <v>115</v>
      </c>
      <c r="L6" s="5"/>
      <c r="M6" s="5"/>
    </row>
    <row r="7" ht="21.75" customHeight="1" spans="2:13">
      <c r="B7" s="5"/>
      <c r="C7" s="10" t="s">
        <v>119</v>
      </c>
      <c r="D7" s="11"/>
      <c r="E7" s="12" t="s">
        <v>88</v>
      </c>
      <c r="F7" s="9">
        <v>14445154</v>
      </c>
      <c r="G7" s="9">
        <v>14445154</v>
      </c>
      <c r="H7" s="5">
        <v>0</v>
      </c>
      <c r="I7" s="14">
        <f t="shared" si="0"/>
        <v>14445154</v>
      </c>
      <c r="J7" s="15">
        <f t="shared" si="1"/>
        <v>0</v>
      </c>
      <c r="K7" s="10" t="s">
        <v>120</v>
      </c>
      <c r="L7" s="5"/>
      <c r="M7" s="5"/>
    </row>
    <row r="8" ht="21.75" customHeight="1" spans="2:13">
      <c r="B8" s="5"/>
      <c r="C8" s="10" t="s">
        <v>121</v>
      </c>
      <c r="D8" s="11"/>
      <c r="E8" s="12" t="s">
        <v>90</v>
      </c>
      <c r="F8" s="9">
        <v>4984818</v>
      </c>
      <c r="G8" s="9">
        <v>4984818</v>
      </c>
      <c r="H8" s="5">
        <v>1115307.6</v>
      </c>
      <c r="I8" s="14">
        <f t="shared" si="0"/>
        <v>3869510.4</v>
      </c>
      <c r="J8" s="15">
        <f t="shared" si="1"/>
        <v>0.223740886828767</v>
      </c>
      <c r="K8" s="10" t="s">
        <v>115</v>
      </c>
      <c r="L8" s="5"/>
      <c r="M8" s="5"/>
    </row>
    <row r="9" ht="21.75" customHeight="1" spans="2:13">
      <c r="B9" s="5"/>
      <c r="C9" s="10" t="s">
        <v>122</v>
      </c>
      <c r="D9" s="11"/>
      <c r="E9" s="12" t="s">
        <v>92</v>
      </c>
      <c r="F9" s="9">
        <v>4667571</v>
      </c>
      <c r="G9" s="9">
        <v>4667571</v>
      </c>
      <c r="H9" s="5">
        <v>0</v>
      </c>
      <c r="I9" s="14">
        <f t="shared" si="0"/>
        <v>4667571</v>
      </c>
      <c r="J9" s="15">
        <f t="shared" si="1"/>
        <v>0</v>
      </c>
      <c r="K9" s="10" t="s">
        <v>123</v>
      </c>
      <c r="L9" s="5"/>
      <c r="M9" s="5"/>
    </row>
    <row r="10" ht="21.75" customHeight="1" spans="2:13">
      <c r="B10" s="5"/>
      <c r="C10" s="10" t="s">
        <v>124</v>
      </c>
      <c r="D10" s="11"/>
      <c r="E10" s="12" t="s">
        <v>94</v>
      </c>
      <c r="F10" s="9">
        <v>2588957</v>
      </c>
      <c r="G10" s="9">
        <v>2588957</v>
      </c>
      <c r="H10" s="5">
        <v>51800</v>
      </c>
      <c r="I10" s="14">
        <f t="shared" si="0"/>
        <v>2537157</v>
      </c>
      <c r="J10" s="15">
        <f t="shared" si="1"/>
        <v>0.02000805729875</v>
      </c>
      <c r="K10" s="10" t="s">
        <v>115</v>
      </c>
      <c r="L10" s="5"/>
      <c r="M10" s="5"/>
    </row>
    <row r="11" ht="21.75" customHeight="1" spans="2:13">
      <c r="B11" s="5"/>
      <c r="C11" s="6" t="s">
        <v>125</v>
      </c>
      <c r="D11" s="13"/>
      <c r="E11" s="12" t="s">
        <v>96</v>
      </c>
      <c r="F11" s="9">
        <v>23425489</v>
      </c>
      <c r="G11" s="9">
        <v>23425489</v>
      </c>
      <c r="H11" s="5">
        <v>7781744.75039458</v>
      </c>
      <c r="I11" s="14">
        <f t="shared" si="0"/>
        <v>15643744.2496054</v>
      </c>
      <c r="J11" s="15">
        <f t="shared" si="1"/>
        <v>0.332191347228422</v>
      </c>
      <c r="K11" s="10" t="s">
        <v>115</v>
      </c>
      <c r="L11" s="5"/>
      <c r="M11" s="5"/>
    </row>
  </sheetData>
  <mergeCells count="1">
    <mergeCell ref="D2:D1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indexed="13"/>
  </sheetPr>
  <dimension ref="A1:CX45"/>
  <sheetViews>
    <sheetView zoomScale="85" zoomScaleNormal="85" workbookViewId="0">
      <selection activeCell="L35" sqref="L35"/>
    </sheetView>
  </sheetViews>
  <sheetFormatPr defaultColWidth="9" defaultRowHeight="13.5"/>
  <cols>
    <col min="1" max="1" width="7" style="2" customWidth="1"/>
    <col min="2" max="2" width="20.6666666666667" customWidth="1"/>
    <col min="3" max="3" width="4.66666666666667" style="2" customWidth="1"/>
    <col min="4" max="101" width="4.66666666666667" customWidth="1"/>
  </cols>
  <sheetData>
    <row r="1" ht="21" customHeight="1" spans="1:3">
      <c r="A1"/>
      <c r="C1"/>
    </row>
    <row r="2" spans="1:3">
      <c r="A2"/>
      <c r="C2"/>
    </row>
    <row r="3" s="1" customFormat="1" spans="1:102">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row>
    <row r="4" s="1" customFormat="1" ht="14.4" customHeight="1" spans="1:102">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row>
    <row r="5" s="1" customFormat="1" spans="1:102">
      <c r="A5"/>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row>
    <row r="6" s="1" customFormat="1" spans="1:102">
      <c r="A6"/>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row>
    <row r="7" s="1" customFormat="1" spans="1:102">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row>
    <row r="8" s="1" customFormat="1" spans="1:102">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row>
    <row r="9" s="1" customFormat="1" spans="1:102">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row>
    <row r="10" ht="14.4" customHeight="1" spans="1:3">
      <c r="A10"/>
      <c r="C10"/>
    </row>
    <row r="11" spans="1:3">
      <c r="A11"/>
      <c r="C11"/>
    </row>
    <row r="12" spans="1:3">
      <c r="A12"/>
      <c r="C12"/>
    </row>
    <row r="13" spans="1:3">
      <c r="A13"/>
      <c r="C13"/>
    </row>
    <row r="14" spans="1:3">
      <c r="A14"/>
      <c r="C14"/>
    </row>
    <row r="15" spans="1:3">
      <c r="A15"/>
      <c r="C15"/>
    </row>
    <row r="16" spans="1:3">
      <c r="A16"/>
      <c r="C16"/>
    </row>
    <row r="17" spans="1:3">
      <c r="A17"/>
      <c r="C17"/>
    </row>
    <row r="18" spans="1:3">
      <c r="A18"/>
      <c r="C18"/>
    </row>
    <row r="19" spans="1:3">
      <c r="A19"/>
      <c r="C19"/>
    </row>
    <row r="20" spans="1:3">
      <c r="A20"/>
      <c r="C20"/>
    </row>
    <row r="21" spans="1:3">
      <c r="A21"/>
      <c r="C21"/>
    </row>
    <row r="22" spans="1:3">
      <c r="A22"/>
      <c r="C22"/>
    </row>
    <row r="23" spans="1:3">
      <c r="A23"/>
      <c r="C23"/>
    </row>
    <row r="24" spans="1:3">
      <c r="A24"/>
      <c r="C24"/>
    </row>
    <row r="25" spans="1:3">
      <c r="A25"/>
      <c r="C25"/>
    </row>
    <row r="26" spans="1:3">
      <c r="A26"/>
      <c r="C26"/>
    </row>
    <row r="27" spans="1:3">
      <c r="A27"/>
      <c r="C27"/>
    </row>
    <row r="28" spans="1:3">
      <c r="A28"/>
      <c r="C28"/>
    </row>
    <row r="29" spans="1:3">
      <c r="A29"/>
      <c r="C29"/>
    </row>
    <row r="30" spans="1:3">
      <c r="A30"/>
      <c r="C30"/>
    </row>
    <row r="31" spans="1:3">
      <c r="A31"/>
      <c r="C31"/>
    </row>
    <row r="32" spans="1:3">
      <c r="A32"/>
      <c r="C32"/>
    </row>
    <row r="33" spans="1:3">
      <c r="A33"/>
      <c r="C33"/>
    </row>
    <row r="34" spans="1:3">
      <c r="A34"/>
      <c r="C34"/>
    </row>
    <row r="35" spans="1:3">
      <c r="A35"/>
      <c r="C35"/>
    </row>
    <row r="36" spans="1:3">
      <c r="A36"/>
      <c r="C36"/>
    </row>
    <row r="37" spans="1:3">
      <c r="A37"/>
      <c r="C37"/>
    </row>
    <row r="38" ht="22.2" customHeight="1" spans="1:3">
      <c r="A38"/>
      <c r="C38"/>
    </row>
    <row r="39" ht="27" customHeight="1" spans="1:3">
      <c r="A39"/>
      <c r="C39"/>
    </row>
    <row r="40" spans="3:3">
      <c r="C40"/>
    </row>
    <row r="41" spans="3:3">
      <c r="C41"/>
    </row>
    <row r="42" spans="3:3">
      <c r="C42"/>
    </row>
    <row r="43" spans="3:3">
      <c r="C43"/>
    </row>
    <row r="44" spans="3:3">
      <c r="C44"/>
    </row>
    <row r="45" spans="3:3">
      <c r="C45"/>
    </row>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相关说明</vt:lpstr>
      <vt:lpstr>填报人联系信息</vt:lpstr>
      <vt:lpstr>(1)说明和分析（样表）</vt:lpstr>
      <vt:lpstr>(2)项目信息变动跟踪表（样表）</vt:lpstr>
      <vt:lpstr>(3)总体进度完成情况统计和分析（样表）</vt:lpstr>
      <vt:lpstr>（5）剩余工程计划分析</vt:lpstr>
      <vt:lpstr>（4）形象进度图统计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WPS_1517053974</cp:lastModifiedBy>
  <dcterms:created xsi:type="dcterms:W3CDTF">2016-04-23T16:27:00Z</dcterms:created>
  <cp:lastPrinted>2016-12-27T02:36:00Z</cp:lastPrinted>
  <dcterms:modified xsi:type="dcterms:W3CDTF">2018-11-24T02:33:36Z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