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D:\工作\海外公司工作交接-奚耀佑-2018-5-24\4-报表 集中结算系统\1-合同执行率\201808\201808月份上报一局-海外事业部\"/>
    </mc:Choice>
  </mc:AlternateContent>
  <xr:revisionPtr revIDLastSave="0" documentId="13_ncr:1_{638D7321-2F33-4EAA-BCEF-87194E26C9E7}" xr6:coauthVersionLast="37" xr6:coauthVersionMax="37" xr10:uidLastSave="{00000000-0000-0000-0000-000000000000}"/>
  <bookViews>
    <workbookView xWindow="330" yWindow="-180" windowWidth="19095" windowHeight="7365" tabRatio="787" xr2:uid="{00000000-000D-0000-FFFF-FFFF00000000}"/>
  </bookViews>
  <sheets>
    <sheet name="201808月合同月度执行率" sheetId="2" r:id="rId1"/>
    <sheet name="合同管理指标" sheetId="3" r:id="rId2"/>
  </sheets>
  <calcPr calcId="162913"/>
</workbook>
</file>

<file path=xl/calcChain.xml><?xml version="1.0" encoding="utf-8"?>
<calcChain xmlns="http://schemas.openxmlformats.org/spreadsheetml/2006/main">
  <c r="D9" i="3" l="1"/>
  <c r="D5" i="3"/>
  <c r="H6" i="2" l="1"/>
  <c r="H7" i="2"/>
  <c r="H8" i="2"/>
  <c r="H5" i="2"/>
  <c r="J6" i="2" l="1"/>
  <c r="J8" i="2"/>
  <c r="D8" i="3"/>
  <c r="D7" i="3"/>
  <c r="D6" i="3"/>
  <c r="G9" i="2"/>
  <c r="F9" i="2"/>
  <c r="C9" i="2"/>
  <c r="E9" i="2"/>
  <c r="D9" i="2"/>
  <c r="H9" i="2" l="1"/>
  <c r="J9" i="2" s="1"/>
</calcChain>
</file>

<file path=xl/sharedStrings.xml><?xml version="1.0" encoding="utf-8"?>
<sst xmlns="http://schemas.openxmlformats.org/spreadsheetml/2006/main" count="27" uniqueCount="22">
  <si>
    <t>序号</t>
  </si>
  <si>
    <t>公司</t>
  </si>
  <si>
    <t>合计</t>
  </si>
  <si>
    <t>中西非公司</t>
  </si>
  <si>
    <t>附件1：</t>
  </si>
  <si>
    <t>审批率</t>
    <phoneticPr fontId="5" type="noConversion"/>
  </si>
  <si>
    <t>合同制度执行率</t>
    <phoneticPr fontId="5" type="noConversion"/>
  </si>
  <si>
    <t>已签订合同份数</t>
  </si>
  <si>
    <t>应执行集中结算合同份数</t>
  </si>
  <si>
    <t>上月末已最终结算合同份数</t>
  </si>
  <si>
    <t>本月应执行集中结算合同份数</t>
  </si>
  <si>
    <t>本月集中结算合同份数</t>
  </si>
  <si>
    <t>本月工程合同执行率（%）</t>
  </si>
  <si>
    <t>上月执行率（%）</t>
  </si>
  <si>
    <t>增涨率     （%）</t>
  </si>
  <si>
    <t>海外事业部</t>
    <phoneticPr fontId="5" type="noConversion"/>
  </si>
  <si>
    <r>
      <t>2018年0</t>
    </r>
    <r>
      <rPr>
        <b/>
        <sz val="16"/>
        <color theme="1"/>
        <rFont val="仿宋"/>
        <family val="3"/>
        <charset val="134"/>
      </rPr>
      <t>8</t>
    </r>
    <r>
      <rPr>
        <b/>
        <sz val="16"/>
        <color theme="1"/>
        <rFont val="仿宋"/>
        <family val="3"/>
        <charset val="134"/>
      </rPr>
      <t>月海外事业部所属各单位集中结算工程类合同月度执行率</t>
    </r>
    <phoneticPr fontId="5" type="noConversion"/>
  </si>
  <si>
    <r>
      <t>2018年0</t>
    </r>
    <r>
      <rPr>
        <b/>
        <sz val="16"/>
        <color theme="1"/>
        <rFont val="仿宋"/>
        <family val="3"/>
        <charset val="134"/>
      </rPr>
      <t>8月海外事业部所属各单位合同执行指标</t>
    </r>
    <phoneticPr fontId="5" type="noConversion"/>
  </si>
  <si>
    <t>埃塞国家总项目部</t>
  </si>
  <si>
    <t>乌干达国家总项目部</t>
  </si>
  <si>
    <t>喀麦隆国家总项目部</t>
  </si>
  <si>
    <t>乌干达国家总项目部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</si>
</sst>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%"/>
  </numFmts>
  <fonts count="12" x14ac:knownFonts="1">
    <font>
      <sz val="11"/>
      <color theme="1"/>
      <name val="宋体"/>
      <charset val="134"/>
      <scheme val="minor"/>
    </font>
    <font>
      <b/>
      <sz val="16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2"/>
      <color rgb="FFFF0000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b/>
      <sz val="16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2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9" fontId="2" fillId="0" borderId="6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176" fontId="8" fillId="0" borderId="7" xfId="0" applyNumberFormat="1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/>
    </xf>
    <xf numFmtId="176" fontId="8" fillId="0" borderId="10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9" fontId="2" fillId="0" borderId="12" xfId="0" applyNumberFormat="1" applyFont="1" applyFill="1" applyBorder="1" applyAlignment="1">
      <alignment horizontal="center" vertical="center"/>
    </xf>
    <xf numFmtId="177" fontId="2" fillId="0" borderId="13" xfId="1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9"/>
  <sheetViews>
    <sheetView tabSelected="1" workbookViewId="0">
      <selection activeCell="B6" sqref="B6"/>
    </sheetView>
  </sheetViews>
  <sheetFormatPr defaultColWidth="9" defaultRowHeight="13.5" x14ac:dyDescent="0.15"/>
  <cols>
    <col min="1" max="1" width="5.625" style="5" customWidth="1"/>
    <col min="2" max="2" width="19.25" style="5" customWidth="1"/>
    <col min="3" max="3" width="8.75" style="5" customWidth="1"/>
    <col min="4" max="4" width="9" style="5" customWidth="1"/>
    <col min="5" max="5" width="10.375" style="5" customWidth="1"/>
    <col min="6" max="6" width="11" style="5" customWidth="1"/>
    <col min="7" max="7" width="9.375" style="5" customWidth="1"/>
    <col min="8" max="8" width="10.25" style="5" customWidth="1"/>
    <col min="9" max="9" width="9.375" style="5" customWidth="1"/>
    <col min="10" max="10" width="9" style="6" customWidth="1"/>
    <col min="11" max="16384" width="9" style="5"/>
  </cols>
  <sheetData>
    <row r="1" spans="1:10" ht="18.75" customHeight="1" x14ac:dyDescent="0.15">
      <c r="A1" s="7" t="s">
        <v>4</v>
      </c>
    </row>
    <row r="2" spans="1:10" ht="26.25" customHeight="1" thickBot="1" x14ac:dyDescent="0.2">
      <c r="A2" s="29" t="s">
        <v>16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19.5" customHeight="1" x14ac:dyDescent="0.15">
      <c r="A3" s="35" t="s">
        <v>0</v>
      </c>
      <c r="B3" s="37" t="s">
        <v>1</v>
      </c>
      <c r="C3" s="31" t="s">
        <v>7</v>
      </c>
      <c r="D3" s="31" t="s">
        <v>8</v>
      </c>
      <c r="E3" s="31" t="s">
        <v>9</v>
      </c>
      <c r="F3" s="31" t="s">
        <v>10</v>
      </c>
      <c r="G3" s="31" t="s">
        <v>11</v>
      </c>
      <c r="H3" s="31" t="s">
        <v>12</v>
      </c>
      <c r="I3" s="31" t="s">
        <v>13</v>
      </c>
      <c r="J3" s="33" t="s">
        <v>14</v>
      </c>
    </row>
    <row r="4" spans="1:10" ht="27.75" customHeight="1" x14ac:dyDescent="0.15">
      <c r="A4" s="36"/>
      <c r="B4" s="38"/>
      <c r="C4" s="32"/>
      <c r="D4" s="32"/>
      <c r="E4" s="32"/>
      <c r="F4" s="32"/>
      <c r="G4" s="32"/>
      <c r="H4" s="32"/>
      <c r="I4" s="32"/>
      <c r="J4" s="34"/>
    </row>
    <row r="5" spans="1:10" ht="21.75" customHeight="1" x14ac:dyDescent="0.15">
      <c r="A5" s="1">
        <v>1</v>
      </c>
      <c r="B5" s="2" t="s">
        <v>18</v>
      </c>
      <c r="C5" s="9">
        <v>296</v>
      </c>
      <c r="D5" s="9">
        <v>83</v>
      </c>
      <c r="E5" s="9">
        <v>212</v>
      </c>
      <c r="F5" s="9">
        <v>80</v>
      </c>
      <c r="G5" s="9">
        <v>80</v>
      </c>
      <c r="H5" s="13">
        <f>G5/F5*100</f>
        <v>100</v>
      </c>
      <c r="I5" s="13">
        <v>100</v>
      </c>
      <c r="J5" s="15">
        <v>0</v>
      </c>
    </row>
    <row r="6" spans="1:10" ht="21.75" customHeight="1" x14ac:dyDescent="0.15">
      <c r="A6" s="1">
        <v>2</v>
      </c>
      <c r="B6" s="2" t="s">
        <v>21</v>
      </c>
      <c r="C6" s="9">
        <v>332</v>
      </c>
      <c r="D6" s="9">
        <v>155</v>
      </c>
      <c r="E6" s="9">
        <v>177</v>
      </c>
      <c r="F6" s="9">
        <v>155</v>
      </c>
      <c r="G6" s="9">
        <v>154</v>
      </c>
      <c r="H6" s="13">
        <f t="shared" ref="H6:H9" si="0">G6/F6*100</f>
        <v>99.354838709677423</v>
      </c>
      <c r="I6" s="13">
        <v>99.333333333333329</v>
      </c>
      <c r="J6" s="15">
        <f>H6-I6</f>
        <v>2.1505376344094884E-2</v>
      </c>
    </row>
    <row r="7" spans="1:10" ht="21.75" customHeight="1" x14ac:dyDescent="0.15">
      <c r="A7" s="1">
        <v>3</v>
      </c>
      <c r="B7" s="2" t="s">
        <v>20</v>
      </c>
      <c r="C7" s="14">
        <v>64</v>
      </c>
      <c r="D7" s="14">
        <v>64</v>
      </c>
      <c r="E7" s="14">
        <v>35</v>
      </c>
      <c r="F7" s="14">
        <v>29</v>
      </c>
      <c r="G7" s="14">
        <v>29</v>
      </c>
      <c r="H7" s="13">
        <f t="shared" si="0"/>
        <v>100</v>
      </c>
      <c r="I7" s="20">
        <v>100</v>
      </c>
      <c r="J7" s="21">
        <v>0</v>
      </c>
    </row>
    <row r="8" spans="1:10" ht="21.75" customHeight="1" x14ac:dyDescent="0.15">
      <c r="A8" s="1">
        <v>4</v>
      </c>
      <c r="B8" s="2" t="s">
        <v>3</v>
      </c>
      <c r="C8" s="22">
        <v>21</v>
      </c>
      <c r="D8" s="22">
        <v>21</v>
      </c>
      <c r="E8" s="22">
        <v>3</v>
      </c>
      <c r="F8" s="22">
        <v>3</v>
      </c>
      <c r="G8" s="22">
        <v>3</v>
      </c>
      <c r="H8" s="13">
        <f t="shared" si="0"/>
        <v>100</v>
      </c>
      <c r="I8" s="18">
        <v>100</v>
      </c>
      <c r="J8" s="19">
        <f>H8-I8</f>
        <v>0</v>
      </c>
    </row>
    <row r="9" spans="1:10" ht="21.75" customHeight="1" thickBot="1" x14ac:dyDescent="0.2">
      <c r="A9" s="3"/>
      <c r="B9" s="4" t="s">
        <v>2</v>
      </c>
      <c r="C9" s="8">
        <f>SUM(C5:C8)</f>
        <v>713</v>
      </c>
      <c r="D9" s="8">
        <f t="shared" ref="D9:E9" si="1">SUM(D5:D8)</f>
        <v>323</v>
      </c>
      <c r="E9" s="8">
        <f t="shared" si="1"/>
        <v>427</v>
      </c>
      <c r="F9" s="8">
        <f>SUM(F5:F8)</f>
        <v>267</v>
      </c>
      <c r="G9" s="8">
        <f>SUM(G5:G8)</f>
        <v>266</v>
      </c>
      <c r="H9" s="13">
        <f t="shared" si="0"/>
        <v>99.625468164794</v>
      </c>
      <c r="I9" s="16">
        <v>99.616858237547888</v>
      </c>
      <c r="J9" s="17">
        <f t="shared" ref="J9" si="2">H9-I9</f>
        <v>8.6099272461126475E-3</v>
      </c>
    </row>
  </sheetData>
  <mergeCells count="11">
    <mergeCell ref="A2:J2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honeticPr fontId="5" type="noConversion"/>
  <pageMargins left="0.69930555555555596" right="0.69930555555555596" top="0.75" bottom="0.75" header="0.3" footer="0.3"/>
  <pageSetup paperSize="9" orientation="landscape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20" sqref="C20"/>
    </sheetView>
  </sheetViews>
  <sheetFormatPr defaultRowHeight="13.5" x14ac:dyDescent="0.15"/>
  <cols>
    <col min="2" max="2" width="19.75" customWidth="1"/>
    <col min="3" max="3" width="15.5" customWidth="1"/>
    <col min="4" max="4" width="20.75" customWidth="1"/>
  </cols>
  <sheetData>
    <row r="1" spans="1:4" ht="20.25" x14ac:dyDescent="0.15">
      <c r="A1" s="39" t="s">
        <v>17</v>
      </c>
      <c r="B1" s="39"/>
      <c r="C1" s="39"/>
      <c r="D1" s="39"/>
    </row>
    <row r="2" spans="1:4" ht="21" thickBot="1" x14ac:dyDescent="0.2">
      <c r="A2" s="10"/>
      <c r="B2" s="11"/>
      <c r="C2" s="11"/>
      <c r="D2" s="11"/>
    </row>
    <row r="3" spans="1:4" ht="13.5" customHeight="1" x14ac:dyDescent="0.15">
      <c r="A3" s="35" t="s">
        <v>0</v>
      </c>
      <c r="B3" s="37" t="s">
        <v>1</v>
      </c>
      <c r="C3" s="40" t="s">
        <v>5</v>
      </c>
      <c r="D3" s="41" t="s">
        <v>6</v>
      </c>
    </row>
    <row r="4" spans="1:4" ht="13.5" customHeight="1" x14ac:dyDescent="0.15">
      <c r="A4" s="36"/>
      <c r="B4" s="38"/>
      <c r="C4" s="32"/>
      <c r="D4" s="34"/>
    </row>
    <row r="5" spans="1:4" ht="14.25" x14ac:dyDescent="0.15">
      <c r="A5" s="1">
        <v>1</v>
      </c>
      <c r="B5" s="2" t="s">
        <v>18</v>
      </c>
      <c r="C5" s="12">
        <v>1</v>
      </c>
      <c r="D5" s="27">
        <f>79/80</f>
        <v>0.98750000000000004</v>
      </c>
    </row>
    <row r="6" spans="1:4" ht="14.25" x14ac:dyDescent="0.15">
      <c r="A6" s="1">
        <v>2</v>
      </c>
      <c r="B6" s="2" t="s">
        <v>19</v>
      </c>
      <c r="C6" s="12">
        <v>1</v>
      </c>
      <c r="D6" s="27">
        <f>145/145</f>
        <v>1</v>
      </c>
    </row>
    <row r="7" spans="1:4" ht="14.25" x14ac:dyDescent="0.15">
      <c r="A7" s="1">
        <v>3</v>
      </c>
      <c r="B7" s="2" t="s">
        <v>20</v>
      </c>
      <c r="C7" s="12">
        <v>1</v>
      </c>
      <c r="D7" s="27">
        <f>29/29</f>
        <v>1</v>
      </c>
    </row>
    <row r="8" spans="1:4" ht="14.25" x14ac:dyDescent="0.15">
      <c r="A8" s="23">
        <v>4</v>
      </c>
      <c r="B8" s="24" t="s">
        <v>3</v>
      </c>
      <c r="C8" s="25">
        <v>1</v>
      </c>
      <c r="D8" s="28">
        <f>3/3</f>
        <v>1</v>
      </c>
    </row>
    <row r="9" spans="1:4" ht="14.25" x14ac:dyDescent="0.15">
      <c r="A9" s="23">
        <v>5</v>
      </c>
      <c r="B9" s="24" t="s">
        <v>15</v>
      </c>
      <c r="C9" s="25">
        <v>1</v>
      </c>
      <c r="D9" s="26">
        <f>(79+150+29+3)/(80+150+29+3)</f>
        <v>0.99618320610687028</v>
      </c>
    </row>
  </sheetData>
  <mergeCells count="5">
    <mergeCell ref="A1:D1"/>
    <mergeCell ref="A3:A4"/>
    <mergeCell ref="B3:B4"/>
    <mergeCell ref="C3:C4"/>
    <mergeCell ref="D3:D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201808月合同月度执行率</vt:lpstr>
      <vt:lpstr>合同管理指标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2018-10-09T02:35:33Z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