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Indutexco 2019\Ordenes de produccion\"/>
    </mc:Choice>
  </mc:AlternateContent>
  <xr:revisionPtr revIDLastSave="0" documentId="8_{65DD25EF-1A26-4C58-B9C4-F5CBEDDE64B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Hoja2" sheetId="3" r:id="rId1"/>
    <sheet name="Hoja1" sheetId="2" r:id="rId2"/>
  </sheets>
  <definedNames>
    <definedName name="_xlnm.Print_Area" localSheetId="1">Hoja1!$A$1:$R$88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4" i="3" l="1"/>
  <c r="L74" i="3"/>
  <c r="L71" i="3"/>
  <c r="K71" i="3"/>
  <c r="J71" i="3"/>
  <c r="L70" i="3"/>
  <c r="K70" i="3"/>
  <c r="J70" i="3"/>
  <c r="L69" i="3"/>
  <c r="K69" i="3"/>
  <c r="J69" i="3"/>
  <c r="J72" i="3" s="1"/>
  <c r="L68" i="3"/>
  <c r="K68" i="3"/>
  <c r="J68" i="3"/>
  <c r="L67" i="3"/>
  <c r="K67" i="3"/>
  <c r="J67" i="3"/>
  <c r="L66" i="3"/>
  <c r="L72" i="3" s="1"/>
  <c r="K66" i="3"/>
  <c r="K72" i="3" s="1"/>
  <c r="J66" i="3"/>
  <c r="L61" i="3"/>
  <c r="K61" i="3"/>
  <c r="J61" i="3"/>
  <c r="L60" i="3"/>
  <c r="K60" i="3"/>
  <c r="J60" i="3"/>
  <c r="L59" i="3"/>
  <c r="K59" i="3"/>
  <c r="J59" i="3"/>
  <c r="L58" i="3"/>
  <c r="K58" i="3"/>
  <c r="J58" i="3"/>
  <c r="L57" i="3"/>
  <c r="K57" i="3"/>
  <c r="J57" i="3"/>
  <c r="L56" i="3"/>
  <c r="L62" i="3" s="1"/>
  <c r="K56" i="3"/>
  <c r="K62" i="3" s="1"/>
  <c r="J56" i="3"/>
  <c r="J62" i="3" s="1"/>
  <c r="J52" i="3"/>
  <c r="L51" i="3"/>
  <c r="K51" i="3"/>
  <c r="J51" i="3"/>
  <c r="L50" i="3"/>
  <c r="K50" i="3"/>
  <c r="J50" i="3"/>
  <c r="L49" i="3"/>
  <c r="K49" i="3"/>
  <c r="K52" i="3" s="1"/>
  <c r="J49" i="3"/>
  <c r="L48" i="3"/>
  <c r="K48" i="3"/>
  <c r="J48" i="3"/>
  <c r="L47" i="3"/>
  <c r="K47" i="3"/>
  <c r="J47" i="3"/>
  <c r="L46" i="3"/>
  <c r="L52" i="3" s="1"/>
  <c r="K46" i="3"/>
  <c r="J46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L42" i="3" s="1"/>
  <c r="K36" i="3"/>
  <c r="K42" i="3" s="1"/>
  <c r="J36" i="3"/>
  <c r="J42" i="3" s="1"/>
  <c r="J32" i="3"/>
  <c r="L31" i="3"/>
  <c r="K31" i="3"/>
  <c r="J31" i="3"/>
  <c r="L30" i="3"/>
  <c r="K30" i="3"/>
  <c r="J30" i="3"/>
  <c r="L29" i="3"/>
  <c r="K29" i="3"/>
  <c r="K32" i="3" s="1"/>
  <c r="J29" i="3"/>
  <c r="L28" i="3"/>
  <c r="K28" i="3"/>
  <c r="J28" i="3"/>
  <c r="L27" i="3"/>
  <c r="K27" i="3"/>
  <c r="J27" i="3"/>
  <c r="L26" i="3"/>
  <c r="L32" i="3" s="1"/>
  <c r="K26" i="3"/>
  <c r="J26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L21" i="3" s="1"/>
  <c r="K15" i="3"/>
  <c r="J15" i="3"/>
  <c r="K21" i="3" l="1"/>
  <c r="K74" i="3" s="1"/>
  <c r="J21" i="3"/>
  <c r="J74" i="3" s="1"/>
  <c r="B21" i="2" l="1"/>
  <c r="B32" i="2"/>
  <c r="B42" i="2"/>
  <c r="B52" i="2"/>
  <c r="B62" i="2"/>
  <c r="B72" i="2"/>
  <c r="H52" i="2"/>
  <c r="I52" i="2"/>
  <c r="J52" i="2"/>
  <c r="K52" i="2"/>
  <c r="G52" i="2"/>
  <c r="F52" i="2"/>
  <c r="H72" i="2"/>
  <c r="I72" i="2"/>
  <c r="J72" i="2"/>
  <c r="K72" i="2"/>
  <c r="G72" i="2"/>
  <c r="F72" i="2"/>
  <c r="H62" i="2"/>
  <c r="I62" i="2"/>
  <c r="J62" i="2"/>
  <c r="K62" i="2"/>
  <c r="G62" i="2"/>
  <c r="F62" i="2"/>
  <c r="H42" i="2"/>
  <c r="I42" i="2"/>
  <c r="J42" i="2"/>
  <c r="K42" i="2"/>
  <c r="G42" i="2"/>
  <c r="G74" i="2" s="1"/>
  <c r="F42" i="2"/>
  <c r="H32" i="2"/>
  <c r="I32" i="2"/>
  <c r="J32" i="2"/>
  <c r="K32" i="2"/>
  <c r="G32" i="2"/>
  <c r="F32" i="2"/>
  <c r="H21" i="2"/>
  <c r="H74" i="2" s="1"/>
  <c r="I21" i="2"/>
  <c r="I74" i="2" s="1"/>
  <c r="J21" i="2"/>
  <c r="K21" i="2"/>
  <c r="G21" i="2"/>
  <c r="F21" i="2"/>
  <c r="G62" i="3"/>
  <c r="H62" i="3"/>
  <c r="I62" i="3"/>
  <c r="F62" i="3"/>
  <c r="G72" i="3"/>
  <c r="H72" i="3"/>
  <c r="I72" i="3"/>
  <c r="F72" i="3"/>
  <c r="G52" i="3"/>
  <c r="H52" i="3"/>
  <c r="I52" i="3"/>
  <c r="F52" i="3"/>
  <c r="G42" i="3"/>
  <c r="H42" i="3"/>
  <c r="I42" i="3"/>
  <c r="F42" i="3"/>
  <c r="G32" i="3"/>
  <c r="H32" i="3"/>
  <c r="I32" i="3"/>
  <c r="F32" i="3"/>
  <c r="B21" i="3"/>
  <c r="N73" i="3"/>
  <c r="B72" i="3"/>
  <c r="B62" i="3"/>
  <c r="N59" i="3"/>
  <c r="B52" i="3"/>
  <c r="N46" i="3"/>
  <c r="B42" i="3"/>
  <c r="N32" i="3"/>
  <c r="B32" i="3"/>
  <c r="I21" i="3"/>
  <c r="H21" i="3"/>
  <c r="H74" i="3" s="1"/>
  <c r="G21" i="3"/>
  <c r="G74" i="3" s="1"/>
  <c r="F21" i="3"/>
  <c r="N18" i="3"/>
  <c r="O16" i="3"/>
  <c r="Q15" i="3"/>
  <c r="Q14" i="3"/>
  <c r="Q13" i="3"/>
  <c r="Q12" i="3"/>
  <c r="Q11" i="3"/>
  <c r="Q10" i="3"/>
  <c r="Q9" i="3"/>
  <c r="Q8" i="3"/>
  <c r="Q7" i="3"/>
  <c r="Q6" i="3"/>
  <c r="Q5" i="3"/>
  <c r="N3" i="3"/>
  <c r="P2" i="3"/>
  <c r="F74" i="3" l="1"/>
  <c r="F74" i="2"/>
  <c r="K74" i="2"/>
  <c r="J74" i="2"/>
  <c r="M73" i="2"/>
  <c r="M59" i="2"/>
  <c r="M46" i="2"/>
  <c r="M32" i="2"/>
  <c r="M18" i="2"/>
  <c r="N16" i="2"/>
  <c r="P15" i="2"/>
  <c r="P14" i="2"/>
  <c r="P13" i="2"/>
  <c r="P12" i="2"/>
  <c r="P11" i="2"/>
  <c r="P10" i="2"/>
  <c r="P9" i="2"/>
  <c r="P8" i="2"/>
  <c r="P7" i="2"/>
  <c r="P6" i="2"/>
  <c r="P5" i="2"/>
  <c r="M3" i="2"/>
  <c r="O2" i="2"/>
</calcChain>
</file>

<file path=xl/sharedStrings.xml><?xml version="1.0" encoding="utf-8"?>
<sst xmlns="http://schemas.openxmlformats.org/spreadsheetml/2006/main" count="512" uniqueCount="81">
  <si>
    <t>Talla</t>
  </si>
  <si>
    <t>M</t>
  </si>
  <si>
    <t>Referencia</t>
  </si>
  <si>
    <t>PRODUCCION</t>
  </si>
  <si>
    <t>ELABORADO</t>
  </si>
  <si>
    <t>APROBADO</t>
  </si>
  <si>
    <t>Total Pedido</t>
  </si>
  <si>
    <t>Observaciones</t>
  </si>
  <si>
    <t>Especificaciones</t>
  </si>
  <si>
    <t>Cantidad</t>
  </si>
  <si>
    <t>Cortada</t>
  </si>
  <si>
    <t>Entretela</t>
  </si>
  <si>
    <t>Botones Grandes</t>
  </si>
  <si>
    <t>Botones pequeños</t>
  </si>
  <si>
    <t>Hilo Costura</t>
  </si>
  <si>
    <t xml:space="preserve"> Insumos</t>
  </si>
  <si>
    <t>Total Consumo</t>
  </si>
  <si>
    <t>Precio Unitario</t>
  </si>
  <si>
    <t>FECHA DE ENTREGA</t>
  </si>
  <si>
    <t>Super Éxito</t>
  </si>
  <si>
    <t>Tejido Principal</t>
  </si>
  <si>
    <t>Etiqueta Instrucciones</t>
  </si>
  <si>
    <t>Subtotal</t>
  </si>
  <si>
    <t>TOTAL</t>
  </si>
  <si>
    <t>Producción</t>
  </si>
  <si>
    <t>MARCA: BOTTON UP</t>
  </si>
  <si>
    <t>FECHA DE EMISIÓN:</t>
  </si>
  <si>
    <t xml:space="preserve">COLECCIÓN:                             </t>
  </si>
  <si>
    <t>No. Orden de Producción:</t>
  </si>
  <si>
    <t>CLIENTE:</t>
  </si>
  <si>
    <t>No. PEDIDO CLIENTE:</t>
  </si>
  <si>
    <t>Pedido</t>
  </si>
  <si>
    <t>Combinacion 1</t>
  </si>
  <si>
    <t>Combinacion 2</t>
  </si>
  <si>
    <t>S</t>
  </si>
  <si>
    <t>L</t>
  </si>
  <si>
    <t>XL</t>
  </si>
  <si>
    <t>Tejido Combinacion 1</t>
  </si>
  <si>
    <t>Tejido Combinación 2</t>
  </si>
  <si>
    <t>Etiqueta Marca/Talla</t>
  </si>
  <si>
    <t>Etiqueta Figura</t>
  </si>
  <si>
    <t>Reata/Hiladilla</t>
  </si>
  <si>
    <t>Total Refer. US</t>
  </si>
  <si>
    <t>Total Camisa US</t>
  </si>
  <si>
    <t>ORDEN DE PRODUCCION INDUTEXCO</t>
  </si>
  <si>
    <t>___________________________________</t>
  </si>
  <si>
    <t>__________________________________</t>
  </si>
  <si>
    <t>MARCA:</t>
  </si>
  <si>
    <t>BOTTON UP</t>
  </si>
  <si>
    <t>No. De Personas</t>
  </si>
  <si>
    <t>Tiempo Estandar mn</t>
  </si>
  <si>
    <t>Código Indutexco</t>
  </si>
  <si>
    <t>Minutos Totales MOD</t>
  </si>
  <si>
    <t>Fecha Hora Inicial</t>
  </si>
  <si>
    <t>Fecha Hora Final</t>
  </si>
  <si>
    <t>Total Horas</t>
  </si>
  <si>
    <t>Minutos Camisa</t>
  </si>
  <si>
    <t>Minutos MOD</t>
  </si>
  <si>
    <t>Primera</t>
  </si>
  <si>
    <t>Segunda</t>
  </si>
  <si>
    <t>Pedida</t>
  </si>
  <si>
    <t xml:space="preserve">Cliente </t>
  </si>
  <si>
    <t>Bodega</t>
  </si>
  <si>
    <t>Entregado</t>
  </si>
  <si>
    <t>Confecionado</t>
  </si>
  <si>
    <t>Despachado</t>
  </si>
  <si>
    <t>Total Consumo(mt)</t>
  </si>
  <si>
    <t>Total  US</t>
  </si>
  <si>
    <t>Unit. Camisa US</t>
  </si>
  <si>
    <t>SE 11-2019</t>
  </si>
  <si>
    <t>2Xl</t>
  </si>
  <si>
    <t>3XL</t>
  </si>
  <si>
    <t>142-022-19</t>
  </si>
  <si>
    <t>142-021-19</t>
  </si>
  <si>
    <t>142-018-19</t>
  </si>
  <si>
    <t>142-019-19</t>
  </si>
  <si>
    <t>2806-0-126500BL</t>
  </si>
  <si>
    <t>2290-0-2469/194</t>
  </si>
  <si>
    <t>2290-0-2468/126</t>
  </si>
  <si>
    <t>Bod. 1ra</t>
  </si>
  <si>
    <t>Bod. 2da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</si>
</sst>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000000"/>
    <numFmt numFmtId="165" formatCode="dd\-mm\-yy"/>
    <numFmt numFmtId="166" formatCode="[$-C0A]d\-mmm\-yy;@"/>
    <numFmt numFmtId="167" formatCode="[$-C0A]d\-mmm\-yyyy;@"/>
    <numFmt numFmtId="168" formatCode="d\-m\-yyyy;@"/>
    <numFmt numFmtId="169" formatCode="#,##0.0000000"/>
  </numFmts>
  <fonts count="28" x14ac:knownFonts="1">
    <font>
      <sz val="11"/>
      <color rgb="FF000000"/>
      <name val="Calibri"/>
    </font>
    <font>
      <sz val="11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8"/>
      <color indexed="18"/>
      <name val="Calibri"/>
      <family val="2"/>
      <scheme val="minor"/>
    </font>
    <font>
      <sz val="12"/>
      <color rgb="FF000000"/>
      <name val="Calibri"/>
      <family val="2"/>
    </font>
    <font>
      <sz val="12"/>
      <color indexed="18"/>
      <name val="Calibri"/>
      <family val="2"/>
      <scheme val="minor"/>
    </font>
    <font>
      <b/>
      <sz val="18"/>
      <color theme="8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8" tint="-0.249977111117893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7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auto="1"/>
      </top>
      <bottom style="thin">
        <color rgb="FF000000"/>
      </bottom>
      <diagonal/>
    </border>
    <border>
      <left/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25" fillId="0" borderId="0" applyFont="0" applyFill="0" applyBorder="0" applyAlignment="0" applyProtection="0"/>
  </cellStyleXfs>
  <cellXfs count="195">
    <xf numFmtId="0" fontId="0" fillId="0" borderId="0" xfId="0" applyFont="1" applyAlignment="1"/>
    <xf numFmtId="2" fontId="2" fillId="2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5" fillId="2" borderId="1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/>
    <xf numFmtId="0" fontId="2" fillId="2" borderId="1" xfId="0" applyFont="1" applyFill="1" applyBorder="1"/>
    <xf numFmtId="0" fontId="0" fillId="0" borderId="0" xfId="0" applyFont="1" applyAlignment="1"/>
    <xf numFmtId="0" fontId="0" fillId="0" borderId="1" xfId="0" applyFont="1" applyBorder="1" applyAlignment="1"/>
    <xf numFmtId="0" fontId="0" fillId="2" borderId="1" xfId="0" applyFont="1" applyFill="1" applyBorder="1"/>
    <xf numFmtId="2" fontId="2" fillId="2" borderId="1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/>
    <xf numFmtId="0" fontId="0" fillId="0" borderId="3" xfId="0" applyFont="1" applyBorder="1" applyAlignment="1"/>
    <xf numFmtId="164" fontId="9" fillId="2" borderId="17" xfId="0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164" fontId="9" fillId="2" borderId="20" xfId="0" applyNumberFormat="1" applyFont="1" applyFill="1" applyBorder="1" applyAlignment="1">
      <alignment horizontal="center" vertical="center"/>
    </xf>
    <xf numFmtId="164" fontId="9" fillId="2" borderId="21" xfId="0" applyNumberFormat="1" applyFont="1" applyFill="1" applyBorder="1" applyAlignment="1">
      <alignment horizontal="center" vertical="center"/>
    </xf>
    <xf numFmtId="2" fontId="2" fillId="2" borderId="1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/>
    </xf>
    <xf numFmtId="3" fontId="7" fillId="2" borderId="11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11" fillId="2" borderId="18" xfId="0" applyNumberFormat="1" applyFont="1" applyFill="1" applyBorder="1" applyAlignment="1">
      <alignment horizontal="center" vertical="center" wrapText="1"/>
    </xf>
    <xf numFmtId="164" fontId="10" fillId="2" borderId="1" xfId="0" applyNumberFormat="1" applyFont="1" applyFill="1" applyBorder="1"/>
    <xf numFmtId="0" fontId="3" fillId="2" borderId="1" xfId="0" applyFont="1" applyFill="1" applyBorder="1"/>
    <xf numFmtId="164" fontId="10" fillId="3" borderId="1" xfId="0" applyNumberFormat="1" applyFont="1" applyFill="1" applyBorder="1"/>
    <xf numFmtId="0" fontId="10" fillId="2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164" fontId="10" fillId="3" borderId="1" xfId="0" applyNumberFormat="1" applyFont="1" applyFill="1" applyBorder="1" applyAlignment="1">
      <alignment vertical="center"/>
    </xf>
    <xf numFmtId="165" fontId="3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2" fontId="11" fillId="2" borderId="3" xfId="0" applyNumberFormat="1" applyFont="1" applyFill="1" applyBorder="1" applyAlignment="1">
      <alignment horizontal="left" wrapText="1"/>
    </xf>
    <xf numFmtId="0" fontId="8" fillId="2" borderId="2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8" fillId="0" borderId="3" xfId="0" applyFont="1" applyBorder="1" applyAlignment="1"/>
    <xf numFmtId="0" fontId="6" fillId="0" borderId="3" xfId="0" applyFont="1" applyBorder="1" applyAlignment="1">
      <alignment horizontal="left"/>
    </xf>
    <xf numFmtId="1" fontId="11" fillId="2" borderId="23" xfId="0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" xfId="0" applyFont="1" applyBorder="1" applyAlignment="1"/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0" borderId="2" xfId="0" applyFont="1" applyBorder="1" applyAlignment="1"/>
    <xf numFmtId="2" fontId="11" fillId="2" borderId="22" xfId="0" applyNumberFormat="1" applyFont="1" applyFill="1" applyBorder="1" applyAlignment="1">
      <alignment horizontal="left" wrapText="1"/>
    </xf>
    <xf numFmtId="0" fontId="7" fillId="0" borderId="13" xfId="0" applyFont="1" applyBorder="1" applyAlignment="1">
      <alignment vertical="center"/>
    </xf>
    <xf numFmtId="0" fontId="0" fillId="0" borderId="2" xfId="0" applyFont="1" applyBorder="1" applyAlignment="1"/>
    <xf numFmtId="0" fontId="7" fillId="0" borderId="11" xfId="0" applyFont="1" applyBorder="1" applyAlignment="1"/>
    <xf numFmtId="0" fontId="10" fillId="2" borderId="2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7" fillId="0" borderId="2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 wrapText="1"/>
    </xf>
    <xf numFmtId="0" fontId="10" fillId="2" borderId="47" xfId="0" applyFont="1" applyFill="1" applyBorder="1" applyAlignment="1">
      <alignment horizontal="center" vertical="center" wrapText="1"/>
    </xf>
    <xf numFmtId="0" fontId="10" fillId="2" borderId="4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left" vertical="center" wrapText="1"/>
    </xf>
    <xf numFmtId="2" fontId="10" fillId="4" borderId="1" xfId="0" applyNumberFormat="1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55" xfId="0" applyFont="1" applyFill="1" applyBorder="1" applyAlignment="1">
      <alignment horizontal="center" vertical="center" wrapText="1"/>
    </xf>
    <xf numFmtId="0" fontId="11" fillId="2" borderId="56" xfId="0" applyFont="1" applyFill="1" applyBorder="1" applyAlignment="1">
      <alignment horizontal="center" vertical="center" wrapText="1"/>
    </xf>
    <xf numFmtId="0" fontId="11" fillId="2" borderId="57" xfId="0" applyFont="1" applyFill="1" applyBorder="1" applyAlignment="1">
      <alignment horizontal="center" vertical="center" wrapText="1"/>
    </xf>
    <xf numFmtId="0" fontId="10" fillId="2" borderId="59" xfId="0" applyFont="1" applyFill="1" applyBorder="1" applyAlignment="1">
      <alignment horizontal="center" vertical="center" wrapText="1"/>
    </xf>
    <xf numFmtId="3" fontId="11" fillId="2" borderId="22" xfId="0" applyNumberFormat="1" applyFont="1" applyFill="1" applyBorder="1" applyAlignment="1">
      <alignment horizontal="center" vertical="center" wrapText="1"/>
    </xf>
    <xf numFmtId="0" fontId="16" fillId="5" borderId="44" xfId="0" applyFont="1" applyFill="1" applyBorder="1" applyAlignment="1">
      <alignment vertical="center"/>
    </xf>
    <xf numFmtId="0" fontId="19" fillId="5" borderId="45" xfId="0" applyFont="1" applyFill="1" applyBorder="1" applyAlignment="1">
      <alignment vertical="center"/>
    </xf>
    <xf numFmtId="0" fontId="16" fillId="5" borderId="45" xfId="0" applyFont="1" applyFill="1" applyBorder="1" applyAlignment="1">
      <alignment vertical="center"/>
    </xf>
    <xf numFmtId="0" fontId="16" fillId="5" borderId="46" xfId="0" applyFont="1" applyFill="1" applyBorder="1" applyAlignment="1">
      <alignment vertical="center"/>
    </xf>
    <xf numFmtId="1" fontId="11" fillId="2" borderId="49" xfId="0" applyNumberFormat="1" applyFont="1" applyFill="1" applyBorder="1" applyAlignment="1">
      <alignment horizontal="center" vertical="center" wrapText="1"/>
    </xf>
    <xf numFmtId="1" fontId="11" fillId="2" borderId="50" xfId="0" applyNumberFormat="1" applyFont="1" applyFill="1" applyBorder="1" applyAlignment="1">
      <alignment horizontal="center" vertical="center" wrapText="1"/>
    </xf>
    <xf numFmtId="1" fontId="11" fillId="2" borderId="60" xfId="0" applyNumberFormat="1" applyFont="1" applyFill="1" applyBorder="1" applyAlignment="1">
      <alignment horizontal="center" vertical="center" wrapText="1"/>
    </xf>
    <xf numFmtId="3" fontId="7" fillId="2" borderId="54" xfId="0" applyNumberFormat="1" applyFont="1" applyFill="1" applyBorder="1" applyAlignment="1">
      <alignment horizontal="center" vertical="center" wrapText="1"/>
    </xf>
    <xf numFmtId="15" fontId="10" fillId="3" borderId="1" xfId="0" applyNumberFormat="1" applyFont="1" applyFill="1" applyBorder="1" applyAlignment="1">
      <alignment horizontal="left" vertical="center"/>
    </xf>
    <xf numFmtId="0" fontId="24" fillId="0" borderId="11" xfId="0" applyFont="1" applyBorder="1" applyAlignment="1"/>
    <xf numFmtId="0" fontId="24" fillId="0" borderId="0" xfId="0" applyFont="1" applyAlignment="1"/>
    <xf numFmtId="0" fontId="24" fillId="0" borderId="52" xfId="0" applyFont="1" applyBorder="1" applyAlignment="1"/>
    <xf numFmtId="0" fontId="24" fillId="0" borderId="58" xfId="0" applyFont="1" applyBorder="1" applyAlignment="1"/>
    <xf numFmtId="0" fontId="24" fillId="0" borderId="53" xfId="0" applyFont="1" applyBorder="1" applyAlignment="1"/>
    <xf numFmtId="0" fontId="11" fillId="2" borderId="16" xfId="0" applyFont="1" applyFill="1" applyBorder="1" applyAlignment="1">
      <alignment horizontal="center" vertical="center" wrapText="1"/>
    </xf>
    <xf numFmtId="0" fontId="24" fillId="0" borderId="30" xfId="0" applyFont="1" applyBorder="1" applyAlignment="1"/>
    <xf numFmtId="0" fontId="24" fillId="0" borderId="56" xfId="0" applyFont="1" applyBorder="1" applyAlignment="1"/>
    <xf numFmtId="0" fontId="24" fillId="0" borderId="31" xfId="0" applyFont="1" applyBorder="1" applyAlignment="1"/>
    <xf numFmtId="0" fontId="10" fillId="2" borderId="54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9" fillId="2" borderId="35" xfId="0" applyNumberFormat="1" applyFont="1" applyFill="1" applyBorder="1" applyAlignment="1">
      <alignment horizontal="center" vertical="center"/>
    </xf>
    <xf numFmtId="164" fontId="9" fillId="2" borderId="36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center" wrapText="1"/>
    </xf>
    <xf numFmtId="0" fontId="0" fillId="0" borderId="39" xfId="0" applyFont="1" applyBorder="1" applyAlignment="1"/>
    <xf numFmtId="0" fontId="23" fillId="0" borderId="24" xfId="0" applyFont="1" applyFill="1" applyBorder="1" applyAlignment="1">
      <alignment horizontal="center" vertical="center"/>
    </xf>
    <xf numFmtId="43" fontId="22" fillId="0" borderId="48" xfId="1" applyFont="1" applyBorder="1"/>
    <xf numFmtId="0" fontId="12" fillId="2" borderId="6" xfId="0" applyFont="1" applyFill="1" applyBorder="1" applyAlignment="1">
      <alignment horizontal="left" vertical="center" wrapText="1"/>
    </xf>
    <xf numFmtId="0" fontId="26" fillId="0" borderId="51" xfId="0" applyFont="1" applyBorder="1" applyAlignment="1"/>
    <xf numFmtId="4" fontId="0" fillId="0" borderId="52" xfId="0" applyNumberFormat="1" applyFont="1" applyBorder="1" applyAlignment="1"/>
    <xf numFmtId="0" fontId="0" fillId="0" borderId="52" xfId="0" applyFont="1" applyBorder="1" applyAlignment="1"/>
    <xf numFmtId="0" fontId="0" fillId="0" borderId="53" xfId="0" applyFont="1" applyBorder="1" applyAlignment="1"/>
    <xf numFmtId="22" fontId="12" fillId="0" borderId="61" xfId="1" applyNumberFormat="1" applyFont="1" applyFill="1" applyBorder="1" applyAlignment="1">
      <alignment horizontal="left"/>
    </xf>
    <xf numFmtId="4" fontId="23" fillId="0" borderId="48" xfId="0" applyNumberFormat="1" applyFont="1" applyFill="1" applyBorder="1" applyAlignment="1">
      <alignment horizontal="left" vertical="center"/>
    </xf>
    <xf numFmtId="4" fontId="23" fillId="0" borderId="59" xfId="0" applyNumberFormat="1" applyFont="1" applyFill="1" applyBorder="1" applyAlignment="1">
      <alignment horizontal="left" vertical="center"/>
    </xf>
    <xf numFmtId="0" fontId="10" fillId="2" borderId="62" xfId="0" applyFont="1" applyFill="1" applyBorder="1" applyAlignment="1">
      <alignment horizontal="center" vertical="center" wrapText="1"/>
    </xf>
    <xf numFmtId="14" fontId="7" fillId="2" borderId="11" xfId="0" applyNumberFormat="1" applyFont="1" applyFill="1" applyBorder="1" applyAlignment="1">
      <alignment vertical="center" wrapText="1"/>
    </xf>
    <xf numFmtId="0" fontId="23" fillId="0" borderId="5" xfId="0" applyFont="1" applyFill="1" applyBorder="1" applyAlignment="1">
      <alignment horizontal="center" vertical="center"/>
    </xf>
    <xf numFmtId="0" fontId="23" fillId="0" borderId="0" xfId="0" applyFont="1"/>
    <xf numFmtId="3" fontId="11" fillId="0" borderId="3" xfId="0" applyNumberFormat="1" applyFont="1" applyFill="1" applyBorder="1" applyAlignment="1">
      <alignment horizontal="center" vertical="center" wrapText="1"/>
    </xf>
    <xf numFmtId="0" fontId="12" fillId="2" borderId="63" xfId="0" applyFont="1" applyFill="1" applyBorder="1" applyAlignment="1">
      <alignment horizontal="left" vertical="center" wrapText="1"/>
    </xf>
    <xf numFmtId="0" fontId="24" fillId="0" borderId="32" xfId="0" applyFont="1" applyBorder="1" applyAlignment="1"/>
    <xf numFmtId="0" fontId="24" fillId="0" borderId="33" xfId="0" applyFont="1" applyBorder="1" applyAlignment="1"/>
    <xf numFmtId="0" fontId="7" fillId="0" borderId="64" xfId="0" applyFont="1" applyBorder="1" applyAlignment="1"/>
    <xf numFmtId="0" fontId="11" fillId="2" borderId="65" xfId="0" applyFont="1" applyFill="1" applyBorder="1" applyAlignment="1">
      <alignment horizontal="center" vertical="center" wrapText="1"/>
    </xf>
    <xf numFmtId="2" fontId="3" fillId="2" borderId="11" xfId="0" applyNumberFormat="1" applyFont="1" applyFill="1" applyBorder="1" applyAlignment="1">
      <alignment horizontal="center" vertical="center" wrapText="1"/>
    </xf>
    <xf numFmtId="0" fontId="24" fillId="0" borderId="57" xfId="0" applyFont="1" applyBorder="1" applyAlignment="1"/>
    <xf numFmtId="16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6" borderId="45" xfId="0" applyFont="1" applyFill="1" applyBorder="1" applyAlignment="1">
      <alignment horizontal="left"/>
    </xf>
    <xf numFmtId="0" fontId="3" fillId="6" borderId="45" xfId="0" applyFont="1" applyFill="1" applyBorder="1"/>
    <xf numFmtId="0" fontId="3" fillId="6" borderId="46" xfId="0" applyFont="1" applyFill="1" applyBorder="1"/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/>
    <xf numFmtId="0" fontId="3" fillId="6" borderId="41" xfId="0" applyFont="1" applyFill="1" applyBorder="1"/>
    <xf numFmtId="0" fontId="3" fillId="6" borderId="42" xfId="0" applyFont="1" applyFill="1" applyBorder="1" applyAlignment="1">
      <alignment horizontal="left"/>
    </xf>
    <xf numFmtId="0" fontId="3" fillId="6" borderId="42" xfId="0" applyFont="1" applyFill="1" applyBorder="1"/>
    <xf numFmtId="0" fontId="3" fillId="6" borderId="43" xfId="0" applyFont="1" applyFill="1" applyBorder="1"/>
    <xf numFmtId="0" fontId="16" fillId="7" borderId="44" xfId="0" applyFont="1" applyFill="1" applyBorder="1" applyAlignment="1">
      <alignment vertical="center"/>
    </xf>
    <xf numFmtId="0" fontId="19" fillId="7" borderId="45" xfId="0" applyFont="1" applyFill="1" applyBorder="1" applyAlignment="1">
      <alignment vertical="center"/>
    </xf>
    <xf numFmtId="0" fontId="16" fillId="7" borderId="45" xfId="0" applyFont="1" applyFill="1" applyBorder="1" applyAlignment="1">
      <alignment vertical="center"/>
    </xf>
    <xf numFmtId="0" fontId="15" fillId="7" borderId="38" xfId="0" applyFont="1" applyFill="1" applyBorder="1" applyAlignment="1">
      <alignment vertical="center"/>
    </xf>
    <xf numFmtId="0" fontId="15" fillId="7" borderId="39" xfId="0" applyFont="1" applyFill="1" applyBorder="1" applyAlignment="1">
      <alignment vertical="center"/>
    </xf>
    <xf numFmtId="166" fontId="15" fillId="7" borderId="39" xfId="0" applyNumberFormat="1" applyFont="1" applyFill="1" applyBorder="1" applyAlignment="1"/>
    <xf numFmtId="167" fontId="20" fillId="7" borderId="39" xfId="0" applyNumberFormat="1" applyFont="1" applyFill="1" applyBorder="1" applyAlignment="1">
      <alignment horizontal="left" vertical="center"/>
    </xf>
    <xf numFmtId="168" fontId="18" fillId="7" borderId="1" xfId="0" applyNumberFormat="1" applyFont="1" applyFill="1" applyBorder="1" applyAlignment="1">
      <alignment horizontal="left"/>
    </xf>
    <xf numFmtId="0" fontId="15" fillId="7" borderId="40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7" fillId="7" borderId="1" xfId="0" applyFont="1" applyFill="1" applyBorder="1" applyAlignment="1"/>
    <xf numFmtId="0" fontId="14" fillId="7" borderId="1" xfId="0" applyFont="1" applyFill="1" applyBorder="1"/>
    <xf numFmtId="0" fontId="20" fillId="7" borderId="1" xfId="0" applyFont="1" applyFill="1" applyBorder="1" applyAlignment="1">
      <alignment vertical="center"/>
    </xf>
    <xf numFmtId="49" fontId="18" fillId="7" borderId="1" xfId="0" applyNumberFormat="1" applyFont="1" applyFill="1" applyBorder="1" applyAlignment="1">
      <alignment horizontal="left"/>
    </xf>
    <xf numFmtId="0" fontId="20" fillId="7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left"/>
    </xf>
    <xf numFmtId="0" fontId="20" fillId="7" borderId="42" xfId="0" applyFont="1" applyFill="1" applyBorder="1" applyAlignment="1">
      <alignment horizontal="center"/>
    </xf>
    <xf numFmtId="0" fontId="15" fillId="7" borderId="42" xfId="0" applyFont="1" applyFill="1" applyBorder="1" applyAlignment="1">
      <alignment horizontal="right" vertical="center"/>
    </xf>
    <xf numFmtId="0" fontId="15" fillId="7" borderId="42" xfId="0" applyFont="1" applyFill="1" applyBorder="1" applyAlignment="1">
      <alignment horizontal="left"/>
    </xf>
    <xf numFmtId="4" fontId="20" fillId="7" borderId="42" xfId="0" applyNumberFormat="1" applyFont="1" applyFill="1" applyBorder="1" applyAlignment="1">
      <alignment horizontal="right"/>
    </xf>
    <xf numFmtId="3" fontId="11" fillId="2" borderId="8" xfId="0" applyNumberFormat="1" applyFont="1" applyFill="1" applyBorder="1" applyAlignment="1">
      <alignment horizontal="center" vertical="center" wrapText="1"/>
    </xf>
    <xf numFmtId="3" fontId="11" fillId="0" borderId="18" xfId="0" applyNumberFormat="1" applyFont="1" applyFill="1" applyBorder="1" applyAlignment="1">
      <alignment horizontal="center" vertical="center" wrapText="1"/>
    </xf>
    <xf numFmtId="0" fontId="0" fillId="0" borderId="66" xfId="0" applyFont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4" fontId="11" fillId="0" borderId="1" xfId="0" applyNumberFormat="1" applyFont="1" applyBorder="1" applyAlignment="1">
      <alignment horizontal="left" vertical="center" wrapText="1"/>
    </xf>
    <xf numFmtId="0" fontId="22" fillId="0" borderId="0" xfId="0" applyFont="1" applyAlignment="1">
      <alignment horizontal="left" vertical="top"/>
    </xf>
    <xf numFmtId="0" fontId="7" fillId="0" borderId="68" xfId="0" applyFont="1" applyBorder="1" applyAlignment="1">
      <alignment horizontal="center" vertical="center"/>
    </xf>
    <xf numFmtId="3" fontId="11" fillId="2" borderId="48" xfId="0" applyNumberFormat="1" applyFont="1" applyFill="1" applyBorder="1" applyAlignment="1">
      <alignment horizontal="center" vertical="center" wrapText="1"/>
    </xf>
    <xf numFmtId="3" fontId="11" fillId="2" borderId="68" xfId="0" applyNumberFormat="1" applyFont="1" applyFill="1" applyBorder="1" applyAlignment="1">
      <alignment horizontal="center" vertical="center" wrapText="1"/>
    </xf>
    <xf numFmtId="3" fontId="11" fillId="0" borderId="48" xfId="0" applyNumberFormat="1" applyFont="1" applyFill="1" applyBorder="1" applyAlignment="1">
      <alignment horizontal="center" vertical="center" wrapText="1"/>
    </xf>
    <xf numFmtId="3" fontId="11" fillId="2" borderId="59" xfId="0" applyNumberFormat="1" applyFont="1" applyFill="1" applyBorder="1" applyAlignment="1">
      <alignment horizontal="center" vertical="center" wrapText="1"/>
    </xf>
    <xf numFmtId="0" fontId="7" fillId="0" borderId="69" xfId="0" applyFont="1" applyBorder="1" applyAlignment="1">
      <alignment horizontal="center" vertical="center"/>
    </xf>
    <xf numFmtId="1" fontId="11" fillId="2" borderId="5" xfId="0" applyNumberFormat="1" applyFont="1" applyFill="1" applyBorder="1" applyAlignment="1">
      <alignment horizontal="center" vertical="center" wrapText="1"/>
    </xf>
    <xf numFmtId="1" fontId="11" fillId="2" borderId="3" xfId="0" applyNumberFormat="1" applyFont="1" applyFill="1" applyBorder="1" applyAlignment="1">
      <alignment horizontal="center" vertical="center" wrapText="1"/>
    </xf>
    <xf numFmtId="1" fontId="11" fillId="2" borderId="8" xfId="0" applyNumberFormat="1" applyFont="1" applyFill="1" applyBorder="1" applyAlignment="1">
      <alignment horizontal="center" vertical="center" wrapText="1"/>
    </xf>
    <xf numFmtId="164" fontId="9" fillId="2" borderId="35" xfId="0" applyNumberFormat="1" applyFont="1" applyFill="1" applyBorder="1" applyAlignment="1">
      <alignment horizontal="center" vertical="center"/>
    </xf>
    <xf numFmtId="164" fontId="9" fillId="2" borderId="36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7" fillId="2" borderId="5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9" fillId="2" borderId="37" xfId="0" applyNumberFormat="1" applyFont="1" applyFill="1" applyBorder="1" applyAlignment="1">
      <alignment horizontal="center" vertical="center"/>
    </xf>
    <xf numFmtId="164" fontId="9" fillId="2" borderId="34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64" fontId="9" fillId="2" borderId="35" xfId="0" applyNumberFormat="1" applyFont="1" applyFill="1" applyBorder="1" applyAlignment="1">
      <alignment horizontal="center" vertical="center"/>
    </xf>
    <xf numFmtId="164" fontId="9" fillId="2" borderId="36" xfId="0" applyNumberFormat="1" applyFont="1" applyFill="1" applyBorder="1" applyAlignment="1">
      <alignment horizontal="center" vertical="center"/>
    </xf>
    <xf numFmtId="164" fontId="9" fillId="2" borderId="67" xfId="0" applyNumberFormat="1" applyFont="1" applyFill="1" applyBorder="1" applyAlignment="1">
      <alignment horizontal="center" vertical="center"/>
    </xf>
    <xf numFmtId="14" fontId="7" fillId="2" borderId="72" xfId="0" applyNumberFormat="1" applyFont="1" applyFill="1" applyBorder="1" applyAlignment="1">
      <alignment horizontal="center" vertical="center" wrapText="1"/>
    </xf>
    <xf numFmtId="14" fontId="7" fillId="2" borderId="11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64" fontId="9" fillId="2" borderId="10" xfId="0" applyNumberFormat="1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 wrapText="1"/>
    </xf>
    <xf numFmtId="164" fontId="9" fillId="2" borderId="70" xfId="0" applyNumberFormat="1" applyFont="1" applyFill="1" applyBorder="1" applyAlignment="1">
      <alignment horizontal="center" vertical="center"/>
    </xf>
    <xf numFmtId="164" fontId="9" fillId="2" borderId="7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3" fontId="11" fillId="0" borderId="18" xfId="0" applyNumberFormat="1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9524</xdr:rowOff>
    </xdr:from>
    <xdr:to>
      <xdr:col>1</xdr:col>
      <xdr:colOff>0</xdr:colOff>
      <xdr:row>21</xdr:row>
      <xdr:rowOff>154661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3D2242-AA97-4E7B-A829-28277EEF9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24149"/>
          <a:ext cx="1619250" cy="19167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6662</xdr:rowOff>
    </xdr:from>
    <xdr:to>
      <xdr:col>0</xdr:col>
      <xdr:colOff>1550461</xdr:colOff>
      <xdr:row>31</xdr:row>
      <xdr:rowOff>152401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376B2A5-F6E3-4DDF-8BCE-402188316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892987"/>
          <a:ext cx="1512361" cy="169831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42</xdr:row>
      <xdr:rowOff>193288</xdr:rowOff>
    </xdr:from>
    <xdr:to>
      <xdr:col>0</xdr:col>
      <xdr:colOff>1543049</xdr:colOff>
      <xdr:row>51</xdr:row>
      <xdr:rowOff>187948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8A8F2B9-1993-4350-8C1B-6C7282B8A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775313"/>
          <a:ext cx="1457324" cy="175678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33</xdr:row>
      <xdr:rowOff>9525</xdr:rowOff>
    </xdr:from>
    <xdr:to>
      <xdr:col>0</xdr:col>
      <xdr:colOff>1524000</xdr:colOff>
      <xdr:row>42</xdr:row>
      <xdr:rowOff>20024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FD48112-3D4C-467B-BB88-47F6AEE3D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6848475"/>
          <a:ext cx="1419225" cy="1753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41CA0-FA1B-426F-B82C-BD9ED35E6B7A}">
  <sheetPr>
    <pageSetUpPr fitToPage="1"/>
  </sheetPr>
  <dimension ref="A1:S88"/>
  <sheetViews>
    <sheetView tabSelected="1" workbookViewId="0">
      <selection activeCell="G15" sqref="G15:H20"/>
    </sheetView>
  </sheetViews>
  <sheetFormatPr baseColWidth="10" defaultRowHeight="15" x14ac:dyDescent="0.25"/>
  <cols>
    <col min="1" max="1" width="24.28515625" customWidth="1"/>
    <col min="2" max="2" width="17.7109375" customWidth="1"/>
    <col min="3" max="3" width="23.28515625" customWidth="1"/>
    <col min="4" max="4" width="14.42578125" customWidth="1"/>
    <col min="5" max="5" width="13.42578125" customWidth="1"/>
    <col min="6" max="10" width="9.42578125" customWidth="1"/>
    <col min="11" max="11" width="9.42578125" style="6" customWidth="1"/>
    <col min="12" max="12" width="9.42578125" customWidth="1"/>
    <col min="13" max="13" width="3.7109375" customWidth="1"/>
    <col min="14" max="14" width="24.85546875" customWidth="1"/>
    <col min="15" max="15" width="19.28515625" customWidth="1"/>
    <col min="16" max="18" width="18.7109375" customWidth="1"/>
    <col min="19" max="19" width="49.85546875" customWidth="1"/>
  </cols>
  <sheetData>
    <row r="1" spans="1:19" ht="33.75" x14ac:dyDescent="0.25">
      <c r="A1" s="178" t="s">
        <v>44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2"/>
      <c r="N1" s="178" t="s">
        <v>44</v>
      </c>
      <c r="O1" s="178"/>
      <c r="P1" s="178"/>
      <c r="Q1" s="178"/>
      <c r="R1" s="178"/>
      <c r="S1" s="178"/>
    </row>
    <row r="2" spans="1:19" ht="23.25" x14ac:dyDescent="0.25">
      <c r="A2" s="134" t="s">
        <v>28</v>
      </c>
      <c r="B2" s="135"/>
      <c r="C2" s="136" t="s">
        <v>69</v>
      </c>
      <c r="D2" s="136"/>
      <c r="E2" s="136" t="s">
        <v>25</v>
      </c>
      <c r="F2" s="136"/>
      <c r="G2" s="125"/>
      <c r="H2" s="126"/>
      <c r="I2" s="126"/>
      <c r="J2" s="126"/>
      <c r="K2" s="126"/>
      <c r="L2" s="127"/>
      <c r="M2" s="8"/>
      <c r="N2" s="76" t="s">
        <v>28</v>
      </c>
      <c r="O2" s="77"/>
      <c r="P2" s="78" t="str">
        <f>+C2</f>
        <v>SE 11-2019</v>
      </c>
      <c r="Q2" s="78"/>
      <c r="R2" s="78" t="s">
        <v>47</v>
      </c>
      <c r="S2" s="79" t="s">
        <v>48</v>
      </c>
    </row>
    <row r="3" spans="1:19" ht="16.5" thickBot="1" x14ac:dyDescent="0.3">
      <c r="A3" s="137" t="s">
        <v>26</v>
      </c>
      <c r="B3" s="138"/>
      <c r="C3" s="138"/>
      <c r="D3" s="139"/>
      <c r="E3" s="140">
        <v>43647</v>
      </c>
      <c r="F3" s="141"/>
      <c r="G3" s="128"/>
      <c r="H3" s="129"/>
      <c r="I3" s="129"/>
      <c r="J3" s="129"/>
      <c r="K3" s="129"/>
      <c r="L3" s="130"/>
      <c r="M3" s="8"/>
      <c r="N3" s="64" t="str">
        <f>+C13</f>
        <v>142-022-19</v>
      </c>
      <c r="O3" s="2"/>
      <c r="P3" s="2"/>
      <c r="Q3" s="2"/>
      <c r="R3" s="2"/>
      <c r="S3" s="2"/>
    </row>
    <row r="4" spans="1:19" ht="16.5" thickBot="1" x14ac:dyDescent="0.3">
      <c r="A4" s="142" t="s">
        <v>29</v>
      </c>
      <c r="B4" s="143"/>
      <c r="C4" s="144"/>
      <c r="D4" s="145"/>
      <c r="E4" s="146" t="s">
        <v>19</v>
      </c>
      <c r="F4" s="147"/>
      <c r="G4" s="128"/>
      <c r="H4" s="129"/>
      <c r="I4" s="129"/>
      <c r="J4" s="129"/>
      <c r="K4" s="129"/>
      <c r="L4" s="130"/>
      <c r="M4" s="8"/>
      <c r="N4" s="17" t="s">
        <v>15</v>
      </c>
      <c r="O4" s="17" t="s">
        <v>66</v>
      </c>
      <c r="P4" s="14" t="s">
        <v>17</v>
      </c>
      <c r="Q4" s="18" t="s">
        <v>67</v>
      </c>
      <c r="R4" s="18" t="s">
        <v>68</v>
      </c>
      <c r="S4" s="18" t="s">
        <v>7</v>
      </c>
    </row>
    <row r="5" spans="1:19" ht="15.75" x14ac:dyDescent="0.25">
      <c r="A5" s="142" t="s">
        <v>30</v>
      </c>
      <c r="B5" s="143"/>
      <c r="C5" s="143"/>
      <c r="D5" s="143"/>
      <c r="E5" s="148">
        <v>171196</v>
      </c>
      <c r="F5" s="149"/>
      <c r="G5" s="128"/>
      <c r="H5" s="129"/>
      <c r="I5" s="129"/>
      <c r="J5" s="129"/>
      <c r="K5" s="129"/>
      <c r="L5" s="130"/>
      <c r="M5" s="8"/>
      <c r="N5" s="99" t="s">
        <v>20</v>
      </c>
      <c r="O5" s="65"/>
      <c r="P5" s="65"/>
      <c r="Q5" s="65">
        <f>(O5*P5)</f>
        <v>0</v>
      </c>
      <c r="R5" s="71"/>
      <c r="S5" s="66"/>
    </row>
    <row r="6" spans="1:19" ht="15.75" x14ac:dyDescent="0.25">
      <c r="A6" s="142" t="s">
        <v>27</v>
      </c>
      <c r="B6" s="143"/>
      <c r="C6" s="143"/>
      <c r="D6" s="143"/>
      <c r="E6" s="148"/>
      <c r="F6" s="149"/>
      <c r="G6" s="128"/>
      <c r="H6" s="129"/>
      <c r="I6" s="129"/>
      <c r="J6" s="129"/>
      <c r="K6" s="129"/>
      <c r="L6" s="130"/>
      <c r="M6" s="8"/>
      <c r="N6" s="46" t="s">
        <v>37</v>
      </c>
      <c r="O6" s="67"/>
      <c r="P6" s="67"/>
      <c r="Q6" s="67">
        <f t="shared" ref="Q6:Q15" si="0">(O6*P6)</f>
        <v>0</v>
      </c>
      <c r="R6" s="72"/>
      <c r="S6" s="68"/>
    </row>
    <row r="7" spans="1:19" ht="15.75" x14ac:dyDescent="0.25">
      <c r="A7" s="142" t="s">
        <v>49</v>
      </c>
      <c r="B7" s="150">
        <v>13</v>
      </c>
      <c r="C7" s="151" t="s">
        <v>50</v>
      </c>
      <c r="D7" s="152"/>
      <c r="E7" s="153">
        <v>52</v>
      </c>
      <c r="F7" s="152"/>
      <c r="G7" s="131"/>
      <c r="H7" s="132"/>
      <c r="I7" s="132"/>
      <c r="J7" s="132"/>
      <c r="K7" s="132"/>
      <c r="L7" s="133"/>
      <c r="M7" s="8"/>
      <c r="N7" s="46" t="s">
        <v>38</v>
      </c>
      <c r="O7" s="67"/>
      <c r="P7" s="67"/>
      <c r="Q7" s="67">
        <f t="shared" si="0"/>
        <v>0</v>
      </c>
      <c r="R7" s="72"/>
      <c r="S7" s="68"/>
    </row>
    <row r="8" spans="1:19" x14ac:dyDescent="0.25">
      <c r="A8" s="100"/>
      <c r="B8" s="6"/>
      <c r="C8" s="6"/>
      <c r="D8" s="6"/>
      <c r="E8" s="6"/>
      <c r="F8" s="6"/>
      <c r="G8" s="20"/>
      <c r="H8" s="25"/>
      <c r="I8" s="25"/>
      <c r="J8" s="25"/>
      <c r="K8" s="25"/>
      <c r="L8" s="25"/>
      <c r="M8" s="8"/>
      <c r="N8" s="46" t="s">
        <v>11</v>
      </c>
      <c r="O8" s="67"/>
      <c r="P8" s="67"/>
      <c r="Q8" s="67">
        <f t="shared" si="0"/>
        <v>0</v>
      </c>
      <c r="R8" s="72"/>
      <c r="S8" s="68"/>
    </row>
    <row r="9" spans="1:19" x14ac:dyDescent="0.25">
      <c r="A9" s="6"/>
      <c r="B9" s="24"/>
      <c r="C9" s="28"/>
      <c r="D9" s="4"/>
      <c r="E9" s="54"/>
      <c r="F9" s="55"/>
      <c r="G9" s="20"/>
      <c r="H9" s="25"/>
      <c r="I9" s="25"/>
      <c r="J9" s="25"/>
      <c r="K9" s="25"/>
      <c r="L9" s="25"/>
      <c r="M9" s="8"/>
      <c r="N9" s="46" t="s">
        <v>12</v>
      </c>
      <c r="O9" s="67"/>
      <c r="P9" s="67"/>
      <c r="Q9" s="67">
        <f t="shared" si="0"/>
        <v>0</v>
      </c>
      <c r="R9" s="72"/>
      <c r="S9" s="68"/>
    </row>
    <row r="10" spans="1:19" x14ac:dyDescent="0.25">
      <c r="A10" s="6"/>
      <c r="B10" s="24"/>
      <c r="C10" s="27" t="s">
        <v>3</v>
      </c>
      <c r="D10" s="30"/>
      <c r="E10" s="7"/>
      <c r="F10" s="20"/>
      <c r="G10" s="20"/>
      <c r="H10" s="20"/>
      <c r="I10" s="20"/>
      <c r="J10" s="20"/>
      <c r="K10" s="20"/>
      <c r="L10" s="20"/>
      <c r="M10" s="8"/>
      <c r="N10" s="46" t="s">
        <v>13</v>
      </c>
      <c r="O10" s="67"/>
      <c r="P10" s="67"/>
      <c r="Q10" s="67">
        <f t="shared" si="0"/>
        <v>0</v>
      </c>
      <c r="R10" s="72"/>
      <c r="S10" s="68"/>
    </row>
    <row r="11" spans="1:19" ht="15.75" thickBot="1" x14ac:dyDescent="0.3">
      <c r="A11" s="29" t="s">
        <v>18</v>
      </c>
      <c r="B11" s="26"/>
      <c r="C11" s="84">
        <v>43689</v>
      </c>
      <c r="D11" s="5"/>
      <c r="E11" s="6"/>
      <c r="F11" s="6"/>
      <c r="G11" s="6"/>
      <c r="H11" s="6"/>
      <c r="I11" s="6"/>
      <c r="J11" s="6"/>
      <c r="L11" s="6"/>
      <c r="M11" s="8"/>
      <c r="N11" s="46" t="s">
        <v>14</v>
      </c>
      <c r="O11" s="67"/>
      <c r="P11" s="67"/>
      <c r="Q11" s="67">
        <f t="shared" si="0"/>
        <v>0</v>
      </c>
      <c r="R11" s="72"/>
      <c r="S11" s="68"/>
    </row>
    <row r="12" spans="1:19" ht="15.75" thickBot="1" x14ac:dyDescent="0.3">
      <c r="A12" s="56" t="s">
        <v>8</v>
      </c>
      <c r="B12" s="57"/>
      <c r="C12" s="58"/>
      <c r="D12" s="6"/>
      <c r="E12" s="6"/>
      <c r="F12" s="6"/>
      <c r="G12" s="6"/>
      <c r="H12" s="6"/>
      <c r="I12" s="6"/>
      <c r="J12" s="6"/>
      <c r="L12" s="6"/>
      <c r="M12" s="8"/>
      <c r="N12" s="46" t="s">
        <v>21</v>
      </c>
      <c r="O12" s="67"/>
      <c r="P12" s="67"/>
      <c r="Q12" s="67">
        <f t="shared" si="0"/>
        <v>0</v>
      </c>
      <c r="R12" s="72"/>
      <c r="S12" s="68"/>
    </row>
    <row r="13" spans="1:19" x14ac:dyDescent="0.25">
      <c r="A13" s="12"/>
      <c r="B13" s="15" t="s">
        <v>2</v>
      </c>
      <c r="C13" s="101" t="s">
        <v>72</v>
      </c>
      <c r="D13" s="179" t="s">
        <v>51</v>
      </c>
      <c r="E13" s="181" t="s">
        <v>0</v>
      </c>
      <c r="F13" s="176" t="s">
        <v>9</v>
      </c>
      <c r="G13" s="183"/>
      <c r="H13" s="176" t="s">
        <v>64</v>
      </c>
      <c r="I13" s="177"/>
      <c r="J13" s="176" t="s">
        <v>65</v>
      </c>
      <c r="K13" s="183"/>
      <c r="L13" s="177"/>
      <c r="M13" s="8"/>
      <c r="N13" s="46" t="s">
        <v>39</v>
      </c>
      <c r="O13" s="69"/>
      <c r="P13" s="69"/>
      <c r="Q13" s="67">
        <f t="shared" si="0"/>
        <v>0</v>
      </c>
      <c r="R13" s="73"/>
      <c r="S13" s="70"/>
    </row>
    <row r="14" spans="1:19" ht="15.75" thickBot="1" x14ac:dyDescent="0.3">
      <c r="A14" s="11"/>
      <c r="B14" s="34" t="s">
        <v>20</v>
      </c>
      <c r="C14" s="159" t="s">
        <v>76</v>
      </c>
      <c r="D14" s="180"/>
      <c r="E14" s="182"/>
      <c r="F14" s="39" t="s">
        <v>31</v>
      </c>
      <c r="G14" s="162" t="s">
        <v>10</v>
      </c>
      <c r="H14" s="39" t="s">
        <v>58</v>
      </c>
      <c r="I14" s="41" t="s">
        <v>59</v>
      </c>
      <c r="J14" s="167" t="s">
        <v>61</v>
      </c>
      <c r="K14" s="167" t="s">
        <v>79</v>
      </c>
      <c r="L14" s="41" t="s">
        <v>80</v>
      </c>
      <c r="M14" s="8"/>
      <c r="N14" s="46" t="s">
        <v>40</v>
      </c>
      <c r="O14" s="69"/>
      <c r="P14" s="69"/>
      <c r="Q14" s="67">
        <f t="shared" si="0"/>
        <v>0</v>
      </c>
      <c r="R14" s="73"/>
      <c r="S14" s="70"/>
    </row>
    <row r="15" spans="1:19" x14ac:dyDescent="0.25">
      <c r="A15" s="11"/>
      <c r="B15" s="16" t="s">
        <v>32</v>
      </c>
      <c r="C15" s="102"/>
      <c r="D15" s="38">
        <v>1420221936114</v>
      </c>
      <c r="E15" s="60" t="s">
        <v>34</v>
      </c>
      <c r="F15" s="80">
        <v>26</v>
      </c>
      <c r="G15" s="22"/>
      <c r="H15" s="22"/>
      <c r="I15" s="163"/>
      <c r="J15" s="163">
        <f>IF(H15&gt;=F15,F15,H15)</f>
        <v>0</v>
      </c>
      <c r="K15" s="163">
        <f>IF((H15-F15)&lt;0,0,(H15-F15))</f>
        <v>0</v>
      </c>
      <c r="L15" s="194">
        <f>+I15:I20</f>
        <v>0</v>
      </c>
      <c r="M15" s="8"/>
      <c r="N15" s="103" t="s">
        <v>41</v>
      </c>
      <c r="O15" s="69"/>
      <c r="P15" s="69"/>
      <c r="Q15" s="69">
        <f t="shared" si="0"/>
        <v>0</v>
      </c>
      <c r="R15" s="73"/>
      <c r="S15" s="70"/>
    </row>
    <row r="16" spans="1:19" ht="15.75" thickBot="1" x14ac:dyDescent="0.3">
      <c r="A16" s="11"/>
      <c r="B16" s="47" t="s">
        <v>33</v>
      </c>
      <c r="C16" s="102"/>
      <c r="D16" s="38">
        <v>1420221938114</v>
      </c>
      <c r="E16" s="61" t="s">
        <v>1</v>
      </c>
      <c r="F16" s="81">
        <v>44</v>
      </c>
      <c r="G16" s="22"/>
      <c r="H16" s="22"/>
      <c r="I16" s="163"/>
      <c r="J16" s="163">
        <f t="shared" ref="J16:J20" si="1">IF(H16&gt;=F16,F16,H16)</f>
        <v>0</v>
      </c>
      <c r="K16" s="163">
        <f t="shared" ref="K16:K20" si="2">IF((H16-F16)&lt;0,0,(H16-F16))</f>
        <v>0</v>
      </c>
      <c r="L16" s="194">
        <f t="shared" ref="L16:L20" si="3">+I16:I21</f>
        <v>0</v>
      </c>
      <c r="M16" s="8"/>
      <c r="N16" s="104" t="s">
        <v>52</v>
      </c>
      <c r="O16" s="105">
        <f>+C20</f>
        <v>0</v>
      </c>
      <c r="P16" s="106"/>
      <c r="Q16" s="106"/>
      <c r="R16" s="106"/>
      <c r="S16" s="107"/>
    </row>
    <row r="17" spans="1:19" ht="15.75" thickBot="1" x14ac:dyDescent="0.3">
      <c r="A17" s="1"/>
      <c r="B17" s="36" t="s">
        <v>53</v>
      </c>
      <c r="C17" s="108"/>
      <c r="D17" s="38">
        <v>1420221940114</v>
      </c>
      <c r="E17" s="61" t="s">
        <v>35</v>
      </c>
      <c r="F17" s="81">
        <v>44</v>
      </c>
      <c r="G17" s="22"/>
      <c r="H17" s="22"/>
      <c r="I17" s="163"/>
      <c r="J17" s="163">
        <f t="shared" si="1"/>
        <v>0</v>
      </c>
      <c r="K17" s="163">
        <f t="shared" si="2"/>
        <v>0</v>
      </c>
      <c r="L17" s="194">
        <f t="shared" si="3"/>
        <v>0</v>
      </c>
      <c r="M17" s="8"/>
      <c r="N17" s="52" t="s">
        <v>22</v>
      </c>
      <c r="O17" s="85"/>
      <c r="P17" s="85"/>
      <c r="Q17" s="85"/>
      <c r="R17" s="85"/>
      <c r="S17" s="85"/>
    </row>
    <row r="18" spans="1:19" ht="15.75" thickBot="1" x14ac:dyDescent="0.3">
      <c r="A18" s="1"/>
      <c r="B18" s="48" t="s">
        <v>54</v>
      </c>
      <c r="C18" s="108"/>
      <c r="D18" s="38">
        <v>1420221942114</v>
      </c>
      <c r="E18" s="61" t="s">
        <v>36</v>
      </c>
      <c r="F18" s="81">
        <v>26</v>
      </c>
      <c r="G18" s="22"/>
      <c r="H18" s="22"/>
      <c r="I18" s="163"/>
      <c r="J18" s="163">
        <f t="shared" si="1"/>
        <v>0</v>
      </c>
      <c r="K18" s="163">
        <f t="shared" si="2"/>
        <v>0</v>
      </c>
      <c r="L18" s="194">
        <f t="shared" si="3"/>
        <v>0</v>
      </c>
      <c r="M18" s="8"/>
      <c r="N18" s="64" t="str">
        <f>+C24</f>
        <v>142-021-19</v>
      </c>
      <c r="O18" s="86"/>
      <c r="P18" s="86"/>
      <c r="Q18" s="86"/>
      <c r="R18" s="86"/>
      <c r="S18" s="86"/>
    </row>
    <row r="19" spans="1:19" x14ac:dyDescent="0.25">
      <c r="A19" s="1"/>
      <c r="B19" s="53" t="s">
        <v>55</v>
      </c>
      <c r="C19" s="109"/>
      <c r="D19" s="38">
        <v>1420221944114</v>
      </c>
      <c r="E19" s="61" t="s">
        <v>70</v>
      </c>
      <c r="F19" s="81">
        <v>26</v>
      </c>
      <c r="G19" s="22"/>
      <c r="H19" s="22"/>
      <c r="I19" s="163"/>
      <c r="J19" s="163">
        <f t="shared" si="1"/>
        <v>0</v>
      </c>
      <c r="K19" s="163">
        <f t="shared" si="2"/>
        <v>0</v>
      </c>
      <c r="L19" s="194">
        <f t="shared" si="3"/>
        <v>0</v>
      </c>
      <c r="M19" s="8"/>
      <c r="N19" s="99" t="s">
        <v>20</v>
      </c>
      <c r="O19" s="65"/>
      <c r="P19" s="65"/>
      <c r="Q19" s="65"/>
      <c r="R19" s="71"/>
      <c r="S19" s="66"/>
    </row>
    <row r="20" spans="1:19" ht="15.75" thickBot="1" x14ac:dyDescent="0.3">
      <c r="A20" s="1"/>
      <c r="B20" s="53" t="s">
        <v>56</v>
      </c>
      <c r="C20" s="110"/>
      <c r="D20" s="38">
        <v>1420221946114</v>
      </c>
      <c r="E20" s="111" t="s">
        <v>71</v>
      </c>
      <c r="F20" s="82">
        <v>26</v>
      </c>
      <c r="G20" s="75"/>
      <c r="H20" s="75"/>
      <c r="I20" s="164"/>
      <c r="J20" s="163">
        <f t="shared" si="1"/>
        <v>0</v>
      </c>
      <c r="K20" s="163">
        <f t="shared" si="2"/>
        <v>0</v>
      </c>
      <c r="L20" s="194">
        <f t="shared" si="3"/>
        <v>0</v>
      </c>
      <c r="M20" s="8"/>
      <c r="N20" s="46" t="s">
        <v>37</v>
      </c>
      <c r="O20" s="67"/>
      <c r="P20" s="67"/>
      <c r="Q20" s="67"/>
      <c r="R20" s="72"/>
      <c r="S20" s="68"/>
    </row>
    <row r="21" spans="1:19" ht="15.75" customHeight="1" thickBot="1" x14ac:dyDescent="0.3">
      <c r="A21" s="1"/>
      <c r="B21" s="184" t="str">
        <f>("Subtotal"&amp;"  "&amp;(C13))</f>
        <v>Subtotal  142-022-19</v>
      </c>
      <c r="C21" s="185"/>
      <c r="D21" s="185"/>
      <c r="E21" s="185"/>
      <c r="F21" s="21">
        <f>SUM(F15:F20)</f>
        <v>192</v>
      </c>
      <c r="G21" s="21">
        <f t="shared" ref="G21:L21" si="4">SUM(G15:G20)</f>
        <v>0</v>
      </c>
      <c r="H21" s="21">
        <f t="shared" si="4"/>
        <v>0</v>
      </c>
      <c r="I21" s="21">
        <f t="shared" si="4"/>
        <v>0</v>
      </c>
      <c r="J21" s="21">
        <f t="shared" si="4"/>
        <v>0</v>
      </c>
      <c r="K21" s="21">
        <f t="shared" si="4"/>
        <v>0</v>
      </c>
      <c r="L21" s="21">
        <f t="shared" si="4"/>
        <v>0</v>
      </c>
      <c r="M21" s="8"/>
      <c r="N21" s="46" t="s">
        <v>38</v>
      </c>
      <c r="O21" s="67"/>
      <c r="P21" s="67"/>
      <c r="Q21" s="67"/>
      <c r="R21" s="72"/>
      <c r="S21" s="68"/>
    </row>
    <row r="22" spans="1:19" ht="15.75" thickBot="1" x14ac:dyDescent="0.3">
      <c r="A22" s="19"/>
      <c r="B22" s="112"/>
      <c r="C22" s="112"/>
      <c r="D22" s="112"/>
      <c r="E22" s="112"/>
      <c r="F22" s="21"/>
      <c r="G22" s="21"/>
      <c r="H22" s="21"/>
      <c r="I22" s="21"/>
      <c r="J22" s="21"/>
      <c r="K22" s="21"/>
      <c r="L22" s="21"/>
      <c r="M22" s="8"/>
      <c r="N22" s="46" t="s">
        <v>11</v>
      </c>
      <c r="O22" s="67"/>
      <c r="P22" s="67"/>
      <c r="Q22" s="67"/>
      <c r="R22" s="72"/>
      <c r="S22" s="68"/>
    </row>
    <row r="23" spans="1:19" ht="15.75" thickBo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L23" s="6"/>
      <c r="M23" s="8"/>
      <c r="N23" s="46" t="s">
        <v>12</v>
      </c>
      <c r="O23" s="67"/>
      <c r="P23" s="67"/>
      <c r="Q23" s="67"/>
      <c r="R23" s="72"/>
      <c r="S23" s="68"/>
    </row>
    <row r="24" spans="1:19" x14ac:dyDescent="0.25">
      <c r="A24" s="50"/>
      <c r="B24" s="15" t="s">
        <v>2</v>
      </c>
      <c r="C24" s="113" t="s">
        <v>73</v>
      </c>
      <c r="D24" s="186" t="s">
        <v>51</v>
      </c>
      <c r="E24" s="181" t="s">
        <v>0</v>
      </c>
      <c r="F24" s="176" t="s">
        <v>9</v>
      </c>
      <c r="G24" s="188"/>
      <c r="H24" s="176" t="s">
        <v>64</v>
      </c>
      <c r="I24" s="177"/>
      <c r="J24" s="176" t="s">
        <v>65</v>
      </c>
      <c r="K24" s="183"/>
      <c r="L24" s="177"/>
      <c r="M24" s="8"/>
      <c r="N24" s="46" t="s">
        <v>13</v>
      </c>
      <c r="O24" s="67"/>
      <c r="P24" s="67"/>
      <c r="Q24" s="67"/>
      <c r="R24" s="72"/>
      <c r="S24" s="68"/>
    </row>
    <row r="25" spans="1:19" ht="15.75" thickBot="1" x14ac:dyDescent="0.3">
      <c r="A25" s="42"/>
      <c r="B25" s="34" t="s">
        <v>20</v>
      </c>
      <c r="C25" s="159" t="s">
        <v>76</v>
      </c>
      <c r="D25" s="187"/>
      <c r="E25" s="182"/>
      <c r="F25" s="39" t="s">
        <v>60</v>
      </c>
      <c r="G25" s="40" t="s">
        <v>10</v>
      </c>
      <c r="H25" s="39" t="s">
        <v>58</v>
      </c>
      <c r="I25" s="41" t="s">
        <v>59</v>
      </c>
      <c r="J25" s="167" t="s">
        <v>61</v>
      </c>
      <c r="K25" s="167" t="s">
        <v>79</v>
      </c>
      <c r="L25" s="41" t="s">
        <v>80</v>
      </c>
      <c r="M25" s="8"/>
      <c r="N25" s="46" t="s">
        <v>14</v>
      </c>
      <c r="O25" s="67"/>
      <c r="P25" s="67"/>
      <c r="Q25" s="67"/>
      <c r="R25" s="72"/>
      <c r="S25" s="68"/>
    </row>
    <row r="26" spans="1:19" x14ac:dyDescent="0.25">
      <c r="A26" s="42"/>
      <c r="B26" s="16" t="s">
        <v>32</v>
      </c>
      <c r="C26" s="38"/>
      <c r="D26" s="38">
        <v>1420211936112</v>
      </c>
      <c r="E26" s="60" t="s">
        <v>34</v>
      </c>
      <c r="F26" s="80">
        <v>26</v>
      </c>
      <c r="G26" s="22"/>
      <c r="H26" s="22"/>
      <c r="I26" s="163"/>
      <c r="J26" s="163">
        <f>IF(H26&gt;=F26,F26,H26)</f>
        <v>0</v>
      </c>
      <c r="K26" s="163">
        <f>IF((H26-F26)&lt;0,0,(H26-F26))</f>
        <v>0</v>
      </c>
      <c r="L26" s="194">
        <f>+I26:I31</f>
        <v>0</v>
      </c>
      <c r="M26" s="8"/>
      <c r="N26" s="46" t="s">
        <v>21</v>
      </c>
      <c r="O26" s="67"/>
      <c r="P26" s="67"/>
      <c r="Q26" s="67"/>
      <c r="R26" s="72"/>
      <c r="S26" s="68"/>
    </row>
    <row r="27" spans="1:19" x14ac:dyDescent="0.25">
      <c r="A27" s="42"/>
      <c r="B27" s="47" t="s">
        <v>33</v>
      </c>
      <c r="C27" s="38"/>
      <c r="D27" s="38">
        <v>1420211938112</v>
      </c>
      <c r="E27" s="61" t="s">
        <v>1</v>
      </c>
      <c r="F27" s="81">
        <v>44</v>
      </c>
      <c r="G27" s="22"/>
      <c r="H27" s="115"/>
      <c r="I27" s="165"/>
      <c r="J27" s="163">
        <f t="shared" ref="J27:J31" si="5">IF(H27&gt;=F27,F27,H27)</f>
        <v>0</v>
      </c>
      <c r="K27" s="163">
        <f t="shared" ref="K27:K31" si="6">IF((H27-F27)&lt;0,0,(H27-F27))</f>
        <v>0</v>
      </c>
      <c r="L27" s="194">
        <f t="shared" ref="L27:L31" si="7">+I27:I32</f>
        <v>0</v>
      </c>
      <c r="M27" s="8"/>
      <c r="N27" s="46" t="s">
        <v>39</v>
      </c>
      <c r="O27" s="67"/>
      <c r="P27" s="67"/>
      <c r="Q27" s="67"/>
      <c r="R27" s="72"/>
      <c r="S27" s="68"/>
    </row>
    <row r="28" spans="1:19" x14ac:dyDescent="0.25">
      <c r="A28" s="42"/>
      <c r="B28" s="36" t="s">
        <v>53</v>
      </c>
      <c r="C28" s="38"/>
      <c r="D28" s="38">
        <v>1420211940112</v>
      </c>
      <c r="E28" s="61" t="s">
        <v>35</v>
      </c>
      <c r="F28" s="81">
        <v>44</v>
      </c>
      <c r="G28" s="22"/>
      <c r="H28" s="115"/>
      <c r="I28" s="165"/>
      <c r="J28" s="163">
        <f t="shared" si="5"/>
        <v>0</v>
      </c>
      <c r="K28" s="163">
        <f t="shared" si="6"/>
        <v>0</v>
      </c>
      <c r="L28" s="194">
        <f t="shared" si="7"/>
        <v>0</v>
      </c>
      <c r="M28" s="8"/>
      <c r="N28" s="46" t="s">
        <v>40</v>
      </c>
      <c r="O28" s="67"/>
      <c r="P28" s="67"/>
      <c r="Q28" s="67"/>
      <c r="R28" s="72"/>
      <c r="S28" s="68"/>
    </row>
    <row r="29" spans="1:19" x14ac:dyDescent="0.25">
      <c r="A29" s="11"/>
      <c r="B29" s="48" t="s">
        <v>54</v>
      </c>
      <c r="C29" s="38"/>
      <c r="D29" s="38">
        <v>1420211942112</v>
      </c>
      <c r="E29" s="61" t="s">
        <v>36</v>
      </c>
      <c r="F29" s="81">
        <v>26</v>
      </c>
      <c r="G29" s="22"/>
      <c r="H29" s="22"/>
      <c r="I29" s="163"/>
      <c r="J29" s="163">
        <f t="shared" si="5"/>
        <v>0</v>
      </c>
      <c r="K29" s="163">
        <f t="shared" si="6"/>
        <v>0</v>
      </c>
      <c r="L29" s="194">
        <f t="shared" si="7"/>
        <v>0</v>
      </c>
      <c r="M29" s="8"/>
      <c r="N29" s="103" t="s">
        <v>41</v>
      </c>
      <c r="O29" s="67"/>
      <c r="P29" s="67"/>
      <c r="Q29" s="67"/>
      <c r="R29" s="72"/>
      <c r="S29" s="68"/>
    </row>
    <row r="30" spans="1:19" ht="15.75" thickBot="1" x14ac:dyDescent="0.3">
      <c r="A30" s="1"/>
      <c r="B30" s="53" t="s">
        <v>55</v>
      </c>
      <c r="C30" s="38"/>
      <c r="D30" s="38">
        <v>1420211944112</v>
      </c>
      <c r="E30" s="61" t="s">
        <v>70</v>
      </c>
      <c r="F30" s="81">
        <v>26</v>
      </c>
      <c r="G30" s="22"/>
      <c r="H30" s="22"/>
      <c r="I30" s="163"/>
      <c r="J30" s="163">
        <f t="shared" si="5"/>
        <v>0</v>
      </c>
      <c r="K30" s="163">
        <f t="shared" si="6"/>
        <v>0</v>
      </c>
      <c r="L30" s="194">
        <f t="shared" si="7"/>
        <v>0</v>
      </c>
      <c r="M30" s="8"/>
      <c r="N30" s="104" t="s">
        <v>57</v>
      </c>
      <c r="O30" s="87"/>
      <c r="P30" s="87"/>
      <c r="Q30" s="87"/>
      <c r="R30" s="88"/>
      <c r="S30" s="89"/>
    </row>
    <row r="31" spans="1:19" ht="15.75" thickBot="1" x14ac:dyDescent="0.3">
      <c r="A31" s="1"/>
      <c r="B31" s="53" t="s">
        <v>56</v>
      </c>
      <c r="C31" s="38"/>
      <c r="D31" s="38">
        <v>1420211946112</v>
      </c>
      <c r="E31" s="111" t="s">
        <v>71</v>
      </c>
      <c r="F31" s="82">
        <v>26</v>
      </c>
      <c r="G31" s="75"/>
      <c r="H31" s="75"/>
      <c r="I31" s="166"/>
      <c r="J31" s="163">
        <f t="shared" si="5"/>
        <v>0</v>
      </c>
      <c r="K31" s="163">
        <f t="shared" si="6"/>
        <v>0</v>
      </c>
      <c r="L31" s="194">
        <f t="shared" si="7"/>
        <v>0</v>
      </c>
      <c r="M31" s="8"/>
      <c r="N31" s="63" t="s">
        <v>22</v>
      </c>
      <c r="O31" s="85"/>
      <c r="P31" s="85"/>
      <c r="Q31" s="85"/>
      <c r="R31" s="85"/>
      <c r="S31" s="85"/>
    </row>
    <row r="32" spans="1:19" ht="15.75" thickBot="1" x14ac:dyDescent="0.3">
      <c r="A32" s="44"/>
      <c r="B32" s="185" t="str">
        <f>("Subtotal"&amp;"  "&amp;(+C24))</f>
        <v>Subtotal  142-021-19</v>
      </c>
      <c r="C32" s="185"/>
      <c r="D32" s="185"/>
      <c r="E32" s="185"/>
      <c r="F32" s="21">
        <f>SUM(F26:F31)</f>
        <v>192</v>
      </c>
      <c r="G32" s="21">
        <f t="shared" ref="G32:L32" si="8">SUM(G26:G31)</f>
        <v>0</v>
      </c>
      <c r="H32" s="21">
        <f t="shared" si="8"/>
        <v>0</v>
      </c>
      <c r="I32" s="21">
        <f t="shared" si="8"/>
        <v>0</v>
      </c>
      <c r="J32" s="21">
        <f t="shared" si="8"/>
        <v>0</v>
      </c>
      <c r="K32" s="21">
        <f t="shared" si="8"/>
        <v>0</v>
      </c>
      <c r="L32" s="21">
        <f t="shared" si="8"/>
        <v>0</v>
      </c>
      <c r="M32" s="8"/>
      <c r="N32" s="64" t="str">
        <f>+C34</f>
        <v>142-018-19</v>
      </c>
      <c r="O32" s="86"/>
      <c r="P32" s="86"/>
      <c r="Q32" s="86"/>
      <c r="R32" s="86"/>
      <c r="S32" s="86"/>
    </row>
    <row r="33" spans="1:19" ht="15.75" thickBo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L33" s="156"/>
      <c r="M33" s="8"/>
      <c r="N33" s="45" t="s">
        <v>20</v>
      </c>
      <c r="O33" s="65"/>
      <c r="P33" s="65"/>
      <c r="Q33" s="65"/>
      <c r="R33" s="71"/>
      <c r="S33" s="66"/>
    </row>
    <row r="34" spans="1:19" x14ac:dyDescent="0.25">
      <c r="A34" s="12"/>
      <c r="B34" s="15" t="s">
        <v>2</v>
      </c>
      <c r="C34" s="113" t="s">
        <v>74</v>
      </c>
      <c r="D34" s="186" t="s">
        <v>51</v>
      </c>
      <c r="E34" s="181" t="s">
        <v>0</v>
      </c>
      <c r="F34" s="176" t="s">
        <v>9</v>
      </c>
      <c r="G34" s="188"/>
      <c r="H34" s="176" t="s">
        <v>64</v>
      </c>
      <c r="I34" s="177"/>
      <c r="J34" s="176" t="s">
        <v>65</v>
      </c>
      <c r="K34" s="183"/>
      <c r="L34" s="177"/>
      <c r="M34" s="8"/>
      <c r="N34" s="46" t="s">
        <v>37</v>
      </c>
      <c r="O34" s="67"/>
      <c r="P34" s="67"/>
      <c r="Q34" s="67"/>
      <c r="R34" s="72"/>
      <c r="S34" s="68"/>
    </row>
    <row r="35" spans="1:19" ht="15.75" thickBot="1" x14ac:dyDescent="0.3">
      <c r="A35" s="11"/>
      <c r="B35" s="34" t="s">
        <v>20</v>
      </c>
      <c r="C35" s="161" t="s">
        <v>77</v>
      </c>
      <c r="D35" s="187"/>
      <c r="E35" s="182"/>
      <c r="F35" s="39" t="s">
        <v>60</v>
      </c>
      <c r="G35" s="40" t="s">
        <v>10</v>
      </c>
      <c r="H35" s="39" t="s">
        <v>58</v>
      </c>
      <c r="I35" s="41" t="s">
        <v>59</v>
      </c>
      <c r="J35" s="167" t="s">
        <v>61</v>
      </c>
      <c r="K35" s="167" t="s">
        <v>79</v>
      </c>
      <c r="L35" s="41" t="s">
        <v>80</v>
      </c>
      <c r="M35" s="8"/>
      <c r="N35" s="46" t="s">
        <v>38</v>
      </c>
      <c r="O35" s="67"/>
      <c r="P35" s="67"/>
      <c r="Q35" s="67"/>
      <c r="R35" s="72"/>
      <c r="S35" s="68"/>
    </row>
    <row r="36" spans="1:19" x14ac:dyDescent="0.25">
      <c r="A36" s="11"/>
      <c r="B36" s="16" t="s">
        <v>32</v>
      </c>
      <c r="C36" s="33"/>
      <c r="D36" s="38">
        <v>1420181936114</v>
      </c>
      <c r="E36" s="60" t="s">
        <v>34</v>
      </c>
      <c r="F36" s="80">
        <v>26</v>
      </c>
      <c r="G36" s="22"/>
      <c r="H36" s="22"/>
      <c r="I36" s="163"/>
      <c r="J36" s="163">
        <f>IF(H36&gt;=F36,F36,H36)</f>
        <v>0</v>
      </c>
      <c r="K36" s="163">
        <f>IF((H36-F36)&lt;0,0,(H36-F36))</f>
        <v>0</v>
      </c>
      <c r="L36" s="194">
        <f>+I36:I41</f>
        <v>0</v>
      </c>
      <c r="M36" s="8"/>
      <c r="N36" s="46" t="s">
        <v>11</v>
      </c>
      <c r="O36" s="67"/>
      <c r="P36" s="67"/>
      <c r="Q36" s="67"/>
      <c r="R36" s="72"/>
      <c r="S36" s="68"/>
    </row>
    <row r="37" spans="1:19" x14ac:dyDescent="0.25">
      <c r="A37" s="11"/>
      <c r="B37" s="47" t="s">
        <v>33</v>
      </c>
      <c r="C37" s="32"/>
      <c r="D37" s="38">
        <v>1420181938114</v>
      </c>
      <c r="E37" s="61" t="s">
        <v>1</v>
      </c>
      <c r="F37" s="81">
        <v>44</v>
      </c>
      <c r="G37" s="22"/>
      <c r="H37" s="22"/>
      <c r="I37" s="163"/>
      <c r="J37" s="163">
        <f t="shared" ref="J37:J41" si="9">IF(H37&gt;=F37,F37,H37)</f>
        <v>0</v>
      </c>
      <c r="K37" s="163">
        <f t="shared" ref="K37:K41" si="10">IF((H37-F37)&lt;0,0,(H37-F37))</f>
        <v>0</v>
      </c>
      <c r="L37" s="194">
        <f t="shared" ref="L37:L41" si="11">+I37:I42</f>
        <v>0</v>
      </c>
      <c r="M37" s="8"/>
      <c r="N37" s="46" t="s">
        <v>12</v>
      </c>
      <c r="O37" s="67"/>
      <c r="P37" s="67"/>
      <c r="Q37" s="67"/>
      <c r="R37" s="72"/>
      <c r="S37" s="68"/>
    </row>
    <row r="38" spans="1:19" x14ac:dyDescent="0.25">
      <c r="A38" s="11"/>
      <c r="B38" s="36" t="s">
        <v>53</v>
      </c>
      <c r="C38" s="13"/>
      <c r="D38" s="38">
        <v>1420181940114</v>
      </c>
      <c r="E38" s="61" t="s">
        <v>35</v>
      </c>
      <c r="F38" s="81">
        <v>44</v>
      </c>
      <c r="G38" s="22"/>
      <c r="H38" s="22"/>
      <c r="I38" s="163"/>
      <c r="J38" s="163">
        <f t="shared" si="9"/>
        <v>0</v>
      </c>
      <c r="K38" s="163">
        <f t="shared" si="10"/>
        <v>0</v>
      </c>
      <c r="L38" s="194">
        <f t="shared" si="11"/>
        <v>0</v>
      </c>
      <c r="M38" s="8"/>
      <c r="N38" s="46" t="s">
        <v>13</v>
      </c>
      <c r="O38" s="67"/>
      <c r="P38" s="67"/>
      <c r="Q38" s="67"/>
      <c r="R38" s="72"/>
      <c r="S38" s="68"/>
    </row>
    <row r="39" spans="1:19" x14ac:dyDescent="0.25">
      <c r="A39" s="1"/>
      <c r="B39" s="48" t="s">
        <v>54</v>
      </c>
      <c r="C39" s="31"/>
      <c r="D39" s="38">
        <v>1420181942114</v>
      </c>
      <c r="E39" s="61" t="s">
        <v>36</v>
      </c>
      <c r="F39" s="81">
        <v>26</v>
      </c>
      <c r="G39" s="22"/>
      <c r="H39" s="22"/>
      <c r="I39" s="163"/>
      <c r="J39" s="163">
        <f t="shared" si="9"/>
        <v>0</v>
      </c>
      <c r="K39" s="163">
        <f t="shared" si="10"/>
        <v>0</v>
      </c>
      <c r="L39" s="194">
        <f t="shared" si="11"/>
        <v>0</v>
      </c>
      <c r="M39" s="8"/>
      <c r="N39" s="46" t="s">
        <v>14</v>
      </c>
      <c r="O39" s="67"/>
      <c r="P39" s="67"/>
      <c r="Q39" s="67"/>
      <c r="R39" s="72"/>
      <c r="S39" s="68"/>
    </row>
    <row r="40" spans="1:19" x14ac:dyDescent="0.25">
      <c r="A40" s="1"/>
      <c r="B40" s="53" t="s">
        <v>55</v>
      </c>
      <c r="C40" s="51"/>
      <c r="D40" s="38">
        <v>1420181944114</v>
      </c>
      <c r="E40" s="61" t="s">
        <v>70</v>
      </c>
      <c r="F40" s="81">
        <v>26</v>
      </c>
      <c r="G40" s="22"/>
      <c r="H40" s="22"/>
      <c r="I40" s="163"/>
      <c r="J40" s="163">
        <f t="shared" si="9"/>
        <v>0</v>
      </c>
      <c r="K40" s="163">
        <f t="shared" si="10"/>
        <v>0</v>
      </c>
      <c r="L40" s="194">
        <f t="shared" si="11"/>
        <v>0</v>
      </c>
      <c r="M40" s="8"/>
      <c r="N40" s="46" t="s">
        <v>21</v>
      </c>
      <c r="O40" s="67"/>
      <c r="P40" s="67"/>
      <c r="Q40" s="67"/>
      <c r="R40" s="72"/>
      <c r="S40" s="68"/>
    </row>
    <row r="41" spans="1:19" ht="15.75" thickBot="1" x14ac:dyDescent="0.3">
      <c r="A41" s="1"/>
      <c r="B41" s="53" t="s">
        <v>56</v>
      </c>
      <c r="C41" s="49"/>
      <c r="D41" s="38">
        <v>1420181946114</v>
      </c>
      <c r="E41" s="111" t="s">
        <v>71</v>
      </c>
      <c r="F41" s="82">
        <v>26</v>
      </c>
      <c r="G41" s="75"/>
      <c r="H41" s="75"/>
      <c r="I41" s="166"/>
      <c r="J41" s="163">
        <f t="shared" si="9"/>
        <v>0</v>
      </c>
      <c r="K41" s="163">
        <f t="shared" si="10"/>
        <v>0</v>
      </c>
      <c r="L41" s="194">
        <f t="shared" si="11"/>
        <v>0</v>
      </c>
      <c r="M41" s="8"/>
      <c r="N41" s="46" t="s">
        <v>39</v>
      </c>
      <c r="O41" s="67"/>
      <c r="P41" s="67"/>
      <c r="Q41" s="67"/>
      <c r="R41" s="72"/>
      <c r="S41" s="68"/>
    </row>
    <row r="42" spans="1:19" ht="15.75" thickBot="1" x14ac:dyDescent="0.3">
      <c r="A42" s="19"/>
      <c r="B42" s="185" t="str">
        <f>("Subtotal"&amp;"  "&amp;(+C34))</f>
        <v>Subtotal  142-018-19</v>
      </c>
      <c r="C42" s="185"/>
      <c r="D42" s="185"/>
      <c r="E42" s="185"/>
      <c r="F42" s="21">
        <f>SUM(F36:F41)</f>
        <v>192</v>
      </c>
      <c r="G42" s="21">
        <f t="shared" ref="G42:L42" si="12">SUM(G36:G41)</f>
        <v>0</v>
      </c>
      <c r="H42" s="21">
        <f t="shared" si="12"/>
        <v>0</v>
      </c>
      <c r="I42" s="21">
        <f t="shared" si="12"/>
        <v>0</v>
      </c>
      <c r="J42" s="21">
        <f t="shared" si="12"/>
        <v>0</v>
      </c>
      <c r="K42" s="21">
        <f t="shared" si="12"/>
        <v>0</v>
      </c>
      <c r="L42" s="21">
        <f t="shared" si="12"/>
        <v>0</v>
      </c>
      <c r="M42" s="8"/>
      <c r="N42" s="46" t="s">
        <v>40</v>
      </c>
      <c r="O42" s="69"/>
      <c r="P42" s="69"/>
      <c r="Q42" s="69"/>
      <c r="R42" s="73"/>
      <c r="S42" s="70"/>
    </row>
    <row r="43" spans="1:19" ht="15.75" thickBo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L43" s="6"/>
      <c r="M43" s="8"/>
      <c r="N43" s="116" t="s">
        <v>41</v>
      </c>
      <c r="O43" s="117"/>
      <c r="P43" s="117"/>
      <c r="Q43" s="117"/>
      <c r="R43" s="117"/>
      <c r="S43" s="118"/>
    </row>
    <row r="44" spans="1:19" ht="15.75" thickBot="1" x14ac:dyDescent="0.3">
      <c r="A44" s="12"/>
      <c r="B44" s="15" t="s">
        <v>2</v>
      </c>
      <c r="C44" s="113" t="s">
        <v>75</v>
      </c>
      <c r="D44" s="186" t="s">
        <v>51</v>
      </c>
      <c r="E44" s="181" t="s">
        <v>0</v>
      </c>
      <c r="F44" s="176" t="s">
        <v>9</v>
      </c>
      <c r="G44" s="188"/>
      <c r="H44" s="176" t="s">
        <v>24</v>
      </c>
      <c r="I44" s="177"/>
      <c r="J44" s="176" t="s">
        <v>65</v>
      </c>
      <c r="K44" s="183"/>
      <c r="L44" s="177"/>
      <c r="M44" s="8"/>
      <c r="N44" s="104" t="s">
        <v>57</v>
      </c>
      <c r="O44" s="87"/>
      <c r="P44" s="87"/>
      <c r="Q44" s="87"/>
      <c r="R44" s="87"/>
      <c r="S44" s="89"/>
    </row>
    <row r="45" spans="1:19" ht="15.75" thickBot="1" x14ac:dyDescent="0.3">
      <c r="A45" s="11"/>
      <c r="B45" s="34" t="s">
        <v>20</v>
      </c>
      <c r="C45" s="161" t="s">
        <v>78</v>
      </c>
      <c r="D45" s="187"/>
      <c r="E45" s="182"/>
      <c r="F45" s="39" t="s">
        <v>60</v>
      </c>
      <c r="G45" s="40" t="s">
        <v>10</v>
      </c>
      <c r="H45" s="39" t="s">
        <v>58</v>
      </c>
      <c r="I45" s="41" t="s">
        <v>59</v>
      </c>
      <c r="J45" s="167" t="s">
        <v>61</v>
      </c>
      <c r="K45" s="167" t="s">
        <v>79</v>
      </c>
      <c r="L45" s="41" t="s">
        <v>80</v>
      </c>
      <c r="M45" s="8"/>
      <c r="N45" s="119" t="s">
        <v>22</v>
      </c>
      <c r="O45" s="120"/>
      <c r="P45" s="120"/>
      <c r="Q45" s="120"/>
      <c r="R45" s="120"/>
      <c r="S45" s="120"/>
    </row>
    <row r="46" spans="1:19" ht="15.75" thickBot="1" x14ac:dyDescent="0.3">
      <c r="A46" s="11"/>
      <c r="B46" s="16" t="s">
        <v>32</v>
      </c>
      <c r="C46" s="37"/>
      <c r="D46" s="38">
        <v>1420191936114</v>
      </c>
      <c r="E46" s="60" t="s">
        <v>34</v>
      </c>
      <c r="F46" s="80">
        <v>26</v>
      </c>
      <c r="G46" s="22"/>
      <c r="H46" s="22"/>
      <c r="I46" s="163"/>
      <c r="J46" s="163">
        <f>IF(H46&gt;=F46,F46,H46)</f>
        <v>0</v>
      </c>
      <c r="K46" s="163">
        <f>IF((H46-F46)&lt;0,0,(H46-F46))</f>
        <v>0</v>
      </c>
      <c r="L46" s="194">
        <f>+I46:I51</f>
        <v>0</v>
      </c>
      <c r="M46" s="8"/>
      <c r="N46" s="64" t="str">
        <f>+C44</f>
        <v>142-019-19</v>
      </c>
      <c r="O46" s="86"/>
      <c r="P46" s="86"/>
      <c r="Q46" s="86"/>
      <c r="R46" s="86"/>
      <c r="S46" s="86"/>
    </row>
    <row r="47" spans="1:19" x14ac:dyDescent="0.25">
      <c r="A47" s="11"/>
      <c r="B47" s="47" t="s">
        <v>33</v>
      </c>
      <c r="C47" s="32"/>
      <c r="D47" s="38">
        <v>1420191938114</v>
      </c>
      <c r="E47" s="61" t="s">
        <v>1</v>
      </c>
      <c r="F47" s="81">
        <v>44</v>
      </c>
      <c r="G47" s="22"/>
      <c r="H47" s="22"/>
      <c r="I47" s="163"/>
      <c r="J47" s="163">
        <f t="shared" ref="J47:J51" si="13">IF(H47&gt;=F47,F47,H47)</f>
        <v>0</v>
      </c>
      <c r="K47" s="163">
        <f t="shared" ref="K47:K51" si="14">IF((H47-F47)&lt;0,0,(H47-F47))</f>
        <v>0</v>
      </c>
      <c r="L47" s="194">
        <f t="shared" ref="L47:L51" si="15">+I47:I52</f>
        <v>0</v>
      </c>
      <c r="M47" s="8"/>
      <c r="N47" s="45" t="s">
        <v>20</v>
      </c>
      <c r="O47" s="65"/>
      <c r="P47" s="65"/>
      <c r="Q47" s="65"/>
      <c r="R47" s="71"/>
      <c r="S47" s="66"/>
    </row>
    <row r="48" spans="1:19" x14ac:dyDescent="0.25">
      <c r="A48" s="11"/>
      <c r="B48" s="36" t="s">
        <v>53</v>
      </c>
      <c r="C48" s="35"/>
      <c r="D48" s="38">
        <v>1420191940114</v>
      </c>
      <c r="E48" s="61" t="s">
        <v>35</v>
      </c>
      <c r="F48" s="81">
        <v>44</v>
      </c>
      <c r="G48" s="22"/>
      <c r="H48" s="22"/>
      <c r="I48" s="163"/>
      <c r="J48" s="163">
        <f t="shared" si="13"/>
        <v>0</v>
      </c>
      <c r="K48" s="163">
        <f t="shared" si="14"/>
        <v>0</v>
      </c>
      <c r="L48" s="194">
        <f t="shared" si="15"/>
        <v>0</v>
      </c>
      <c r="M48" s="8"/>
      <c r="N48" s="46" t="s">
        <v>37</v>
      </c>
      <c r="O48" s="67"/>
      <c r="P48" s="67"/>
      <c r="Q48" s="67"/>
      <c r="R48" s="72"/>
      <c r="S48" s="68"/>
    </row>
    <row r="49" spans="1:19" x14ac:dyDescent="0.25">
      <c r="A49" s="1"/>
      <c r="B49" s="48" t="s">
        <v>54</v>
      </c>
      <c r="C49" s="31"/>
      <c r="D49" s="38">
        <v>1420191942114</v>
      </c>
      <c r="E49" s="61" t="s">
        <v>36</v>
      </c>
      <c r="F49" s="81">
        <v>26</v>
      </c>
      <c r="G49" s="22"/>
      <c r="H49" s="22"/>
      <c r="I49" s="163"/>
      <c r="J49" s="163">
        <f t="shared" si="13"/>
        <v>0</v>
      </c>
      <c r="K49" s="163">
        <f t="shared" si="14"/>
        <v>0</v>
      </c>
      <c r="L49" s="194">
        <f t="shared" si="15"/>
        <v>0</v>
      </c>
      <c r="M49" s="8"/>
      <c r="N49" s="46" t="s">
        <v>38</v>
      </c>
      <c r="O49" s="67"/>
      <c r="P49" s="67"/>
      <c r="Q49" s="67"/>
      <c r="R49" s="72"/>
      <c r="S49" s="68"/>
    </row>
    <row r="50" spans="1:19" x14ac:dyDescent="0.25">
      <c r="A50" s="1"/>
      <c r="B50" s="53" t="s">
        <v>55</v>
      </c>
      <c r="C50" s="13"/>
      <c r="D50" s="38">
        <v>1420191944114</v>
      </c>
      <c r="E50" s="61" t="s">
        <v>70</v>
      </c>
      <c r="F50" s="81">
        <v>26</v>
      </c>
      <c r="G50" s="22"/>
      <c r="H50" s="22"/>
      <c r="I50" s="163"/>
      <c r="J50" s="163">
        <f t="shared" si="13"/>
        <v>0</v>
      </c>
      <c r="K50" s="163">
        <f t="shared" si="14"/>
        <v>0</v>
      </c>
      <c r="L50" s="194">
        <f t="shared" si="15"/>
        <v>0</v>
      </c>
      <c r="M50" s="8"/>
      <c r="N50" s="46" t="s">
        <v>11</v>
      </c>
      <c r="O50" s="67"/>
      <c r="P50" s="67"/>
      <c r="Q50" s="67"/>
      <c r="R50" s="72"/>
      <c r="S50" s="68"/>
    </row>
    <row r="51" spans="1:19" ht="15.75" thickBot="1" x14ac:dyDescent="0.3">
      <c r="A51" s="1"/>
      <c r="B51" s="53" t="s">
        <v>56</v>
      </c>
      <c r="C51" s="49"/>
      <c r="D51" s="38">
        <v>1420191946114</v>
      </c>
      <c r="E51" s="111" t="s">
        <v>71</v>
      </c>
      <c r="F51" s="82">
        <v>26</v>
      </c>
      <c r="G51" s="75"/>
      <c r="H51" s="75"/>
      <c r="I51" s="166"/>
      <c r="J51" s="163">
        <f t="shared" si="13"/>
        <v>0</v>
      </c>
      <c r="K51" s="163">
        <f t="shared" si="14"/>
        <v>0</v>
      </c>
      <c r="L51" s="194">
        <f t="shared" si="15"/>
        <v>0</v>
      </c>
      <c r="M51" s="8"/>
      <c r="N51" s="46" t="s">
        <v>12</v>
      </c>
      <c r="O51" s="67"/>
      <c r="P51" s="67"/>
      <c r="Q51" s="67"/>
      <c r="R51" s="72"/>
      <c r="S51" s="68"/>
    </row>
    <row r="52" spans="1:19" ht="15.75" thickBot="1" x14ac:dyDescent="0.3">
      <c r="A52" s="19"/>
      <c r="B52" s="185" t="str">
        <f>("Subtotal"&amp;"  "&amp;(+C44))</f>
        <v>Subtotal  142-019-19</v>
      </c>
      <c r="C52" s="185"/>
      <c r="D52" s="185"/>
      <c r="E52" s="185"/>
      <c r="F52" s="21">
        <f>SUM(F46:F51)</f>
        <v>192</v>
      </c>
      <c r="G52" s="21">
        <f t="shared" ref="G52:L52" si="16">SUM(G46:G51)</f>
        <v>0</v>
      </c>
      <c r="H52" s="21">
        <f t="shared" si="16"/>
        <v>0</v>
      </c>
      <c r="I52" s="21">
        <f t="shared" si="16"/>
        <v>0</v>
      </c>
      <c r="J52" s="21">
        <f t="shared" si="16"/>
        <v>0</v>
      </c>
      <c r="K52" s="21">
        <f t="shared" si="16"/>
        <v>0</v>
      </c>
      <c r="L52" s="21">
        <f t="shared" si="16"/>
        <v>0</v>
      </c>
      <c r="M52" s="8"/>
      <c r="N52" s="46" t="s">
        <v>13</v>
      </c>
      <c r="O52" s="67"/>
      <c r="P52" s="67"/>
      <c r="Q52" s="67"/>
      <c r="R52" s="72"/>
      <c r="S52" s="68"/>
    </row>
    <row r="53" spans="1:19" ht="15.75" thickBot="1" x14ac:dyDescent="0.3">
      <c r="A53" s="9"/>
      <c r="B53" s="9"/>
      <c r="C53" s="121"/>
      <c r="D53" s="121"/>
      <c r="E53" s="10"/>
      <c r="F53" s="59"/>
      <c r="G53" s="59"/>
      <c r="H53" s="3"/>
      <c r="I53" s="3"/>
      <c r="J53" s="3"/>
      <c r="K53" s="3"/>
      <c r="L53" s="3"/>
      <c r="M53" s="8"/>
      <c r="N53" s="46" t="s">
        <v>14</v>
      </c>
      <c r="O53" s="67"/>
      <c r="P53" s="67"/>
      <c r="Q53" s="67"/>
      <c r="R53" s="72"/>
      <c r="S53" s="68"/>
    </row>
    <row r="54" spans="1:19" x14ac:dyDescent="0.25">
      <c r="A54" s="12"/>
      <c r="B54" s="15" t="s">
        <v>2</v>
      </c>
      <c r="C54" s="113"/>
      <c r="D54" s="186" t="s">
        <v>51</v>
      </c>
      <c r="E54" s="171" t="s">
        <v>0</v>
      </c>
      <c r="F54" s="190" t="s">
        <v>9</v>
      </c>
      <c r="G54" s="191"/>
      <c r="H54" s="176" t="s">
        <v>64</v>
      </c>
      <c r="I54" s="177"/>
      <c r="J54" s="176" t="s">
        <v>65</v>
      </c>
      <c r="K54" s="183"/>
      <c r="L54" s="177"/>
      <c r="M54" s="8"/>
      <c r="N54" s="46" t="s">
        <v>39</v>
      </c>
      <c r="O54" s="67"/>
      <c r="P54" s="67"/>
      <c r="Q54" s="67"/>
      <c r="R54" s="72"/>
      <c r="S54" s="68"/>
    </row>
    <row r="55" spans="1:19" ht="15.75" thickBot="1" x14ac:dyDescent="0.3">
      <c r="A55" s="11"/>
      <c r="B55" s="34" t="s">
        <v>20</v>
      </c>
      <c r="C55" s="114"/>
      <c r="D55" s="187"/>
      <c r="E55" s="172"/>
      <c r="F55" s="39" t="s">
        <v>60</v>
      </c>
      <c r="G55" s="40" t="s">
        <v>10</v>
      </c>
      <c r="H55" s="39" t="s">
        <v>58</v>
      </c>
      <c r="I55" s="41" t="s">
        <v>59</v>
      </c>
      <c r="J55" s="167" t="s">
        <v>61</v>
      </c>
      <c r="K55" s="167" t="s">
        <v>79</v>
      </c>
      <c r="L55" s="41" t="s">
        <v>80</v>
      </c>
      <c r="M55" s="8"/>
      <c r="N55" s="46" t="s">
        <v>40</v>
      </c>
      <c r="O55" s="91"/>
      <c r="P55" s="91"/>
      <c r="Q55" s="91"/>
      <c r="R55" s="92"/>
      <c r="S55" s="93"/>
    </row>
    <row r="56" spans="1:19" x14ac:dyDescent="0.25">
      <c r="A56" s="11"/>
      <c r="B56" s="16" t="s">
        <v>32</v>
      </c>
      <c r="C56" s="37"/>
      <c r="D56" s="38"/>
      <c r="E56" s="60"/>
      <c r="F56" s="80"/>
      <c r="G56" s="22"/>
      <c r="H56" s="22"/>
      <c r="I56" s="163"/>
      <c r="J56" s="163">
        <f>IF(H56&gt;=F56,F56,H56)</f>
        <v>0</v>
      </c>
      <c r="K56" s="163">
        <f>IF((H56-F56)&lt;0,0,(H56-F56))</f>
        <v>0</v>
      </c>
      <c r="L56" s="194">
        <f>+I56:I61</f>
        <v>0</v>
      </c>
      <c r="M56" s="8"/>
      <c r="N56" s="116" t="s">
        <v>41</v>
      </c>
      <c r="O56" s="69"/>
      <c r="P56" s="69"/>
      <c r="Q56" s="69"/>
      <c r="R56" s="73"/>
      <c r="S56" s="70"/>
    </row>
    <row r="57" spans="1:19" ht="15.75" thickBot="1" x14ac:dyDescent="0.3">
      <c r="A57" s="11"/>
      <c r="B57" s="47" t="s">
        <v>33</v>
      </c>
      <c r="C57" s="37"/>
      <c r="D57" s="38"/>
      <c r="E57" s="61"/>
      <c r="F57" s="81"/>
      <c r="G57" s="22"/>
      <c r="H57" s="22"/>
      <c r="I57" s="163"/>
      <c r="J57" s="163">
        <f t="shared" ref="J57:J61" si="17">IF(H57&gt;=F57,F57,H57)</f>
        <v>0</v>
      </c>
      <c r="K57" s="163">
        <f t="shared" ref="K57:K61" si="18">IF((H57-F57)&lt;0,0,(H57-F57))</f>
        <v>0</v>
      </c>
      <c r="L57" s="194">
        <f t="shared" ref="L57:L61" si="19">+I57:I62</f>
        <v>0</v>
      </c>
      <c r="M57" s="8"/>
      <c r="N57" s="104" t="s">
        <v>57</v>
      </c>
      <c r="O57" s="87"/>
      <c r="P57" s="87"/>
      <c r="Q57" s="87"/>
      <c r="R57" s="87"/>
      <c r="S57" s="89"/>
    </row>
    <row r="58" spans="1:19" ht="15.75" thickBot="1" x14ac:dyDescent="0.3">
      <c r="A58" s="1"/>
      <c r="B58" s="36" t="s">
        <v>53</v>
      </c>
      <c r="C58" s="31"/>
      <c r="D58" s="38"/>
      <c r="E58" s="61"/>
      <c r="F58" s="81"/>
      <c r="G58" s="22"/>
      <c r="H58" s="22"/>
      <c r="I58" s="163"/>
      <c r="J58" s="163">
        <f t="shared" si="17"/>
        <v>0</v>
      </c>
      <c r="K58" s="163">
        <f t="shared" si="18"/>
        <v>0</v>
      </c>
      <c r="L58" s="194">
        <f t="shared" si="19"/>
        <v>0</v>
      </c>
      <c r="M58" s="8"/>
      <c r="N58" s="52" t="s">
        <v>22</v>
      </c>
      <c r="O58" s="90"/>
      <c r="P58" s="90"/>
      <c r="Q58" s="90"/>
      <c r="R58" s="90"/>
      <c r="S58" s="90"/>
    </row>
    <row r="59" spans="1:19" ht="15.75" thickBot="1" x14ac:dyDescent="0.3">
      <c r="A59" s="1"/>
      <c r="B59" s="48" t="s">
        <v>54</v>
      </c>
      <c r="C59" s="32"/>
      <c r="D59" s="38"/>
      <c r="E59" s="61"/>
      <c r="F59" s="81"/>
      <c r="G59" s="22"/>
      <c r="H59" s="22"/>
      <c r="I59" s="163"/>
      <c r="J59" s="163">
        <f t="shared" si="17"/>
        <v>0</v>
      </c>
      <c r="K59" s="163">
        <f t="shared" si="18"/>
        <v>0</v>
      </c>
      <c r="L59" s="194">
        <f t="shared" si="19"/>
        <v>0</v>
      </c>
      <c r="M59" s="8"/>
      <c r="N59" s="64">
        <f>+C54</f>
        <v>0</v>
      </c>
      <c r="O59" s="86"/>
      <c r="P59" s="86"/>
      <c r="Q59" s="86"/>
      <c r="R59" s="86"/>
      <c r="S59" s="86"/>
    </row>
    <row r="60" spans="1:19" x14ac:dyDescent="0.25">
      <c r="A60" s="1"/>
      <c r="B60" s="53" t="s">
        <v>55</v>
      </c>
      <c r="C60" s="33"/>
      <c r="D60" s="38"/>
      <c r="E60" s="61"/>
      <c r="F60" s="81"/>
      <c r="G60" s="22"/>
      <c r="H60" s="22"/>
      <c r="I60" s="163"/>
      <c r="J60" s="163">
        <f t="shared" si="17"/>
        <v>0</v>
      </c>
      <c r="K60" s="163">
        <f t="shared" si="18"/>
        <v>0</v>
      </c>
      <c r="L60" s="194">
        <f t="shared" si="19"/>
        <v>0</v>
      </c>
      <c r="M60" s="8"/>
      <c r="N60" s="45" t="s">
        <v>20</v>
      </c>
      <c r="O60" s="65"/>
      <c r="P60" s="65"/>
      <c r="Q60" s="65"/>
      <c r="R60" s="71"/>
      <c r="S60" s="66"/>
    </row>
    <row r="61" spans="1:19" ht="15.75" thickBot="1" x14ac:dyDescent="0.3">
      <c r="A61" s="43"/>
      <c r="B61" s="53" t="s">
        <v>56</v>
      </c>
      <c r="C61" s="49"/>
      <c r="D61" s="38"/>
      <c r="E61" s="74"/>
      <c r="F61" s="82"/>
      <c r="G61" s="22"/>
      <c r="H61" s="22"/>
      <c r="I61" s="166"/>
      <c r="J61" s="163">
        <f t="shared" si="17"/>
        <v>0</v>
      </c>
      <c r="K61" s="163">
        <f t="shared" si="18"/>
        <v>0</v>
      </c>
      <c r="L61" s="194">
        <f t="shared" si="19"/>
        <v>0</v>
      </c>
      <c r="M61" s="8"/>
      <c r="N61" s="46" t="s">
        <v>37</v>
      </c>
      <c r="O61" s="67"/>
      <c r="P61" s="67"/>
      <c r="Q61" s="67"/>
      <c r="R61" s="72"/>
      <c r="S61" s="68"/>
    </row>
    <row r="62" spans="1:19" ht="15.75" thickBot="1" x14ac:dyDescent="0.3">
      <c r="A62" s="44"/>
      <c r="B62" s="185" t="str">
        <f>("Subtotal"&amp;"  "&amp;(+C54))</f>
        <v xml:space="preserve">Subtotal  </v>
      </c>
      <c r="C62" s="185"/>
      <c r="D62" s="185"/>
      <c r="E62" s="185"/>
      <c r="F62" s="21">
        <f>SUM(F56:F61)</f>
        <v>0</v>
      </c>
      <c r="G62" s="21">
        <f t="shared" ref="G62:L62" si="20">SUM(G56:G61)</f>
        <v>0</v>
      </c>
      <c r="H62" s="21">
        <f t="shared" si="20"/>
        <v>0</v>
      </c>
      <c r="I62" s="21">
        <f t="shared" si="20"/>
        <v>0</v>
      </c>
      <c r="J62" s="21">
        <f t="shared" si="20"/>
        <v>0</v>
      </c>
      <c r="K62" s="21">
        <f t="shared" si="20"/>
        <v>0</v>
      </c>
      <c r="L62" s="21">
        <f t="shared" si="20"/>
        <v>0</v>
      </c>
      <c r="M62" s="8"/>
      <c r="N62" s="46" t="s">
        <v>38</v>
      </c>
      <c r="O62" s="67"/>
      <c r="P62" s="67"/>
      <c r="Q62" s="67"/>
      <c r="R62" s="72"/>
      <c r="S62" s="68"/>
    </row>
    <row r="63" spans="1:19" ht="15.75" thickBo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L63" s="6"/>
      <c r="M63" s="8"/>
      <c r="N63" s="46" t="s">
        <v>11</v>
      </c>
      <c r="O63" s="67"/>
      <c r="P63" s="67"/>
      <c r="Q63" s="67"/>
      <c r="R63" s="72"/>
      <c r="S63" s="68"/>
    </row>
    <row r="64" spans="1:19" x14ac:dyDescent="0.25">
      <c r="A64" s="12"/>
      <c r="B64" s="15" t="s">
        <v>2</v>
      </c>
      <c r="C64" s="113"/>
      <c r="D64" s="186" t="s">
        <v>51</v>
      </c>
      <c r="E64" s="171" t="s">
        <v>0</v>
      </c>
      <c r="F64" s="176" t="s">
        <v>9</v>
      </c>
      <c r="G64" s="183"/>
      <c r="H64" s="176" t="s">
        <v>64</v>
      </c>
      <c r="I64" s="177"/>
      <c r="J64" s="176" t="s">
        <v>65</v>
      </c>
      <c r="K64" s="183"/>
      <c r="L64" s="177"/>
      <c r="M64" s="8"/>
      <c r="N64" s="46" t="s">
        <v>12</v>
      </c>
      <c r="O64" s="67"/>
      <c r="P64" s="67"/>
      <c r="Q64" s="67"/>
      <c r="R64" s="72"/>
      <c r="S64" s="68"/>
    </row>
    <row r="65" spans="1:19" ht="15.75" thickBot="1" x14ac:dyDescent="0.3">
      <c r="A65" s="11"/>
      <c r="B65" s="34" t="s">
        <v>20</v>
      </c>
      <c r="C65" s="160"/>
      <c r="D65" s="187"/>
      <c r="E65" s="172"/>
      <c r="F65" s="39" t="s">
        <v>9</v>
      </c>
      <c r="G65" s="40" t="s">
        <v>10</v>
      </c>
      <c r="H65" s="39" t="s">
        <v>58</v>
      </c>
      <c r="I65" s="41" t="s">
        <v>59</v>
      </c>
      <c r="J65" s="167" t="s">
        <v>61</v>
      </c>
      <c r="K65" s="167" t="s">
        <v>79</v>
      </c>
      <c r="L65" s="41" t="s">
        <v>80</v>
      </c>
      <c r="M65" s="8"/>
      <c r="N65" s="46" t="s">
        <v>13</v>
      </c>
      <c r="O65" s="67"/>
      <c r="P65" s="67"/>
      <c r="Q65" s="67"/>
      <c r="R65" s="72"/>
      <c r="S65" s="68"/>
    </row>
    <row r="66" spans="1:19" x14ac:dyDescent="0.25">
      <c r="A66" s="11"/>
      <c r="B66" s="16" t="s">
        <v>32</v>
      </c>
      <c r="C66" s="37"/>
      <c r="D66" s="38"/>
      <c r="E66" s="60"/>
      <c r="F66" s="80"/>
      <c r="G66" s="22"/>
      <c r="H66" s="22"/>
      <c r="I66" s="163"/>
      <c r="J66" s="163">
        <f>IF(H66&gt;=F66,F66,H66)</f>
        <v>0</v>
      </c>
      <c r="K66" s="163">
        <f>IF((H66-F66)&lt;0,0,(H66-F66))</f>
        <v>0</v>
      </c>
      <c r="L66" s="194">
        <f>+I66:I71</f>
        <v>0</v>
      </c>
      <c r="M66" s="8"/>
      <c r="N66" s="46" t="s">
        <v>14</v>
      </c>
      <c r="O66" s="67"/>
      <c r="P66" s="67"/>
      <c r="Q66" s="67"/>
      <c r="R66" s="72"/>
      <c r="S66" s="68"/>
    </row>
    <row r="67" spans="1:19" x14ac:dyDescent="0.25">
      <c r="A67" s="11"/>
      <c r="B67" s="47" t="s">
        <v>33</v>
      </c>
      <c r="C67" s="37"/>
      <c r="D67" s="38"/>
      <c r="E67" s="61"/>
      <c r="F67" s="81"/>
      <c r="G67" s="22"/>
      <c r="H67" s="22"/>
      <c r="I67" s="163"/>
      <c r="J67" s="163">
        <f t="shared" ref="J67:J71" si="21">IF(H67&gt;=F67,F67,H67)</f>
        <v>0</v>
      </c>
      <c r="K67" s="163">
        <f t="shared" ref="K67:K71" si="22">IF((H67-F67)&lt;0,0,(H67-F67))</f>
        <v>0</v>
      </c>
      <c r="L67" s="194">
        <f t="shared" ref="L67:L71" si="23">+I67:I72</f>
        <v>0</v>
      </c>
      <c r="M67" s="8"/>
      <c r="N67" s="46" t="s">
        <v>21</v>
      </c>
      <c r="O67" s="67"/>
      <c r="P67" s="67"/>
      <c r="Q67" s="67"/>
      <c r="R67" s="72"/>
      <c r="S67" s="68"/>
    </row>
    <row r="68" spans="1:19" x14ac:dyDescent="0.25">
      <c r="A68" s="1"/>
      <c r="B68" s="36" t="s">
        <v>53</v>
      </c>
      <c r="C68" s="31"/>
      <c r="D68" s="38"/>
      <c r="E68" s="61"/>
      <c r="F68" s="81"/>
      <c r="G68" s="22"/>
      <c r="H68" s="22"/>
      <c r="I68" s="163"/>
      <c r="J68" s="163">
        <f t="shared" si="21"/>
        <v>0</v>
      </c>
      <c r="K68" s="163">
        <f t="shared" si="22"/>
        <v>0</v>
      </c>
      <c r="L68" s="194">
        <f t="shared" si="23"/>
        <v>0</v>
      </c>
      <c r="M68" s="8"/>
      <c r="N68" s="46" t="s">
        <v>39</v>
      </c>
      <c r="O68" s="67"/>
      <c r="P68" s="67"/>
      <c r="Q68" s="67"/>
      <c r="R68" s="72"/>
      <c r="S68" s="68"/>
    </row>
    <row r="69" spans="1:19" x14ac:dyDescent="0.25">
      <c r="A69" s="1"/>
      <c r="B69" s="48" t="s">
        <v>54</v>
      </c>
      <c r="C69" s="32"/>
      <c r="D69" s="38"/>
      <c r="E69" s="61"/>
      <c r="F69" s="81"/>
      <c r="G69" s="22"/>
      <c r="H69" s="22"/>
      <c r="I69" s="163"/>
      <c r="J69" s="163">
        <f t="shared" si="21"/>
        <v>0</v>
      </c>
      <c r="K69" s="163">
        <f t="shared" si="22"/>
        <v>0</v>
      </c>
      <c r="L69" s="194">
        <f t="shared" si="23"/>
        <v>0</v>
      </c>
      <c r="M69" s="8"/>
      <c r="N69" s="46" t="s">
        <v>40</v>
      </c>
      <c r="O69" s="69"/>
      <c r="P69" s="69"/>
      <c r="Q69" s="69"/>
      <c r="R69" s="73"/>
      <c r="S69" s="70"/>
    </row>
    <row r="70" spans="1:19" x14ac:dyDescent="0.25">
      <c r="A70" s="1"/>
      <c r="B70" s="53" t="s">
        <v>55</v>
      </c>
      <c r="C70" s="33"/>
      <c r="D70" s="38"/>
      <c r="E70" s="61"/>
      <c r="F70" s="81"/>
      <c r="G70" s="22"/>
      <c r="H70" s="22"/>
      <c r="I70" s="163"/>
      <c r="J70" s="163">
        <f t="shared" si="21"/>
        <v>0</v>
      </c>
      <c r="K70" s="163">
        <f t="shared" si="22"/>
        <v>0</v>
      </c>
      <c r="L70" s="194">
        <f t="shared" si="23"/>
        <v>0</v>
      </c>
      <c r="M70" s="8"/>
      <c r="N70" s="116" t="s">
        <v>41</v>
      </c>
      <c r="O70" s="117"/>
      <c r="P70" s="117"/>
      <c r="Q70" s="117"/>
      <c r="R70" s="122"/>
      <c r="S70" s="118"/>
    </row>
    <row r="71" spans="1:19" ht="15.75" thickBot="1" x14ac:dyDescent="0.3">
      <c r="A71" s="43"/>
      <c r="B71" s="53" t="s">
        <v>56</v>
      </c>
      <c r="C71" s="49"/>
      <c r="D71" s="38"/>
      <c r="E71" s="74"/>
      <c r="F71" s="82"/>
      <c r="G71" s="22"/>
      <c r="H71" s="22"/>
      <c r="I71" s="166"/>
      <c r="J71" s="163">
        <f t="shared" si="21"/>
        <v>0</v>
      </c>
      <c r="K71" s="163">
        <f t="shared" si="22"/>
        <v>0</v>
      </c>
      <c r="L71" s="194">
        <f t="shared" si="23"/>
        <v>0</v>
      </c>
      <c r="M71" s="2"/>
      <c r="N71" s="104" t="s">
        <v>57</v>
      </c>
      <c r="O71" s="87"/>
      <c r="P71" s="87"/>
      <c r="Q71" s="87"/>
      <c r="R71" s="87"/>
      <c r="S71" s="89"/>
    </row>
    <row r="72" spans="1:19" ht="15.75" thickBot="1" x14ac:dyDescent="0.3">
      <c r="A72" s="44"/>
      <c r="B72" s="185" t="str">
        <f>("Subtotal"&amp;"  "&amp;(+C64))</f>
        <v xml:space="preserve">Subtotal  </v>
      </c>
      <c r="C72" s="185"/>
      <c r="D72" s="185"/>
      <c r="E72" s="185"/>
      <c r="F72" s="21">
        <f>SUM(F66:F71)</f>
        <v>0</v>
      </c>
      <c r="G72" s="21">
        <f t="shared" ref="G72:L72" si="24">SUM(G66:G71)</f>
        <v>0</v>
      </c>
      <c r="H72" s="21">
        <f t="shared" si="24"/>
        <v>0</v>
      </c>
      <c r="I72" s="21">
        <f t="shared" si="24"/>
        <v>0</v>
      </c>
      <c r="J72" s="21">
        <f t="shared" si="24"/>
        <v>0</v>
      </c>
      <c r="K72" s="21">
        <f t="shared" si="24"/>
        <v>0</v>
      </c>
      <c r="L72" s="21">
        <f t="shared" si="24"/>
        <v>0</v>
      </c>
      <c r="M72" s="2"/>
      <c r="N72" s="52" t="s">
        <v>22</v>
      </c>
      <c r="O72" s="6"/>
      <c r="P72" s="6"/>
      <c r="Q72" s="6"/>
      <c r="R72" s="6"/>
      <c r="S72" s="6"/>
    </row>
    <row r="73" spans="1:19" ht="15.75" thickBo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L73" s="6"/>
      <c r="M73" s="2"/>
      <c r="N73" s="64">
        <f>+C64</f>
        <v>0</v>
      </c>
      <c r="O73" s="85"/>
      <c r="P73" s="85"/>
      <c r="Q73" s="85"/>
      <c r="R73" s="85"/>
      <c r="S73" s="85"/>
    </row>
    <row r="74" spans="1:19" ht="16.5" thickTop="1" thickBot="1" x14ac:dyDescent="0.3">
      <c r="A74" s="174"/>
      <c r="B74" s="189" t="s">
        <v>6</v>
      </c>
      <c r="C74" s="189"/>
      <c r="D74" s="189"/>
      <c r="E74" s="189"/>
      <c r="F74" s="83">
        <f>(F21+F32+F42+F52+F62+F72)</f>
        <v>768</v>
      </c>
      <c r="G74" s="83">
        <f t="shared" ref="G74:L74" si="25">(G21+G32+G42+G52+G62+G72)</f>
        <v>0</v>
      </c>
      <c r="H74" s="83">
        <f t="shared" si="25"/>
        <v>0</v>
      </c>
      <c r="I74" s="83">
        <f t="shared" si="25"/>
        <v>0</v>
      </c>
      <c r="J74" s="83">
        <f t="shared" si="25"/>
        <v>0</v>
      </c>
      <c r="K74" s="83">
        <f t="shared" si="25"/>
        <v>0</v>
      </c>
      <c r="L74" s="83">
        <f t="shared" si="25"/>
        <v>0</v>
      </c>
      <c r="M74" s="2"/>
      <c r="N74" s="45" t="s">
        <v>20</v>
      </c>
      <c r="O74" s="65"/>
      <c r="P74" s="65"/>
      <c r="Q74" s="65"/>
      <c r="R74" s="71"/>
      <c r="S74" s="66"/>
    </row>
    <row r="75" spans="1:19" x14ac:dyDescent="0.25">
      <c r="A75" s="173"/>
      <c r="B75" s="173"/>
      <c r="C75" s="173"/>
      <c r="D75" s="173"/>
      <c r="E75" s="173"/>
      <c r="F75" s="123"/>
      <c r="G75" s="173"/>
      <c r="H75" s="173"/>
      <c r="I75" s="173"/>
      <c r="J75" s="173"/>
      <c r="K75" s="175"/>
      <c r="L75" s="173"/>
      <c r="M75" s="2"/>
      <c r="N75" s="46" t="s">
        <v>37</v>
      </c>
      <c r="O75" s="67"/>
      <c r="P75" s="67"/>
      <c r="Q75" s="67"/>
      <c r="R75" s="72"/>
      <c r="S75" s="68"/>
    </row>
    <row r="76" spans="1:19" x14ac:dyDescent="0.25">
      <c r="A76" s="173"/>
      <c r="B76" s="173"/>
      <c r="C76" s="173"/>
      <c r="D76" s="173"/>
      <c r="E76" s="173"/>
      <c r="F76" s="173"/>
      <c r="G76" s="173"/>
      <c r="H76" s="173"/>
      <c r="I76" s="173"/>
      <c r="J76" s="173"/>
      <c r="K76" s="175"/>
      <c r="L76" s="173"/>
      <c r="M76" s="2"/>
      <c r="N76" s="46" t="s">
        <v>38</v>
      </c>
      <c r="O76" s="67"/>
      <c r="P76" s="67"/>
      <c r="Q76" s="67"/>
      <c r="R76" s="72"/>
      <c r="S76" s="68"/>
    </row>
    <row r="77" spans="1:19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L77" s="6"/>
      <c r="M77" s="2"/>
      <c r="N77" s="46" t="s">
        <v>11</v>
      </c>
      <c r="O77" s="67"/>
      <c r="P77" s="67"/>
      <c r="Q77" s="67"/>
      <c r="R77" s="72"/>
      <c r="S77" s="68"/>
    </row>
    <row r="78" spans="1:19" x14ac:dyDescent="0.25">
      <c r="A78" s="6"/>
      <c r="B78" s="173"/>
      <c r="C78" s="173"/>
      <c r="D78" s="173"/>
      <c r="E78" s="173"/>
      <c r="F78" s="173"/>
      <c r="G78" s="173"/>
      <c r="H78" s="173"/>
      <c r="I78" s="173"/>
      <c r="J78" s="173"/>
      <c r="K78" s="175"/>
      <c r="L78" s="173"/>
      <c r="M78" s="2"/>
      <c r="N78" s="46" t="s">
        <v>12</v>
      </c>
      <c r="O78" s="67"/>
      <c r="P78" s="67"/>
      <c r="Q78" s="67"/>
      <c r="R78" s="72"/>
      <c r="S78" s="68"/>
    </row>
    <row r="79" spans="1:19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L79" s="6"/>
      <c r="M79" s="2"/>
      <c r="N79" s="46" t="s">
        <v>13</v>
      </c>
      <c r="O79" s="67"/>
      <c r="P79" s="67"/>
      <c r="Q79" s="67"/>
      <c r="R79" s="72"/>
      <c r="S79" s="68"/>
    </row>
    <row r="80" spans="1:19" x14ac:dyDescent="0.25">
      <c r="A80" s="6"/>
      <c r="B80" s="192" t="s">
        <v>45</v>
      </c>
      <c r="C80" s="192"/>
      <c r="D80" s="173"/>
      <c r="E80" s="192" t="s">
        <v>46</v>
      </c>
      <c r="F80" s="192"/>
      <c r="G80" s="192"/>
      <c r="H80" s="192"/>
      <c r="I80" s="173"/>
      <c r="J80" s="173"/>
      <c r="K80" s="175"/>
      <c r="L80" s="173"/>
      <c r="M80" s="2"/>
      <c r="N80" s="46" t="s">
        <v>14</v>
      </c>
      <c r="O80" s="67"/>
      <c r="P80" s="67"/>
      <c r="Q80" s="67"/>
      <c r="R80" s="72"/>
      <c r="S80" s="68"/>
    </row>
    <row r="81" spans="1:19" ht="24" x14ac:dyDescent="0.25">
      <c r="A81" s="6"/>
      <c r="B81" s="62" t="s">
        <v>4</v>
      </c>
      <c r="C81" s="62"/>
      <c r="D81" s="62"/>
      <c r="E81" s="173"/>
      <c r="F81" s="62" t="s">
        <v>5</v>
      </c>
      <c r="G81" s="62"/>
      <c r="H81" s="173"/>
      <c r="I81" s="173"/>
      <c r="J81" s="173"/>
      <c r="K81" s="175"/>
      <c r="L81" s="173"/>
      <c r="M81" s="2"/>
      <c r="N81" s="46" t="s">
        <v>21</v>
      </c>
      <c r="O81" s="67"/>
      <c r="P81" s="67"/>
      <c r="Q81" s="67"/>
      <c r="R81" s="72"/>
      <c r="S81" s="68"/>
    </row>
    <row r="82" spans="1:19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L82" s="6"/>
      <c r="M82" s="2"/>
      <c r="N82" s="46" t="s">
        <v>39</v>
      </c>
      <c r="O82" s="67"/>
      <c r="P82" s="67"/>
      <c r="Q82" s="67"/>
      <c r="R82" s="72"/>
      <c r="S82" s="68"/>
    </row>
    <row r="83" spans="1:19" x14ac:dyDescent="0.25">
      <c r="A83" s="173"/>
      <c r="B83" s="173"/>
      <c r="C83" s="173"/>
      <c r="D83" s="173"/>
      <c r="E83" s="173"/>
      <c r="F83" s="173"/>
      <c r="G83" s="173"/>
      <c r="H83" s="173"/>
      <c r="I83" s="173"/>
      <c r="J83" s="173"/>
      <c r="K83" s="175"/>
      <c r="L83" s="173"/>
      <c r="M83" s="2"/>
      <c r="N83" s="46" t="s">
        <v>40</v>
      </c>
      <c r="O83" s="69"/>
      <c r="P83" s="69"/>
      <c r="Q83" s="69"/>
      <c r="R83" s="73"/>
      <c r="S83" s="70"/>
    </row>
    <row r="84" spans="1:19" x14ac:dyDescent="0.25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5"/>
      <c r="L84" s="173"/>
      <c r="M84" s="2"/>
      <c r="N84" s="116" t="s">
        <v>41</v>
      </c>
      <c r="O84" s="117"/>
      <c r="P84" s="117"/>
      <c r="Q84" s="117"/>
      <c r="R84" s="122"/>
      <c r="S84" s="118"/>
    </row>
    <row r="85" spans="1:19" ht="15.75" thickBo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L85" s="6"/>
      <c r="M85" s="6"/>
      <c r="N85" s="104" t="s">
        <v>57</v>
      </c>
      <c r="O85" s="87"/>
      <c r="P85" s="87"/>
      <c r="Q85" s="87"/>
      <c r="R85" s="87"/>
      <c r="S85" s="89"/>
    </row>
    <row r="86" spans="1:19" ht="15.75" thickBo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L86" s="6"/>
      <c r="M86" s="6"/>
      <c r="N86" s="52" t="s">
        <v>22</v>
      </c>
      <c r="O86" s="85"/>
      <c r="P86" s="85"/>
      <c r="Q86" s="85"/>
      <c r="R86" s="85"/>
      <c r="S86" s="85"/>
    </row>
    <row r="87" spans="1:19" ht="15.75" thickBo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L87" s="6"/>
      <c r="M87" s="6"/>
      <c r="N87" s="6"/>
      <c r="O87" s="86"/>
      <c r="P87" s="86"/>
      <c r="Q87" s="86"/>
      <c r="R87" s="86"/>
      <c r="S87" s="86"/>
    </row>
    <row r="88" spans="1:19" ht="16.5" thickTop="1" thickBo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L88" s="6"/>
      <c r="M88" s="6"/>
      <c r="N88" s="174" t="s">
        <v>23</v>
      </c>
      <c r="O88" s="94"/>
      <c r="P88" s="94"/>
      <c r="Q88" s="94"/>
      <c r="R88" s="94"/>
      <c r="S88" s="94"/>
    </row>
  </sheetData>
  <mergeCells count="39">
    <mergeCell ref="B80:C80"/>
    <mergeCell ref="E80:H80"/>
    <mergeCell ref="D64:D65"/>
    <mergeCell ref="F64:G64"/>
    <mergeCell ref="H64:I64"/>
    <mergeCell ref="J64:L64"/>
    <mergeCell ref="B72:E72"/>
    <mergeCell ref="B74:E74"/>
    <mergeCell ref="B52:E52"/>
    <mergeCell ref="D54:D55"/>
    <mergeCell ref="F54:G54"/>
    <mergeCell ref="H54:I54"/>
    <mergeCell ref="J54:L54"/>
    <mergeCell ref="B62:E62"/>
    <mergeCell ref="J44:L44"/>
    <mergeCell ref="B32:E32"/>
    <mergeCell ref="D34:D35"/>
    <mergeCell ref="E34:E35"/>
    <mergeCell ref="F34:G34"/>
    <mergeCell ref="H34:I34"/>
    <mergeCell ref="J34:L34"/>
    <mergeCell ref="B42:E42"/>
    <mergeCell ref="D44:D45"/>
    <mergeCell ref="E44:E45"/>
    <mergeCell ref="F44:G44"/>
    <mergeCell ref="H44:I44"/>
    <mergeCell ref="J24:L24"/>
    <mergeCell ref="A1:L1"/>
    <mergeCell ref="N1:S1"/>
    <mergeCell ref="D13:D14"/>
    <mergeCell ref="E13:E14"/>
    <mergeCell ref="F13:G13"/>
    <mergeCell ref="H13:I13"/>
    <mergeCell ref="J13:L13"/>
    <mergeCell ref="B21:E21"/>
    <mergeCell ref="D24:D25"/>
    <mergeCell ref="E24:E25"/>
    <mergeCell ref="F24:G24"/>
    <mergeCell ref="H24:I24"/>
  </mergeCells>
  <dataValidations disablePrompts="1" count="1">
    <dataValidation type="custom" allowBlank="1" showInputMessage="1" showErrorMessage="1" sqref="E3" xr:uid="{B14469D9-8C7D-474B-BBFA-B3CA80722B4C}">
      <formula1>+NOW()</formula1>
    </dataValidation>
  </dataValidations>
  <printOptions horizontalCentered="1" verticalCentered="1"/>
  <pageMargins left="0.31496062992125984" right="0.31496062992125984" top="0.55118110236220474" bottom="0.35433070866141736" header="0" footer="0"/>
  <pageSetup paperSize="9" scale="57" fitToWidth="2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opLeftCell="L1" zoomScale="110" zoomScaleNormal="110" workbookViewId="0">
      <selection activeCell="T14" sqref="T14:X44"/>
    </sheetView>
  </sheetViews>
  <sheetFormatPr baseColWidth="10" defaultRowHeight="15" x14ac:dyDescent="0.25"/>
  <cols>
    <col min="1" max="1" width="24.28515625" customWidth="1"/>
    <col min="2" max="2" width="17.7109375" customWidth="1"/>
    <col min="3" max="3" width="23.28515625" customWidth="1"/>
    <col min="4" max="4" width="14.42578125" customWidth="1"/>
    <col min="5" max="5" width="13.42578125" customWidth="1"/>
    <col min="6" max="8" width="9.42578125" customWidth="1"/>
    <col min="9" max="11" width="9.42578125" style="6" customWidth="1"/>
    <col min="12" max="12" width="3.7109375" customWidth="1"/>
    <col min="13" max="13" width="24.85546875" customWidth="1"/>
    <col min="14" max="17" width="18.7109375" customWidth="1"/>
    <col min="18" max="18" width="49.85546875" customWidth="1"/>
    <col min="20" max="20" width="15.85546875" customWidth="1"/>
  </cols>
  <sheetData>
    <row r="1" spans="1:20" ht="33.75" x14ac:dyDescent="0.25">
      <c r="A1" s="178" t="s">
        <v>44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2"/>
      <c r="M1" s="178" t="s">
        <v>44</v>
      </c>
      <c r="N1" s="178"/>
      <c r="O1" s="178"/>
      <c r="P1" s="178"/>
      <c r="Q1" s="178"/>
      <c r="R1" s="178"/>
    </row>
    <row r="2" spans="1:20" ht="23.25" x14ac:dyDescent="0.25">
      <c r="A2" s="134" t="s">
        <v>28</v>
      </c>
      <c r="B2" s="135"/>
      <c r="C2" s="136" t="s">
        <v>69</v>
      </c>
      <c r="D2" s="136"/>
      <c r="E2" s="136" t="s">
        <v>25</v>
      </c>
      <c r="F2" s="136"/>
      <c r="G2" s="125"/>
      <c r="H2" s="126"/>
      <c r="I2" s="126"/>
      <c r="J2" s="126"/>
      <c r="K2" s="127"/>
      <c r="L2" s="8"/>
      <c r="M2" s="76" t="s">
        <v>28</v>
      </c>
      <c r="N2" s="77"/>
      <c r="O2" s="78" t="str">
        <f>+C2</f>
        <v>SE 11-2019</v>
      </c>
      <c r="P2" s="78"/>
      <c r="Q2" s="78" t="s">
        <v>47</v>
      </c>
      <c r="R2" s="79" t="s">
        <v>48</v>
      </c>
    </row>
    <row r="3" spans="1:20" ht="16.5" thickBot="1" x14ac:dyDescent="0.3">
      <c r="A3" s="137" t="s">
        <v>26</v>
      </c>
      <c r="B3" s="138"/>
      <c r="C3" s="138"/>
      <c r="D3" s="139"/>
      <c r="E3" s="140">
        <v>43647</v>
      </c>
      <c r="F3" s="141"/>
      <c r="G3" s="128"/>
      <c r="H3" s="129"/>
      <c r="I3" s="129"/>
      <c r="J3" s="129"/>
      <c r="K3" s="130"/>
      <c r="L3" s="8"/>
      <c r="M3" s="64" t="str">
        <f>+C13</f>
        <v>142-022-19</v>
      </c>
      <c r="N3" s="2"/>
      <c r="O3" s="2"/>
      <c r="P3" s="2"/>
      <c r="Q3" s="2"/>
      <c r="R3" s="2"/>
    </row>
    <row r="4" spans="1:20" ht="16.5" thickBot="1" x14ac:dyDescent="0.3">
      <c r="A4" s="142" t="s">
        <v>29</v>
      </c>
      <c r="B4" s="143"/>
      <c r="C4" s="144"/>
      <c r="D4" s="145"/>
      <c r="E4" s="146" t="s">
        <v>19</v>
      </c>
      <c r="F4" s="147"/>
      <c r="G4" s="128"/>
      <c r="H4" s="129"/>
      <c r="I4" s="129"/>
      <c r="J4" s="129"/>
      <c r="K4" s="130"/>
      <c r="L4" s="8"/>
      <c r="M4" s="17" t="s">
        <v>15</v>
      </c>
      <c r="N4" s="17" t="s">
        <v>16</v>
      </c>
      <c r="O4" s="14" t="s">
        <v>17</v>
      </c>
      <c r="P4" s="18" t="s">
        <v>42</v>
      </c>
      <c r="Q4" s="18" t="s">
        <v>43</v>
      </c>
      <c r="R4" s="18" t="s">
        <v>7</v>
      </c>
    </row>
    <row r="5" spans="1:20" ht="15.75" x14ac:dyDescent="0.25">
      <c r="A5" s="142" t="s">
        <v>30</v>
      </c>
      <c r="B5" s="143"/>
      <c r="C5" s="143"/>
      <c r="D5" s="143"/>
      <c r="E5" s="148">
        <v>171196</v>
      </c>
      <c r="F5" s="149"/>
      <c r="G5" s="128"/>
      <c r="H5" s="129"/>
      <c r="I5" s="129"/>
      <c r="J5" s="129"/>
      <c r="K5" s="130"/>
      <c r="L5" s="8"/>
      <c r="M5" s="99" t="s">
        <v>20</v>
      </c>
      <c r="N5" s="65"/>
      <c r="O5" s="65"/>
      <c r="P5" s="65">
        <f>(N5*O5)</f>
        <v>0</v>
      </c>
      <c r="Q5" s="71"/>
      <c r="R5" s="66"/>
    </row>
    <row r="6" spans="1:20" ht="15.75" x14ac:dyDescent="0.25">
      <c r="A6" s="142" t="s">
        <v>27</v>
      </c>
      <c r="B6" s="143"/>
      <c r="C6" s="143"/>
      <c r="D6" s="143"/>
      <c r="E6" s="148"/>
      <c r="F6" s="149"/>
      <c r="G6" s="128"/>
      <c r="H6" s="129"/>
      <c r="I6" s="129"/>
      <c r="J6" s="129"/>
      <c r="K6" s="130"/>
      <c r="L6" s="8"/>
      <c r="M6" s="46" t="s">
        <v>37</v>
      </c>
      <c r="N6" s="67"/>
      <c r="O6" s="67"/>
      <c r="P6" s="67">
        <f t="shared" ref="P6:P15" si="0">(N6*O6)</f>
        <v>0</v>
      </c>
      <c r="Q6" s="72"/>
      <c r="R6" s="68"/>
    </row>
    <row r="7" spans="1:20" ht="15.75" x14ac:dyDescent="0.25">
      <c r="A7" s="142" t="s">
        <v>49</v>
      </c>
      <c r="B7" s="150">
        <v>13</v>
      </c>
      <c r="C7" s="151" t="s">
        <v>50</v>
      </c>
      <c r="D7" s="152"/>
      <c r="E7" s="153">
        <v>52</v>
      </c>
      <c r="F7" s="152"/>
      <c r="G7" s="131"/>
      <c r="H7" s="132"/>
      <c r="I7" s="132"/>
      <c r="J7" s="132"/>
      <c r="K7" s="133"/>
      <c r="L7" s="8"/>
      <c r="M7" s="46" t="s">
        <v>38</v>
      </c>
      <c r="N7" s="67"/>
      <c r="O7" s="67"/>
      <c r="P7" s="67">
        <f t="shared" si="0"/>
        <v>0</v>
      </c>
      <c r="Q7" s="72"/>
      <c r="R7" s="68"/>
    </row>
    <row r="8" spans="1:20" x14ac:dyDescent="0.25">
      <c r="A8" s="100"/>
      <c r="B8" s="6"/>
      <c r="C8" s="6"/>
      <c r="D8" s="6"/>
      <c r="E8" s="6"/>
      <c r="F8" s="6"/>
      <c r="G8" s="20"/>
      <c r="H8" s="25"/>
      <c r="I8" s="25"/>
      <c r="J8" s="25"/>
      <c r="K8" s="25"/>
      <c r="L8" s="8"/>
      <c r="M8" s="46" t="s">
        <v>11</v>
      </c>
      <c r="N8" s="67"/>
      <c r="O8" s="67"/>
      <c r="P8" s="67">
        <f t="shared" si="0"/>
        <v>0</v>
      </c>
      <c r="Q8" s="72"/>
      <c r="R8" s="68"/>
    </row>
    <row r="9" spans="1:20" x14ac:dyDescent="0.25">
      <c r="A9" s="6"/>
      <c r="B9" s="24"/>
      <c r="C9" s="28"/>
      <c r="D9" s="4"/>
      <c r="E9" s="54"/>
      <c r="F9" s="55"/>
      <c r="G9" s="20"/>
      <c r="H9" s="25"/>
      <c r="I9" s="25"/>
      <c r="J9" s="25"/>
      <c r="K9" s="25"/>
      <c r="L9" s="8"/>
      <c r="M9" s="46" t="s">
        <v>12</v>
      </c>
      <c r="N9" s="67"/>
      <c r="O9" s="67"/>
      <c r="P9" s="67">
        <f t="shared" si="0"/>
        <v>0</v>
      </c>
      <c r="Q9" s="72"/>
      <c r="R9" s="68"/>
    </row>
    <row r="10" spans="1:20" x14ac:dyDescent="0.25">
      <c r="A10" s="6"/>
      <c r="B10" s="24"/>
      <c r="C10" s="27" t="s">
        <v>3</v>
      </c>
      <c r="D10" s="30"/>
      <c r="E10" s="7"/>
      <c r="F10" s="20"/>
      <c r="G10" s="20"/>
      <c r="H10" s="20"/>
      <c r="I10" s="20"/>
      <c r="J10" s="20"/>
      <c r="K10" s="20"/>
      <c r="L10" s="8"/>
      <c r="M10" s="46" t="s">
        <v>13</v>
      </c>
      <c r="N10" s="67"/>
      <c r="O10" s="67"/>
      <c r="P10" s="67">
        <f t="shared" si="0"/>
        <v>0</v>
      </c>
      <c r="Q10" s="72"/>
      <c r="R10" s="68"/>
    </row>
    <row r="11" spans="1:20" ht="15.75" thickBot="1" x14ac:dyDescent="0.3">
      <c r="A11" s="29" t="s">
        <v>18</v>
      </c>
      <c r="B11" s="26"/>
      <c r="C11" s="84">
        <v>43689</v>
      </c>
      <c r="D11" s="5"/>
      <c r="E11" s="6"/>
      <c r="F11" s="6"/>
      <c r="G11" s="6"/>
      <c r="H11" s="6"/>
      <c r="L11" s="8"/>
      <c r="M11" s="46" t="s">
        <v>14</v>
      </c>
      <c r="N11" s="67"/>
      <c r="O11" s="67"/>
      <c r="P11" s="67">
        <f t="shared" si="0"/>
        <v>0</v>
      </c>
      <c r="Q11" s="72"/>
      <c r="R11" s="68"/>
    </row>
    <row r="12" spans="1:20" ht="15" customHeight="1" thickBot="1" x14ac:dyDescent="0.3">
      <c r="A12" s="56" t="s">
        <v>8</v>
      </c>
      <c r="B12" s="57"/>
      <c r="C12" s="58"/>
      <c r="D12" s="6"/>
      <c r="E12" s="6"/>
      <c r="F12" s="6"/>
      <c r="G12" s="6"/>
      <c r="H12" s="6"/>
      <c r="L12" s="8"/>
      <c r="M12" s="46" t="s">
        <v>21</v>
      </c>
      <c r="N12" s="67"/>
      <c r="O12" s="67"/>
      <c r="P12" s="67">
        <f t="shared" si="0"/>
        <v>0</v>
      </c>
      <c r="Q12" s="72"/>
      <c r="R12" s="68"/>
    </row>
    <row r="13" spans="1:20" x14ac:dyDescent="0.25">
      <c r="A13" s="12"/>
      <c r="B13" s="15" t="s">
        <v>2</v>
      </c>
      <c r="C13" s="101" t="s">
        <v>72</v>
      </c>
      <c r="D13" s="179" t="s">
        <v>51</v>
      </c>
      <c r="E13" s="181" t="s">
        <v>0</v>
      </c>
      <c r="F13" s="176" t="s">
        <v>9</v>
      </c>
      <c r="G13" s="183"/>
      <c r="H13" s="176" t="s">
        <v>64</v>
      </c>
      <c r="I13" s="177"/>
      <c r="J13" s="176" t="s">
        <v>65</v>
      </c>
      <c r="K13" s="177"/>
      <c r="L13" s="8"/>
      <c r="M13" s="46" t="s">
        <v>39</v>
      </c>
      <c r="N13" s="69"/>
      <c r="O13" s="69"/>
      <c r="P13" s="67">
        <f t="shared" si="0"/>
        <v>0</v>
      </c>
      <c r="Q13" s="73"/>
      <c r="R13" s="70"/>
    </row>
    <row r="14" spans="1:20" ht="15.75" thickBot="1" x14ac:dyDescent="0.3">
      <c r="A14" s="11"/>
      <c r="B14" s="34" t="s">
        <v>20</v>
      </c>
      <c r="C14" s="159" t="s">
        <v>76</v>
      </c>
      <c r="D14" s="180"/>
      <c r="E14" s="182"/>
      <c r="F14" s="39" t="s">
        <v>31</v>
      </c>
      <c r="G14" s="162" t="s">
        <v>10</v>
      </c>
      <c r="H14" s="39" t="s">
        <v>58</v>
      </c>
      <c r="I14" s="41" t="s">
        <v>59</v>
      </c>
      <c r="J14" s="167" t="s">
        <v>61</v>
      </c>
      <c r="K14" s="41" t="s">
        <v>62</v>
      </c>
      <c r="L14" s="8"/>
      <c r="M14" s="46" t="s">
        <v>40</v>
      </c>
      <c r="N14" s="69"/>
      <c r="O14" s="69"/>
      <c r="P14" s="67">
        <f t="shared" si="0"/>
        <v>0</v>
      </c>
      <c r="Q14" s="73"/>
      <c r="R14" s="70"/>
      <c r="T14" s="158"/>
    </row>
    <row r="15" spans="1:20" x14ac:dyDescent="0.25">
      <c r="A15" s="11"/>
      <c r="B15" s="16" t="s">
        <v>32</v>
      </c>
      <c r="C15" s="102"/>
      <c r="D15" s="38">
        <v>1420221936114</v>
      </c>
      <c r="E15" s="60" t="s">
        <v>34</v>
      </c>
      <c r="F15" s="80">
        <v>26</v>
      </c>
      <c r="G15" s="22"/>
      <c r="H15" s="22"/>
      <c r="I15" s="163"/>
      <c r="J15" s="163"/>
      <c r="K15" s="155"/>
      <c r="L15" s="8"/>
      <c r="M15" s="103" t="s">
        <v>41</v>
      </c>
      <c r="N15" s="69"/>
      <c r="O15" s="69"/>
      <c r="P15" s="69">
        <f t="shared" si="0"/>
        <v>0</v>
      </c>
      <c r="Q15" s="73"/>
      <c r="R15" s="70"/>
      <c r="T15" s="158"/>
    </row>
    <row r="16" spans="1:20" ht="15.75" thickBot="1" x14ac:dyDescent="0.3">
      <c r="A16" s="11"/>
      <c r="B16" s="47" t="s">
        <v>33</v>
      </c>
      <c r="C16" s="102"/>
      <c r="D16" s="38">
        <v>1420221938114</v>
      </c>
      <c r="E16" s="61" t="s">
        <v>1</v>
      </c>
      <c r="F16" s="81">
        <v>26</v>
      </c>
      <c r="G16" s="22"/>
      <c r="H16" s="22"/>
      <c r="I16" s="163"/>
      <c r="J16" s="163"/>
      <c r="K16" s="155"/>
      <c r="L16" s="8"/>
      <c r="M16" s="104" t="s">
        <v>52</v>
      </c>
      <c r="N16" s="105">
        <f>+C20</f>
        <v>0</v>
      </c>
      <c r="O16" s="106"/>
      <c r="P16" s="106"/>
      <c r="Q16" s="106"/>
      <c r="R16" s="107"/>
      <c r="T16" s="158"/>
    </row>
    <row r="17" spans="1:20" ht="15.75" thickBot="1" x14ac:dyDescent="0.3">
      <c r="A17" s="1"/>
      <c r="B17" s="36" t="s">
        <v>53</v>
      </c>
      <c r="C17" s="108"/>
      <c r="D17" s="38">
        <v>1420221940114</v>
      </c>
      <c r="E17" s="61" t="s">
        <v>35</v>
      </c>
      <c r="F17" s="81">
        <v>44</v>
      </c>
      <c r="G17" s="22"/>
      <c r="H17" s="22"/>
      <c r="I17" s="163"/>
      <c r="J17" s="163"/>
      <c r="K17" s="155"/>
      <c r="L17" s="8"/>
      <c r="M17" s="52" t="s">
        <v>22</v>
      </c>
      <c r="N17" s="85"/>
      <c r="O17" s="85"/>
      <c r="P17" s="85"/>
      <c r="Q17" s="85"/>
      <c r="R17" s="85"/>
      <c r="T17" s="158"/>
    </row>
    <row r="18" spans="1:20" ht="15.75" thickBot="1" x14ac:dyDescent="0.3">
      <c r="A18" s="1"/>
      <c r="B18" s="48" t="s">
        <v>54</v>
      </c>
      <c r="C18" s="108"/>
      <c r="D18" s="38">
        <v>1420221942114</v>
      </c>
      <c r="E18" s="61" t="s">
        <v>36</v>
      </c>
      <c r="F18" s="81">
        <v>44</v>
      </c>
      <c r="G18" s="22"/>
      <c r="H18" s="22"/>
      <c r="I18" s="163"/>
      <c r="J18" s="163"/>
      <c r="K18" s="155"/>
      <c r="L18" s="8"/>
      <c r="M18" s="64" t="str">
        <f>+C24</f>
        <v>142-021-19</v>
      </c>
      <c r="N18" s="86"/>
      <c r="O18" s="86"/>
      <c r="P18" s="86"/>
      <c r="Q18" s="86"/>
      <c r="R18" s="86"/>
      <c r="T18" s="158"/>
    </row>
    <row r="19" spans="1:20" x14ac:dyDescent="0.25">
      <c r="A19" s="1"/>
      <c r="B19" s="53" t="s">
        <v>55</v>
      </c>
      <c r="C19" s="109"/>
      <c r="D19" s="38">
        <v>1420221944114</v>
      </c>
      <c r="E19" s="61" t="s">
        <v>70</v>
      </c>
      <c r="F19" s="81">
        <v>26</v>
      </c>
      <c r="G19" s="22"/>
      <c r="H19" s="22"/>
      <c r="I19" s="163"/>
      <c r="J19" s="163"/>
      <c r="K19" s="155"/>
      <c r="L19" s="8"/>
      <c r="M19" s="99" t="s">
        <v>20</v>
      </c>
      <c r="N19" s="65"/>
      <c r="O19" s="65"/>
      <c r="P19" s="65"/>
      <c r="Q19" s="71"/>
      <c r="R19" s="66"/>
      <c r="T19" s="158"/>
    </row>
    <row r="20" spans="1:20" ht="15.75" thickBot="1" x14ac:dyDescent="0.3">
      <c r="A20" s="1"/>
      <c r="B20" s="53" t="s">
        <v>56</v>
      </c>
      <c r="C20" s="110"/>
      <c r="D20" s="38">
        <v>1420221946114</v>
      </c>
      <c r="E20" s="111" t="s">
        <v>71</v>
      </c>
      <c r="F20" s="82">
        <v>26</v>
      </c>
      <c r="G20" s="75"/>
      <c r="H20" s="154"/>
      <c r="I20" s="164"/>
      <c r="J20" s="164"/>
      <c r="K20" s="155"/>
      <c r="L20" s="8"/>
      <c r="M20" s="46" t="s">
        <v>37</v>
      </c>
      <c r="N20" s="67"/>
      <c r="O20" s="67"/>
      <c r="P20" s="67"/>
      <c r="Q20" s="72"/>
      <c r="R20" s="68"/>
      <c r="T20" s="158"/>
    </row>
    <row r="21" spans="1:20" ht="15.75" customHeight="1" thickBot="1" x14ac:dyDescent="0.3">
      <c r="A21" s="1"/>
      <c r="B21" s="184" t="str">
        <f>("Subtotal"&amp;"  "&amp;(C13))</f>
        <v>Subtotal  142-022-19</v>
      </c>
      <c r="C21" s="185"/>
      <c r="D21" s="185"/>
      <c r="E21" s="185"/>
      <c r="F21" s="21">
        <f>SUM(F15:F20)</f>
        <v>192</v>
      </c>
      <c r="G21" s="21">
        <f>SUM(G15:G20)</f>
        <v>0</v>
      </c>
      <c r="H21" s="21">
        <f t="shared" ref="H21:K21" si="1">SUM(H15:H20)</f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8"/>
      <c r="M21" s="46" t="s">
        <v>38</v>
      </c>
      <c r="N21" s="67"/>
      <c r="O21" s="67"/>
      <c r="P21" s="67"/>
      <c r="Q21" s="72"/>
      <c r="R21" s="68"/>
      <c r="T21" s="158"/>
    </row>
    <row r="22" spans="1:20" ht="15" customHeight="1" thickBot="1" x14ac:dyDescent="0.3">
      <c r="A22" s="19"/>
      <c r="B22" s="112"/>
      <c r="C22" s="112"/>
      <c r="D22" s="112"/>
      <c r="E22" s="112"/>
      <c r="F22" s="21"/>
      <c r="G22" s="21"/>
      <c r="H22" s="21"/>
      <c r="I22" s="21"/>
      <c r="J22" s="21"/>
      <c r="K22" s="21"/>
      <c r="L22" s="8"/>
      <c r="M22" s="46" t="s">
        <v>11</v>
      </c>
      <c r="N22" s="67"/>
      <c r="O22" s="67"/>
      <c r="P22" s="67"/>
      <c r="Q22" s="72"/>
      <c r="R22" s="68"/>
      <c r="T22" s="158"/>
    </row>
    <row r="23" spans="1:20" ht="15.75" thickBot="1" x14ac:dyDescent="0.3">
      <c r="A23" s="6"/>
      <c r="B23" s="6"/>
      <c r="C23" s="6"/>
      <c r="D23" s="6"/>
      <c r="E23" s="6"/>
      <c r="F23" s="6"/>
      <c r="G23" s="6"/>
      <c r="H23" s="6"/>
      <c r="L23" s="8"/>
      <c r="M23" s="46" t="s">
        <v>12</v>
      </c>
      <c r="N23" s="67"/>
      <c r="O23" s="67"/>
      <c r="P23" s="67"/>
      <c r="Q23" s="72"/>
      <c r="R23" s="68"/>
      <c r="T23" s="158"/>
    </row>
    <row r="24" spans="1:20" x14ac:dyDescent="0.25">
      <c r="A24" s="50"/>
      <c r="B24" s="15" t="s">
        <v>2</v>
      </c>
      <c r="C24" s="113" t="s">
        <v>73</v>
      </c>
      <c r="D24" s="186" t="s">
        <v>51</v>
      </c>
      <c r="E24" s="181" t="s">
        <v>0</v>
      </c>
      <c r="F24" s="176" t="s">
        <v>9</v>
      </c>
      <c r="G24" s="188"/>
      <c r="H24" s="176" t="s">
        <v>64</v>
      </c>
      <c r="I24" s="177"/>
      <c r="J24" s="176" t="s">
        <v>65</v>
      </c>
      <c r="K24" s="177"/>
      <c r="L24" s="8"/>
      <c r="M24" s="46" t="s">
        <v>13</v>
      </c>
      <c r="N24" s="67"/>
      <c r="O24" s="67"/>
      <c r="P24" s="67"/>
      <c r="Q24" s="72"/>
      <c r="R24" s="68"/>
      <c r="T24" s="158"/>
    </row>
    <row r="25" spans="1:20" ht="15.75" thickBot="1" x14ac:dyDescent="0.3">
      <c r="A25" s="42"/>
      <c r="B25" s="34" t="s">
        <v>20</v>
      </c>
      <c r="C25" s="159" t="s">
        <v>76</v>
      </c>
      <c r="D25" s="187"/>
      <c r="E25" s="182"/>
      <c r="F25" s="39" t="s">
        <v>60</v>
      </c>
      <c r="G25" s="40" t="s">
        <v>10</v>
      </c>
      <c r="H25" s="39" t="s">
        <v>58</v>
      </c>
      <c r="I25" s="41" t="s">
        <v>59</v>
      </c>
      <c r="J25" s="167" t="s">
        <v>61</v>
      </c>
      <c r="K25" s="41" t="s">
        <v>62</v>
      </c>
      <c r="L25" s="8"/>
      <c r="M25" s="46" t="s">
        <v>14</v>
      </c>
      <c r="N25" s="67"/>
      <c r="O25" s="67"/>
      <c r="P25" s="67"/>
      <c r="Q25" s="72"/>
      <c r="R25" s="68"/>
      <c r="T25" s="158"/>
    </row>
    <row r="26" spans="1:20" x14ac:dyDescent="0.25">
      <c r="A26" s="42"/>
      <c r="B26" s="16" t="s">
        <v>32</v>
      </c>
      <c r="C26" s="33"/>
      <c r="D26" s="38">
        <v>1420211936112</v>
      </c>
      <c r="E26" s="60" t="s">
        <v>34</v>
      </c>
      <c r="F26" s="80">
        <v>26</v>
      </c>
      <c r="G26" s="22"/>
      <c r="H26" s="22"/>
      <c r="I26" s="163"/>
      <c r="J26" s="163"/>
      <c r="K26" s="155"/>
      <c r="L26" s="8"/>
      <c r="M26" s="46" t="s">
        <v>21</v>
      </c>
      <c r="N26" s="67"/>
      <c r="O26" s="67"/>
      <c r="P26" s="67"/>
      <c r="Q26" s="72"/>
      <c r="R26" s="68"/>
      <c r="T26" s="158"/>
    </row>
    <row r="27" spans="1:20" x14ac:dyDescent="0.25">
      <c r="A27" s="42"/>
      <c r="B27" s="47" t="s">
        <v>33</v>
      </c>
      <c r="C27" s="32"/>
      <c r="D27" s="38">
        <v>1420211938112</v>
      </c>
      <c r="E27" s="61" t="s">
        <v>1</v>
      </c>
      <c r="F27" s="81">
        <v>26</v>
      </c>
      <c r="G27" s="22"/>
      <c r="H27" s="115"/>
      <c r="I27" s="165"/>
      <c r="J27" s="165"/>
      <c r="K27" s="155"/>
      <c r="L27" s="8"/>
      <c r="M27" s="46" t="s">
        <v>39</v>
      </c>
      <c r="N27" s="67"/>
      <c r="O27" s="67"/>
      <c r="P27" s="67"/>
      <c r="Q27" s="72"/>
      <c r="R27" s="68"/>
      <c r="T27" s="158"/>
    </row>
    <row r="28" spans="1:20" x14ac:dyDescent="0.25">
      <c r="A28" s="42"/>
      <c r="B28" s="36" t="s">
        <v>53</v>
      </c>
      <c r="C28" s="108"/>
      <c r="D28" s="38">
        <v>1420211940112</v>
      </c>
      <c r="E28" s="61" t="s">
        <v>35</v>
      </c>
      <c r="F28" s="81">
        <v>44</v>
      </c>
      <c r="G28" s="22"/>
      <c r="H28" s="115"/>
      <c r="I28" s="165"/>
      <c r="J28" s="165"/>
      <c r="K28" s="155"/>
      <c r="L28" s="8"/>
      <c r="M28" s="46" t="s">
        <v>40</v>
      </c>
      <c r="N28" s="67"/>
      <c r="O28" s="67"/>
      <c r="P28" s="67"/>
      <c r="Q28" s="72"/>
      <c r="R28" s="68"/>
      <c r="T28" s="158"/>
    </row>
    <row r="29" spans="1:20" x14ac:dyDescent="0.25">
      <c r="A29" s="11"/>
      <c r="B29" s="48" t="s">
        <v>54</v>
      </c>
      <c r="C29" s="108"/>
      <c r="D29" s="38">
        <v>1420211942112</v>
      </c>
      <c r="E29" s="61" t="s">
        <v>36</v>
      </c>
      <c r="F29" s="81">
        <v>44</v>
      </c>
      <c r="G29" s="22"/>
      <c r="H29" s="22"/>
      <c r="I29" s="163"/>
      <c r="J29" s="163"/>
      <c r="K29" s="155"/>
      <c r="L29" s="8"/>
      <c r="M29" s="103" t="s">
        <v>41</v>
      </c>
      <c r="N29" s="67"/>
      <c r="O29" s="67"/>
      <c r="P29" s="67"/>
      <c r="Q29" s="72"/>
      <c r="R29" s="68"/>
      <c r="T29" s="158"/>
    </row>
    <row r="30" spans="1:20" ht="15.75" thickBot="1" x14ac:dyDescent="0.3">
      <c r="A30" s="1"/>
      <c r="B30" s="53" t="s">
        <v>55</v>
      </c>
      <c r="C30" s="109"/>
      <c r="D30" s="38">
        <v>1420211944112</v>
      </c>
      <c r="E30" s="61" t="s">
        <v>70</v>
      </c>
      <c r="F30" s="81">
        <v>26</v>
      </c>
      <c r="G30" s="22"/>
      <c r="H30" s="22"/>
      <c r="I30" s="163"/>
      <c r="J30" s="163"/>
      <c r="K30" s="155"/>
      <c r="L30" s="8"/>
      <c r="M30" s="104" t="s">
        <v>57</v>
      </c>
      <c r="N30" s="87"/>
      <c r="O30" s="87"/>
      <c r="P30" s="87"/>
      <c r="Q30" s="88"/>
      <c r="R30" s="89"/>
      <c r="T30" s="158"/>
    </row>
    <row r="31" spans="1:20" ht="15.75" thickBot="1" x14ac:dyDescent="0.3">
      <c r="A31" s="1"/>
      <c r="B31" s="53" t="s">
        <v>56</v>
      </c>
      <c r="C31" s="110"/>
      <c r="D31" s="38">
        <v>1420211946112</v>
      </c>
      <c r="E31" s="111" t="s">
        <v>71</v>
      </c>
      <c r="F31" s="82">
        <v>26</v>
      </c>
      <c r="G31" s="75"/>
      <c r="H31" s="75"/>
      <c r="I31" s="166"/>
      <c r="J31" s="166"/>
      <c r="K31" s="155"/>
      <c r="L31" s="8"/>
      <c r="M31" s="63" t="s">
        <v>22</v>
      </c>
      <c r="N31" s="85"/>
      <c r="O31" s="85"/>
      <c r="P31" s="85"/>
      <c r="Q31" s="85"/>
      <c r="R31" s="85"/>
      <c r="T31" s="158"/>
    </row>
    <row r="32" spans="1:20" ht="15" customHeight="1" thickBot="1" x14ac:dyDescent="0.3">
      <c r="A32" s="44"/>
      <c r="B32" s="184" t="str">
        <f>("Subtotal"&amp;"  "&amp;(C24))</f>
        <v>Subtotal  142-021-19</v>
      </c>
      <c r="C32" s="185"/>
      <c r="D32" s="185"/>
      <c r="E32" s="185"/>
      <c r="F32" s="21">
        <f>SUM(F26:F31)</f>
        <v>192</v>
      </c>
      <c r="G32" s="21">
        <f>SUM(G26:G31)</f>
        <v>0</v>
      </c>
      <c r="H32" s="21">
        <f t="shared" ref="H32:K32" si="2">SUM(H26:H31)</f>
        <v>0</v>
      </c>
      <c r="I32" s="21">
        <f t="shared" si="2"/>
        <v>0</v>
      </c>
      <c r="J32" s="21">
        <f t="shared" si="2"/>
        <v>0</v>
      </c>
      <c r="K32" s="21">
        <f t="shared" si="2"/>
        <v>0</v>
      </c>
      <c r="L32" s="8"/>
      <c r="M32" s="64" t="str">
        <f>+C34</f>
        <v>142-018-19</v>
      </c>
      <c r="N32" s="86"/>
      <c r="O32" s="86"/>
      <c r="P32" s="86"/>
      <c r="Q32" s="86"/>
      <c r="R32" s="86"/>
      <c r="T32" s="158"/>
    </row>
    <row r="33" spans="1:20" ht="15.75" thickBot="1" x14ac:dyDescent="0.3">
      <c r="A33" s="6"/>
      <c r="B33" s="6"/>
      <c r="C33" s="6"/>
      <c r="D33" s="6"/>
      <c r="E33" s="6"/>
      <c r="F33" s="6"/>
      <c r="G33" s="6"/>
      <c r="H33" s="6"/>
      <c r="K33" s="156"/>
      <c r="L33" s="8"/>
      <c r="M33" s="45" t="s">
        <v>20</v>
      </c>
      <c r="N33" s="65"/>
      <c r="O33" s="65"/>
      <c r="P33" s="65"/>
      <c r="Q33" s="71"/>
      <c r="R33" s="66"/>
      <c r="T33" s="158"/>
    </row>
    <row r="34" spans="1:20" x14ac:dyDescent="0.25">
      <c r="A34" s="12"/>
      <c r="B34" s="15" t="s">
        <v>2</v>
      </c>
      <c r="C34" s="113" t="s">
        <v>74</v>
      </c>
      <c r="D34" s="186" t="s">
        <v>51</v>
      </c>
      <c r="E34" s="181" t="s">
        <v>0</v>
      </c>
      <c r="F34" s="176" t="s">
        <v>9</v>
      </c>
      <c r="G34" s="188"/>
      <c r="H34" s="176" t="s">
        <v>64</v>
      </c>
      <c r="I34" s="177"/>
      <c r="J34" s="176" t="s">
        <v>65</v>
      </c>
      <c r="K34" s="177"/>
      <c r="L34" s="8"/>
      <c r="M34" s="46" t="s">
        <v>37</v>
      </c>
      <c r="N34" s="67"/>
      <c r="O34" s="67"/>
      <c r="P34" s="67"/>
      <c r="Q34" s="72"/>
      <c r="R34" s="68"/>
      <c r="T34" s="158"/>
    </row>
    <row r="35" spans="1:20" ht="15.75" thickBot="1" x14ac:dyDescent="0.3">
      <c r="A35" s="11"/>
      <c r="B35" s="34" t="s">
        <v>20</v>
      </c>
      <c r="C35" s="161" t="s">
        <v>77</v>
      </c>
      <c r="D35" s="187"/>
      <c r="E35" s="182"/>
      <c r="F35" s="39" t="s">
        <v>60</v>
      </c>
      <c r="G35" s="40" t="s">
        <v>10</v>
      </c>
      <c r="H35" s="39" t="s">
        <v>58</v>
      </c>
      <c r="I35" s="41" t="s">
        <v>59</v>
      </c>
      <c r="J35" s="167" t="s">
        <v>61</v>
      </c>
      <c r="K35" s="41" t="s">
        <v>62</v>
      </c>
      <c r="L35" s="8"/>
      <c r="M35" s="46" t="s">
        <v>38</v>
      </c>
      <c r="N35" s="67"/>
      <c r="O35" s="67"/>
      <c r="P35" s="67"/>
      <c r="Q35" s="72"/>
      <c r="R35" s="68"/>
      <c r="T35" s="158"/>
    </row>
    <row r="36" spans="1:20" x14ac:dyDescent="0.25">
      <c r="A36" s="11"/>
      <c r="B36" s="16" t="s">
        <v>32</v>
      </c>
      <c r="C36" s="33"/>
      <c r="D36" s="38">
        <v>1420181936114</v>
      </c>
      <c r="E36" s="60" t="s">
        <v>34</v>
      </c>
      <c r="F36" s="80">
        <v>26</v>
      </c>
      <c r="G36" s="22"/>
      <c r="H36" s="22"/>
      <c r="I36" s="163"/>
      <c r="J36" s="163"/>
      <c r="K36" s="155"/>
      <c r="L36" s="8"/>
      <c r="M36" s="46" t="s">
        <v>11</v>
      </c>
      <c r="N36" s="67"/>
      <c r="O36" s="67"/>
      <c r="P36" s="67"/>
      <c r="Q36" s="72"/>
      <c r="R36" s="68"/>
      <c r="T36" s="158"/>
    </row>
    <row r="37" spans="1:20" x14ac:dyDescent="0.25">
      <c r="A37" s="11"/>
      <c r="B37" s="47" t="s">
        <v>33</v>
      </c>
      <c r="C37" s="32"/>
      <c r="D37" s="38">
        <v>1420181938114</v>
      </c>
      <c r="E37" s="61" t="s">
        <v>1</v>
      </c>
      <c r="F37" s="81">
        <v>26</v>
      </c>
      <c r="G37" s="22"/>
      <c r="H37" s="22"/>
      <c r="I37" s="163"/>
      <c r="J37" s="163"/>
      <c r="K37" s="155"/>
      <c r="L37" s="8"/>
      <c r="M37" s="46" t="s">
        <v>12</v>
      </c>
      <c r="N37" s="67"/>
      <c r="O37" s="67"/>
      <c r="P37" s="67"/>
      <c r="Q37" s="72"/>
      <c r="R37" s="68"/>
      <c r="T37" s="158"/>
    </row>
    <row r="38" spans="1:20" x14ac:dyDescent="0.25">
      <c r="A38" s="11"/>
      <c r="B38" s="36" t="s">
        <v>53</v>
      </c>
      <c r="C38" s="13"/>
      <c r="D38" s="38">
        <v>1420181940114</v>
      </c>
      <c r="E38" s="61" t="s">
        <v>35</v>
      </c>
      <c r="F38" s="81">
        <v>44</v>
      </c>
      <c r="G38" s="22"/>
      <c r="H38" s="22"/>
      <c r="I38" s="163"/>
      <c r="J38" s="163"/>
      <c r="K38" s="155"/>
      <c r="L38" s="8"/>
      <c r="M38" s="46" t="s">
        <v>13</v>
      </c>
      <c r="N38" s="67"/>
      <c r="O38" s="67"/>
      <c r="P38" s="67"/>
      <c r="Q38" s="72"/>
      <c r="R38" s="68"/>
      <c r="T38" s="158"/>
    </row>
    <row r="39" spans="1:20" x14ac:dyDescent="0.25">
      <c r="A39" s="1"/>
      <c r="B39" s="48" t="s">
        <v>54</v>
      </c>
      <c r="C39" s="31"/>
      <c r="D39" s="38">
        <v>1420181942114</v>
      </c>
      <c r="E39" s="61" t="s">
        <v>36</v>
      </c>
      <c r="F39" s="81">
        <v>44</v>
      </c>
      <c r="G39" s="22"/>
      <c r="H39" s="22"/>
      <c r="I39" s="163"/>
      <c r="J39" s="163"/>
      <c r="K39" s="155"/>
      <c r="L39" s="8"/>
      <c r="M39" s="46" t="s">
        <v>14</v>
      </c>
      <c r="N39" s="67"/>
      <c r="O39" s="67"/>
      <c r="P39" s="67"/>
      <c r="Q39" s="72"/>
      <c r="R39" s="68"/>
      <c r="T39" s="158"/>
    </row>
    <row r="40" spans="1:20" x14ac:dyDescent="0.25">
      <c r="A40" s="1"/>
      <c r="B40" s="53" t="s">
        <v>55</v>
      </c>
      <c r="C40" s="51"/>
      <c r="D40" s="38">
        <v>1420181944114</v>
      </c>
      <c r="E40" s="61" t="s">
        <v>70</v>
      </c>
      <c r="F40" s="81">
        <v>26</v>
      </c>
      <c r="G40" s="22"/>
      <c r="H40" s="22"/>
      <c r="I40" s="163"/>
      <c r="J40" s="163"/>
      <c r="K40" s="155"/>
      <c r="L40" s="8"/>
      <c r="M40" s="46" t="s">
        <v>21</v>
      </c>
      <c r="N40" s="67"/>
      <c r="O40" s="67"/>
      <c r="P40" s="67"/>
      <c r="Q40" s="72"/>
      <c r="R40" s="68"/>
      <c r="T40" s="158"/>
    </row>
    <row r="41" spans="1:20" ht="15.75" thickBot="1" x14ac:dyDescent="0.3">
      <c r="A41" s="1"/>
      <c r="B41" s="53" t="s">
        <v>56</v>
      </c>
      <c r="C41" s="49"/>
      <c r="D41" s="38">
        <v>1420181946114</v>
      </c>
      <c r="E41" s="111" t="s">
        <v>71</v>
      </c>
      <c r="F41" s="82">
        <v>26</v>
      </c>
      <c r="G41" s="75"/>
      <c r="H41" s="75"/>
      <c r="I41" s="166"/>
      <c r="J41" s="166"/>
      <c r="K41" s="155"/>
      <c r="L41" s="8"/>
      <c r="M41" s="46" t="s">
        <v>39</v>
      </c>
      <c r="N41" s="67"/>
      <c r="O41" s="67"/>
      <c r="P41" s="67"/>
      <c r="Q41" s="72"/>
      <c r="R41" s="68"/>
      <c r="T41" s="158"/>
    </row>
    <row r="42" spans="1:20" ht="15.6" customHeight="1" thickBot="1" x14ac:dyDescent="0.3">
      <c r="A42" s="19"/>
      <c r="B42" s="184" t="str">
        <f>("Subtotal"&amp;"  "&amp;(C34))</f>
        <v>Subtotal  142-018-19</v>
      </c>
      <c r="C42" s="185"/>
      <c r="D42" s="185"/>
      <c r="E42" s="185"/>
      <c r="F42" s="21">
        <f>SUM(F36:F41)</f>
        <v>192</v>
      </c>
      <c r="G42" s="21">
        <f>SUM(G36:G41)</f>
        <v>0</v>
      </c>
      <c r="H42" s="21">
        <f t="shared" ref="H42:K42" si="3">SUM(H36:H41)</f>
        <v>0</v>
      </c>
      <c r="I42" s="21">
        <f t="shared" si="3"/>
        <v>0</v>
      </c>
      <c r="J42" s="21">
        <f t="shared" si="3"/>
        <v>0</v>
      </c>
      <c r="K42" s="21">
        <f t="shared" si="3"/>
        <v>0</v>
      </c>
      <c r="L42" s="8"/>
      <c r="M42" s="46" t="s">
        <v>40</v>
      </c>
      <c r="N42" s="69"/>
      <c r="O42" s="69"/>
      <c r="P42" s="69"/>
      <c r="Q42" s="73"/>
      <c r="R42" s="70"/>
      <c r="T42" s="158"/>
    </row>
    <row r="43" spans="1:20" ht="15.75" thickBot="1" x14ac:dyDescent="0.3">
      <c r="A43" s="6"/>
      <c r="B43" s="6"/>
      <c r="C43" s="6"/>
      <c r="D43" s="6"/>
      <c r="E43" s="6"/>
      <c r="F43" s="6"/>
      <c r="G43" s="6"/>
      <c r="H43" s="6"/>
      <c r="L43" s="8"/>
      <c r="M43" s="116" t="s">
        <v>41</v>
      </c>
      <c r="N43" s="117"/>
      <c r="O43" s="117"/>
      <c r="P43" s="117"/>
      <c r="Q43" s="117"/>
      <c r="R43" s="118"/>
      <c r="T43" s="158"/>
    </row>
    <row r="44" spans="1:20" ht="15.75" thickBot="1" x14ac:dyDescent="0.3">
      <c r="A44" s="12"/>
      <c r="B44" s="15" t="s">
        <v>2</v>
      </c>
      <c r="C44" s="113" t="s">
        <v>75</v>
      </c>
      <c r="D44" s="186" t="s">
        <v>51</v>
      </c>
      <c r="E44" s="181" t="s">
        <v>0</v>
      </c>
      <c r="F44" s="176" t="s">
        <v>9</v>
      </c>
      <c r="G44" s="188"/>
      <c r="H44" s="176" t="s">
        <v>24</v>
      </c>
      <c r="I44" s="177"/>
      <c r="J44" s="176" t="s">
        <v>63</v>
      </c>
      <c r="K44" s="177"/>
      <c r="L44" s="8"/>
      <c r="M44" s="104" t="s">
        <v>57</v>
      </c>
      <c r="N44" s="87"/>
      <c r="O44" s="87"/>
      <c r="P44" s="87"/>
      <c r="Q44" s="87"/>
      <c r="R44" s="89"/>
    </row>
    <row r="45" spans="1:20" ht="15.75" thickBot="1" x14ac:dyDescent="0.3">
      <c r="A45" s="11"/>
      <c r="B45" s="34" t="s">
        <v>20</v>
      </c>
      <c r="C45" s="161" t="s">
        <v>78</v>
      </c>
      <c r="D45" s="187"/>
      <c r="E45" s="182"/>
      <c r="F45" s="39" t="s">
        <v>60</v>
      </c>
      <c r="G45" s="40" t="s">
        <v>10</v>
      </c>
      <c r="H45" s="39" t="s">
        <v>58</v>
      </c>
      <c r="I45" s="41" t="s">
        <v>59</v>
      </c>
      <c r="J45" s="167" t="s">
        <v>61</v>
      </c>
      <c r="K45" s="41" t="s">
        <v>62</v>
      </c>
      <c r="L45" s="8"/>
      <c r="M45" s="119" t="s">
        <v>22</v>
      </c>
      <c r="N45" s="120"/>
      <c r="O45" s="120"/>
      <c r="P45" s="120"/>
      <c r="Q45" s="120"/>
      <c r="R45" s="120"/>
    </row>
    <row r="46" spans="1:20" ht="15.75" thickBot="1" x14ac:dyDescent="0.3">
      <c r="A46" s="11"/>
      <c r="B46" s="16" t="s">
        <v>32</v>
      </c>
      <c r="C46" s="37"/>
      <c r="D46" s="38">
        <v>1420191936114</v>
      </c>
      <c r="E46" s="60" t="s">
        <v>34</v>
      </c>
      <c r="F46" s="80">
        <v>26</v>
      </c>
      <c r="G46" s="22"/>
      <c r="H46" s="22"/>
      <c r="I46" s="163"/>
      <c r="J46" s="80"/>
      <c r="K46" s="23"/>
      <c r="L46" s="8"/>
      <c r="M46" s="64" t="str">
        <f>+C44</f>
        <v>142-019-19</v>
      </c>
      <c r="N46" s="86"/>
      <c r="O46" s="86"/>
      <c r="P46" s="86"/>
      <c r="Q46" s="86"/>
      <c r="R46" s="86"/>
    </row>
    <row r="47" spans="1:20" x14ac:dyDescent="0.25">
      <c r="A47" s="11"/>
      <c r="B47" s="47" t="s">
        <v>33</v>
      </c>
      <c r="C47" s="32"/>
      <c r="D47" s="38">
        <v>1420191938114</v>
      </c>
      <c r="E47" s="61" t="s">
        <v>1</v>
      </c>
      <c r="F47" s="81">
        <v>26</v>
      </c>
      <c r="G47" s="22"/>
      <c r="H47" s="22"/>
      <c r="I47" s="163"/>
      <c r="J47" s="81"/>
      <c r="K47" s="23"/>
      <c r="L47" s="8"/>
      <c r="M47" s="45" t="s">
        <v>20</v>
      </c>
      <c r="N47" s="65"/>
      <c r="O47" s="65"/>
      <c r="P47" s="65"/>
      <c r="Q47" s="71"/>
      <c r="R47" s="66"/>
    </row>
    <row r="48" spans="1:20" x14ac:dyDescent="0.25">
      <c r="A48" s="11"/>
      <c r="B48" s="36" t="s">
        <v>53</v>
      </c>
      <c r="C48" s="35"/>
      <c r="D48" s="38">
        <v>1420191940114</v>
      </c>
      <c r="E48" s="61" t="s">
        <v>35</v>
      </c>
      <c r="F48" s="81">
        <v>44</v>
      </c>
      <c r="G48" s="22"/>
      <c r="H48" s="22"/>
      <c r="I48" s="163"/>
      <c r="J48" s="81"/>
      <c r="K48" s="23"/>
      <c r="L48" s="8"/>
      <c r="M48" s="46" t="s">
        <v>37</v>
      </c>
      <c r="N48" s="67"/>
      <c r="O48" s="67"/>
      <c r="P48" s="67"/>
      <c r="Q48" s="72"/>
      <c r="R48" s="68"/>
    </row>
    <row r="49" spans="1:18" x14ac:dyDescent="0.25">
      <c r="A49" s="1"/>
      <c r="B49" s="48" t="s">
        <v>54</v>
      </c>
      <c r="C49" s="31"/>
      <c r="D49" s="38">
        <v>1420191942114</v>
      </c>
      <c r="E49" s="61" t="s">
        <v>36</v>
      </c>
      <c r="F49" s="81">
        <v>44</v>
      </c>
      <c r="G49" s="22"/>
      <c r="H49" s="22"/>
      <c r="I49" s="163"/>
      <c r="J49" s="81"/>
      <c r="K49" s="23"/>
      <c r="L49" s="8"/>
      <c r="M49" s="46" t="s">
        <v>38</v>
      </c>
      <c r="N49" s="67"/>
      <c r="O49" s="67"/>
      <c r="P49" s="67"/>
      <c r="Q49" s="72"/>
      <c r="R49" s="68"/>
    </row>
    <row r="50" spans="1:18" x14ac:dyDescent="0.25">
      <c r="A50" s="1"/>
      <c r="B50" s="53" t="s">
        <v>55</v>
      </c>
      <c r="C50" s="13"/>
      <c r="D50" s="38">
        <v>1420191944114</v>
      </c>
      <c r="E50" s="61" t="s">
        <v>70</v>
      </c>
      <c r="F50" s="81">
        <v>26</v>
      </c>
      <c r="G50" s="22"/>
      <c r="H50" s="22"/>
      <c r="I50" s="163"/>
      <c r="J50" s="81"/>
      <c r="K50" s="23"/>
      <c r="L50" s="8"/>
      <c r="M50" s="46" t="s">
        <v>11</v>
      </c>
      <c r="N50" s="67"/>
      <c r="O50" s="67"/>
      <c r="P50" s="67"/>
      <c r="Q50" s="72"/>
      <c r="R50" s="68"/>
    </row>
    <row r="51" spans="1:18" ht="15.75" thickBot="1" x14ac:dyDescent="0.3">
      <c r="A51" s="1"/>
      <c r="B51" s="53" t="s">
        <v>56</v>
      </c>
      <c r="C51" s="49"/>
      <c r="D51" s="38">
        <v>1420191946114</v>
      </c>
      <c r="E51" s="111" t="s">
        <v>71</v>
      </c>
      <c r="F51" s="82">
        <v>26</v>
      </c>
      <c r="G51" s="75"/>
      <c r="H51" s="75"/>
      <c r="I51" s="166"/>
      <c r="J51" s="82"/>
      <c r="K51" s="23"/>
      <c r="L51" s="8"/>
      <c r="M51" s="46" t="s">
        <v>12</v>
      </c>
      <c r="N51" s="67"/>
      <c r="O51" s="67"/>
      <c r="P51" s="67"/>
      <c r="Q51" s="72"/>
      <c r="R51" s="68"/>
    </row>
    <row r="52" spans="1:18" ht="15" customHeight="1" thickBot="1" x14ac:dyDescent="0.3">
      <c r="A52" s="19"/>
      <c r="B52" s="185" t="str">
        <f>("Subtotal"&amp;"  "&amp;(+C44))</f>
        <v>Subtotal  142-019-19</v>
      </c>
      <c r="C52" s="185"/>
      <c r="D52" s="185"/>
      <c r="E52" s="185"/>
      <c r="F52" s="21">
        <f>SUM(F46:F51)</f>
        <v>192</v>
      </c>
      <c r="G52" s="21">
        <f>SUM(G46:G51)</f>
        <v>0</v>
      </c>
      <c r="H52" s="21">
        <f t="shared" ref="H52:K52" si="4">SUM(H46:H51)</f>
        <v>0</v>
      </c>
      <c r="I52" s="21">
        <f t="shared" si="4"/>
        <v>0</v>
      </c>
      <c r="J52" s="21">
        <f t="shared" si="4"/>
        <v>0</v>
      </c>
      <c r="K52" s="21">
        <f t="shared" si="4"/>
        <v>0</v>
      </c>
      <c r="L52" s="8"/>
      <c r="M52" s="46" t="s">
        <v>13</v>
      </c>
      <c r="N52" s="67"/>
      <c r="O52" s="67"/>
      <c r="P52" s="67"/>
      <c r="Q52" s="72"/>
      <c r="R52" s="68"/>
    </row>
    <row r="53" spans="1:18" ht="15.75" thickBot="1" x14ac:dyDescent="0.3">
      <c r="A53" s="9"/>
      <c r="B53" s="9"/>
      <c r="C53" s="121"/>
      <c r="D53" s="121"/>
      <c r="E53" s="10"/>
      <c r="F53" s="59"/>
      <c r="G53" s="59"/>
      <c r="H53" s="3"/>
      <c r="I53" s="3"/>
      <c r="J53" s="3"/>
      <c r="K53" s="3"/>
      <c r="L53" s="8"/>
      <c r="M53" s="46" t="s">
        <v>14</v>
      </c>
      <c r="N53" s="67"/>
      <c r="O53" s="67"/>
      <c r="P53" s="67"/>
      <c r="Q53" s="72"/>
      <c r="R53" s="68"/>
    </row>
    <row r="54" spans="1:18" x14ac:dyDescent="0.25">
      <c r="A54" s="12"/>
      <c r="B54" s="15" t="s">
        <v>2</v>
      </c>
      <c r="C54" s="113"/>
      <c r="D54" s="186" t="s">
        <v>51</v>
      </c>
      <c r="E54" s="97" t="s">
        <v>0</v>
      </c>
      <c r="F54" s="190" t="s">
        <v>9</v>
      </c>
      <c r="G54" s="191"/>
      <c r="H54" s="176" t="s">
        <v>64</v>
      </c>
      <c r="I54" s="177"/>
      <c r="J54" s="176" t="s">
        <v>65</v>
      </c>
      <c r="K54" s="177"/>
      <c r="L54" s="8"/>
      <c r="M54" s="46" t="s">
        <v>39</v>
      </c>
      <c r="N54" s="67"/>
      <c r="O54" s="67"/>
      <c r="P54" s="67"/>
      <c r="Q54" s="72"/>
      <c r="R54" s="68"/>
    </row>
    <row r="55" spans="1:18" ht="15.75" thickBot="1" x14ac:dyDescent="0.3">
      <c r="A55" s="11"/>
      <c r="B55" s="34" t="s">
        <v>20</v>
      </c>
      <c r="C55" s="114"/>
      <c r="D55" s="187"/>
      <c r="E55" s="98"/>
      <c r="F55" s="39" t="s">
        <v>60</v>
      </c>
      <c r="G55" s="40" t="s">
        <v>10</v>
      </c>
      <c r="H55" s="39" t="s">
        <v>58</v>
      </c>
      <c r="I55" s="41" t="s">
        <v>59</v>
      </c>
      <c r="J55" s="167" t="s">
        <v>61</v>
      </c>
      <c r="K55" s="41" t="s">
        <v>62</v>
      </c>
      <c r="L55" s="8"/>
      <c r="M55" s="46" t="s">
        <v>40</v>
      </c>
      <c r="N55" s="91"/>
      <c r="O55" s="91"/>
      <c r="P55" s="91"/>
      <c r="Q55" s="92"/>
      <c r="R55" s="93"/>
    </row>
    <row r="56" spans="1:18" x14ac:dyDescent="0.25">
      <c r="A56" s="11"/>
      <c r="B56" s="16" t="s">
        <v>32</v>
      </c>
      <c r="C56" s="37"/>
      <c r="D56" s="38"/>
      <c r="E56" s="60"/>
      <c r="F56" s="80"/>
      <c r="G56" s="22"/>
      <c r="H56" s="22"/>
      <c r="I56" s="163"/>
      <c r="J56" s="168"/>
      <c r="K56" s="23"/>
      <c r="L56" s="8"/>
      <c r="M56" s="116" t="s">
        <v>41</v>
      </c>
      <c r="N56" s="69"/>
      <c r="O56" s="69"/>
      <c r="P56" s="69"/>
      <c r="Q56" s="73"/>
      <c r="R56" s="70"/>
    </row>
    <row r="57" spans="1:18" ht="15.75" thickBot="1" x14ac:dyDescent="0.3">
      <c r="A57" s="11"/>
      <c r="B57" s="47" t="s">
        <v>33</v>
      </c>
      <c r="C57" s="37"/>
      <c r="D57" s="38"/>
      <c r="E57" s="61"/>
      <c r="F57" s="81"/>
      <c r="G57" s="22"/>
      <c r="H57" s="22"/>
      <c r="I57" s="163"/>
      <c r="J57" s="169"/>
      <c r="K57" s="23"/>
      <c r="L57" s="8"/>
      <c r="M57" s="104" t="s">
        <v>57</v>
      </c>
      <c r="N57" s="87"/>
      <c r="O57" s="87"/>
      <c r="P57" s="87"/>
      <c r="Q57" s="87"/>
      <c r="R57" s="89"/>
    </row>
    <row r="58" spans="1:18" ht="15.75" thickBot="1" x14ac:dyDescent="0.3">
      <c r="A58" s="1"/>
      <c r="B58" s="36" t="s">
        <v>53</v>
      </c>
      <c r="C58" s="31"/>
      <c r="D58" s="38"/>
      <c r="E58" s="61"/>
      <c r="F58" s="81"/>
      <c r="G58" s="22"/>
      <c r="H58" s="22"/>
      <c r="I58" s="163"/>
      <c r="J58" s="169"/>
      <c r="K58" s="23"/>
      <c r="L58" s="8"/>
      <c r="M58" s="52" t="s">
        <v>22</v>
      </c>
      <c r="N58" s="90"/>
      <c r="O58" s="90"/>
      <c r="P58" s="90"/>
      <c r="Q58" s="90"/>
      <c r="R58" s="90"/>
    </row>
    <row r="59" spans="1:18" ht="15.75" thickBot="1" x14ac:dyDescent="0.3">
      <c r="A59" s="1"/>
      <c r="B59" s="48" t="s">
        <v>54</v>
      </c>
      <c r="C59" s="32"/>
      <c r="D59" s="38"/>
      <c r="E59" s="61"/>
      <c r="F59" s="81"/>
      <c r="G59" s="22"/>
      <c r="H59" s="22"/>
      <c r="I59" s="163"/>
      <c r="J59" s="169"/>
      <c r="K59" s="23"/>
      <c r="L59" s="8"/>
      <c r="M59" s="64">
        <f>+C54</f>
        <v>0</v>
      </c>
      <c r="N59" s="86"/>
      <c r="O59" s="86"/>
      <c r="P59" s="86"/>
      <c r="Q59" s="86"/>
      <c r="R59" s="86"/>
    </row>
    <row r="60" spans="1:18" x14ac:dyDescent="0.25">
      <c r="A60" s="1"/>
      <c r="B60" s="53" t="s">
        <v>55</v>
      </c>
      <c r="C60" s="33"/>
      <c r="D60" s="38"/>
      <c r="E60" s="61"/>
      <c r="F60" s="81"/>
      <c r="G60" s="22"/>
      <c r="H60" s="22"/>
      <c r="I60" s="163"/>
      <c r="J60" s="169"/>
      <c r="K60" s="23"/>
      <c r="L60" s="8"/>
      <c r="M60" s="45" t="s">
        <v>20</v>
      </c>
      <c r="N60" s="65"/>
      <c r="O60" s="65"/>
      <c r="P60" s="65"/>
      <c r="Q60" s="71"/>
      <c r="R60" s="66"/>
    </row>
    <row r="61" spans="1:18" ht="15.75" thickBot="1" x14ac:dyDescent="0.3">
      <c r="A61" s="43"/>
      <c r="B61" s="53" t="s">
        <v>56</v>
      </c>
      <c r="C61" s="49"/>
      <c r="D61" s="38"/>
      <c r="E61" s="74"/>
      <c r="F61" s="82"/>
      <c r="G61" s="22"/>
      <c r="H61" s="22"/>
      <c r="I61" s="166"/>
      <c r="J61" s="170"/>
      <c r="K61" s="23"/>
      <c r="L61" s="8"/>
      <c r="M61" s="46" t="s">
        <v>37</v>
      </c>
      <c r="N61" s="67"/>
      <c r="O61" s="67"/>
      <c r="P61" s="67"/>
      <c r="Q61" s="72"/>
      <c r="R61" s="68"/>
    </row>
    <row r="62" spans="1:18" ht="15" customHeight="1" thickBot="1" x14ac:dyDescent="0.3">
      <c r="A62" s="44"/>
      <c r="B62" s="184" t="str">
        <f>("Subtotal"&amp;"  "&amp;(C54))</f>
        <v xml:space="preserve">Subtotal  </v>
      </c>
      <c r="C62" s="185"/>
      <c r="D62" s="185"/>
      <c r="E62" s="185"/>
      <c r="F62" s="21">
        <f>SUM(F56:F61)</f>
        <v>0</v>
      </c>
      <c r="G62" s="21">
        <f>SUM(G56:G61)</f>
        <v>0</v>
      </c>
      <c r="H62" s="21">
        <f t="shared" ref="H62:K62" si="5">SUM(H56:H61)</f>
        <v>0</v>
      </c>
      <c r="I62" s="21">
        <f t="shared" si="5"/>
        <v>0</v>
      </c>
      <c r="J62" s="21">
        <f t="shared" si="5"/>
        <v>0</v>
      </c>
      <c r="K62" s="21">
        <f t="shared" si="5"/>
        <v>0</v>
      </c>
      <c r="L62" s="8"/>
      <c r="M62" s="46" t="s">
        <v>38</v>
      </c>
      <c r="N62" s="67"/>
      <c r="O62" s="67"/>
      <c r="P62" s="67"/>
      <c r="Q62" s="72"/>
      <c r="R62" s="68"/>
    </row>
    <row r="63" spans="1:18" ht="15.75" thickBot="1" x14ac:dyDescent="0.3">
      <c r="A63" s="6"/>
      <c r="B63" s="6"/>
      <c r="C63" s="6"/>
      <c r="D63" s="6"/>
      <c r="E63" s="6"/>
      <c r="F63" s="6"/>
      <c r="G63" s="6"/>
      <c r="H63" s="6"/>
      <c r="L63" s="8"/>
      <c r="M63" s="46" t="s">
        <v>11</v>
      </c>
      <c r="N63" s="67"/>
      <c r="O63" s="67"/>
      <c r="P63" s="67"/>
      <c r="Q63" s="72"/>
      <c r="R63" s="68"/>
    </row>
    <row r="64" spans="1:18" x14ac:dyDescent="0.25">
      <c r="A64" s="12"/>
      <c r="B64" s="15" t="s">
        <v>2</v>
      </c>
      <c r="C64" s="113"/>
      <c r="D64" s="186" t="s">
        <v>51</v>
      </c>
      <c r="E64" s="97" t="s">
        <v>0</v>
      </c>
      <c r="F64" s="176" t="s">
        <v>9</v>
      </c>
      <c r="G64" s="183"/>
      <c r="H64" s="176" t="s">
        <v>64</v>
      </c>
      <c r="I64" s="177"/>
      <c r="J64" s="176" t="s">
        <v>65</v>
      </c>
      <c r="K64" s="177"/>
      <c r="L64" s="8"/>
      <c r="M64" s="46" t="s">
        <v>12</v>
      </c>
      <c r="N64" s="67"/>
      <c r="O64" s="67"/>
      <c r="P64" s="67"/>
      <c r="Q64" s="72"/>
      <c r="R64" s="68"/>
    </row>
    <row r="65" spans="1:18" ht="15.75" thickBot="1" x14ac:dyDescent="0.3">
      <c r="A65" s="11"/>
      <c r="B65" s="34" t="s">
        <v>20</v>
      </c>
      <c r="C65" s="114"/>
      <c r="D65" s="187"/>
      <c r="E65" s="98"/>
      <c r="F65" s="39" t="s">
        <v>9</v>
      </c>
      <c r="G65" s="40" t="s">
        <v>10</v>
      </c>
      <c r="H65" s="39" t="s">
        <v>58</v>
      </c>
      <c r="I65" s="41" t="s">
        <v>59</v>
      </c>
      <c r="J65" s="167" t="s">
        <v>61</v>
      </c>
      <c r="K65" s="41" t="s">
        <v>62</v>
      </c>
      <c r="L65" s="8"/>
      <c r="M65" s="46" t="s">
        <v>13</v>
      </c>
      <c r="N65" s="67"/>
      <c r="O65" s="67"/>
      <c r="P65" s="67"/>
      <c r="Q65" s="72"/>
      <c r="R65" s="68"/>
    </row>
    <row r="66" spans="1:18" x14ac:dyDescent="0.25">
      <c r="A66" s="11"/>
      <c r="B66" s="16" t="s">
        <v>32</v>
      </c>
      <c r="D66" s="38"/>
      <c r="E66" s="60"/>
      <c r="F66" s="80"/>
      <c r="G66" s="22"/>
      <c r="H66" s="22"/>
      <c r="I66" s="163"/>
      <c r="J66" s="22"/>
      <c r="K66" s="23"/>
      <c r="L66" s="8"/>
      <c r="M66" s="46" t="s">
        <v>14</v>
      </c>
      <c r="N66" s="67"/>
      <c r="O66" s="67"/>
      <c r="P66" s="67"/>
      <c r="Q66" s="72"/>
      <c r="R66" s="68"/>
    </row>
    <row r="67" spans="1:18" x14ac:dyDescent="0.25">
      <c r="A67" s="11"/>
      <c r="B67" s="47" t="s">
        <v>33</v>
      </c>
      <c r="C67" s="37"/>
      <c r="D67" s="38"/>
      <c r="E67" s="61"/>
      <c r="F67" s="81"/>
      <c r="G67" s="22"/>
      <c r="H67" s="22"/>
      <c r="I67" s="163"/>
      <c r="J67" s="22"/>
      <c r="K67" s="23"/>
      <c r="L67" s="8"/>
      <c r="M67" s="46" t="s">
        <v>21</v>
      </c>
      <c r="N67" s="67"/>
      <c r="O67" s="67"/>
      <c r="P67" s="67"/>
      <c r="Q67" s="72"/>
      <c r="R67" s="68"/>
    </row>
    <row r="68" spans="1:18" x14ac:dyDescent="0.25">
      <c r="A68" s="1"/>
      <c r="B68" s="36" t="s">
        <v>53</v>
      </c>
      <c r="C68" s="31"/>
      <c r="D68" s="38"/>
      <c r="E68" s="61"/>
      <c r="F68" s="81"/>
      <c r="G68" s="22"/>
      <c r="H68" s="22"/>
      <c r="I68" s="163"/>
      <c r="J68" s="22"/>
      <c r="K68" s="23"/>
      <c r="L68" s="8"/>
      <c r="M68" s="46" t="s">
        <v>39</v>
      </c>
      <c r="N68" s="67"/>
      <c r="O68" s="67"/>
      <c r="P68" s="67"/>
      <c r="Q68" s="72"/>
      <c r="R68" s="68"/>
    </row>
    <row r="69" spans="1:18" x14ac:dyDescent="0.25">
      <c r="A69" s="1"/>
      <c r="B69" s="48" t="s">
        <v>54</v>
      </c>
      <c r="C69" s="32"/>
      <c r="D69" s="38"/>
      <c r="E69" s="61"/>
      <c r="F69" s="81"/>
      <c r="G69" s="22"/>
      <c r="H69" s="22"/>
      <c r="I69" s="163"/>
      <c r="J69" s="22"/>
      <c r="K69" s="23"/>
      <c r="L69" s="8"/>
      <c r="M69" s="46" t="s">
        <v>40</v>
      </c>
      <c r="N69" s="69"/>
      <c r="O69" s="69"/>
      <c r="P69" s="69"/>
      <c r="Q69" s="73"/>
      <c r="R69" s="70"/>
    </row>
    <row r="70" spans="1:18" x14ac:dyDescent="0.25">
      <c r="A70" s="1"/>
      <c r="B70" s="53" t="s">
        <v>55</v>
      </c>
      <c r="C70" s="33"/>
      <c r="D70" s="38"/>
      <c r="E70" s="61"/>
      <c r="F70" s="81"/>
      <c r="G70" s="22"/>
      <c r="H70" s="22"/>
      <c r="I70" s="163"/>
      <c r="J70" s="22"/>
      <c r="K70" s="23"/>
      <c r="L70" s="8"/>
      <c r="M70" s="116" t="s">
        <v>41</v>
      </c>
      <c r="N70" s="117"/>
      <c r="O70" s="117"/>
      <c r="P70" s="117"/>
      <c r="Q70" s="122"/>
      <c r="R70" s="118"/>
    </row>
    <row r="71" spans="1:18" ht="15.75" thickBot="1" x14ac:dyDescent="0.3">
      <c r="A71" s="43"/>
      <c r="B71" s="53" t="s">
        <v>56</v>
      </c>
      <c r="C71" s="49"/>
      <c r="D71" s="38"/>
      <c r="E71" s="74"/>
      <c r="F71" s="82"/>
      <c r="G71" s="22"/>
      <c r="H71" s="22"/>
      <c r="I71" s="166"/>
      <c r="J71" s="22"/>
      <c r="K71" s="23"/>
      <c r="L71" s="2"/>
      <c r="M71" s="104" t="s">
        <v>57</v>
      </c>
      <c r="N71" s="87"/>
      <c r="O71" s="87"/>
      <c r="P71" s="87"/>
      <c r="Q71" s="87"/>
      <c r="R71" s="89"/>
    </row>
    <row r="72" spans="1:18" ht="15.75" customHeight="1" thickBot="1" x14ac:dyDescent="0.3">
      <c r="A72" s="44"/>
      <c r="B72" s="184" t="str">
        <f>("Subtotal"&amp;"  "&amp;(C64))</f>
        <v xml:space="preserve">Subtotal  </v>
      </c>
      <c r="C72" s="185"/>
      <c r="D72" s="185"/>
      <c r="E72" s="185"/>
      <c r="F72" s="21">
        <f>SUM(F66:F71)</f>
        <v>0</v>
      </c>
      <c r="G72" s="21">
        <f>SUM(G66:G71)</f>
        <v>0</v>
      </c>
      <c r="H72" s="21">
        <f t="shared" ref="H72:K72" si="6">SUM(H66:H71)</f>
        <v>0</v>
      </c>
      <c r="I72" s="21">
        <f t="shared" si="6"/>
        <v>0</v>
      </c>
      <c r="J72" s="21">
        <f t="shared" si="6"/>
        <v>0</v>
      </c>
      <c r="K72" s="21">
        <f t="shared" si="6"/>
        <v>0</v>
      </c>
      <c r="L72" s="2"/>
      <c r="M72" s="52" t="s">
        <v>22</v>
      </c>
      <c r="N72" s="6"/>
      <c r="O72" s="6"/>
      <c r="P72" s="6"/>
      <c r="Q72" s="6"/>
      <c r="R72" s="6"/>
    </row>
    <row r="73" spans="1:18" ht="15.75" thickBot="1" x14ac:dyDescent="0.3">
      <c r="A73" s="6"/>
      <c r="B73" s="6"/>
      <c r="C73" s="6"/>
      <c r="D73" s="6"/>
      <c r="E73" s="6"/>
      <c r="F73" s="6"/>
      <c r="G73" s="6"/>
      <c r="H73" s="6"/>
      <c r="L73" s="2"/>
      <c r="M73" s="64">
        <f>+C64</f>
        <v>0</v>
      </c>
      <c r="N73" s="85"/>
      <c r="O73" s="85"/>
      <c r="P73" s="85"/>
      <c r="Q73" s="85"/>
      <c r="R73" s="85"/>
    </row>
    <row r="74" spans="1:18" ht="16.5" thickTop="1" thickBot="1" x14ac:dyDescent="0.3">
      <c r="A74" s="95"/>
      <c r="B74" s="189" t="s">
        <v>6</v>
      </c>
      <c r="C74" s="189"/>
      <c r="D74" s="189"/>
      <c r="E74" s="189"/>
      <c r="F74" s="83">
        <f>(F21+F32+F42+F52+F62+F72)</f>
        <v>768</v>
      </c>
      <c r="G74" s="83">
        <f>(G21+G32+G42+G52+G62+G72)</f>
        <v>0</v>
      </c>
      <c r="H74" s="83">
        <f t="shared" ref="H74:K74" si="7">(H21+H32+H42+H52+H62+H72)</f>
        <v>0</v>
      </c>
      <c r="I74" s="83">
        <f t="shared" si="7"/>
        <v>0</v>
      </c>
      <c r="J74" s="83">
        <f t="shared" si="7"/>
        <v>0</v>
      </c>
      <c r="K74" s="83">
        <f t="shared" si="7"/>
        <v>0</v>
      </c>
      <c r="L74" s="2"/>
      <c r="M74" s="45" t="s">
        <v>20</v>
      </c>
      <c r="N74" s="65"/>
      <c r="O74" s="65"/>
      <c r="P74" s="65"/>
      <c r="Q74" s="71"/>
      <c r="R74" s="66"/>
    </row>
    <row r="75" spans="1:18" x14ac:dyDescent="0.25">
      <c r="A75" s="96"/>
      <c r="B75" s="96"/>
      <c r="C75" s="96"/>
      <c r="D75" s="96"/>
      <c r="E75" s="96"/>
      <c r="F75" s="123"/>
      <c r="G75" s="96"/>
      <c r="H75" s="96"/>
      <c r="I75" s="157"/>
      <c r="J75" s="157"/>
      <c r="K75" s="124"/>
      <c r="L75" s="2"/>
      <c r="M75" s="46" t="s">
        <v>37</v>
      </c>
      <c r="N75" s="67"/>
      <c r="O75" s="67"/>
      <c r="P75" s="67"/>
      <c r="Q75" s="72"/>
      <c r="R75" s="68"/>
    </row>
    <row r="76" spans="1:18" x14ac:dyDescent="0.25">
      <c r="A76" s="96"/>
      <c r="B76" s="96"/>
      <c r="C76" s="96"/>
      <c r="D76" s="96"/>
      <c r="E76" s="96"/>
      <c r="F76" s="96"/>
      <c r="G76" s="96"/>
      <c r="H76" s="96"/>
      <c r="I76" s="157"/>
      <c r="J76" s="157"/>
      <c r="K76" s="124"/>
      <c r="L76" s="2"/>
      <c r="M76" s="46" t="s">
        <v>38</v>
      </c>
      <c r="N76" s="67"/>
      <c r="O76" s="67"/>
      <c r="P76" s="67"/>
      <c r="Q76" s="72"/>
      <c r="R76" s="68"/>
    </row>
    <row r="77" spans="1:18" x14ac:dyDescent="0.25">
      <c r="A77" s="6"/>
      <c r="B77" s="6"/>
      <c r="C77" s="6"/>
      <c r="D77" s="6"/>
      <c r="E77" s="6"/>
      <c r="F77" s="6"/>
      <c r="G77" s="6"/>
      <c r="H77" s="6"/>
      <c r="L77" s="2"/>
      <c r="M77" s="46" t="s">
        <v>11</v>
      </c>
      <c r="N77" s="67"/>
      <c r="O77" s="67"/>
      <c r="P77" s="67"/>
      <c r="Q77" s="72"/>
      <c r="R77" s="68"/>
    </row>
    <row r="78" spans="1:18" ht="15" customHeight="1" x14ac:dyDescent="0.25">
      <c r="A78" s="6"/>
      <c r="B78" s="96"/>
      <c r="C78" s="96"/>
      <c r="D78" s="96"/>
      <c r="E78" s="96"/>
      <c r="F78" s="96"/>
      <c r="G78" s="96"/>
      <c r="H78" s="96"/>
      <c r="I78" s="157"/>
      <c r="J78" s="157"/>
      <c r="K78" s="124"/>
      <c r="L78" s="2"/>
      <c r="M78" s="46" t="s">
        <v>12</v>
      </c>
      <c r="N78" s="67"/>
      <c r="O78" s="67"/>
      <c r="P78" s="67"/>
      <c r="Q78" s="72"/>
      <c r="R78" s="68"/>
    </row>
    <row r="79" spans="1:18" x14ac:dyDescent="0.25">
      <c r="A79" s="6"/>
      <c r="B79" s="6"/>
      <c r="C79" s="6"/>
      <c r="D79" s="6"/>
      <c r="E79" s="6"/>
      <c r="F79" s="6"/>
      <c r="G79" s="6"/>
      <c r="H79" s="6"/>
      <c r="L79" s="2"/>
      <c r="M79" s="46" t="s">
        <v>13</v>
      </c>
      <c r="N79" s="67"/>
      <c r="O79" s="67"/>
      <c r="P79" s="67"/>
      <c r="Q79" s="72"/>
      <c r="R79" s="68"/>
    </row>
    <row r="80" spans="1:18" x14ac:dyDescent="0.25">
      <c r="A80" s="6"/>
      <c r="B80" s="192" t="s">
        <v>45</v>
      </c>
      <c r="C80" s="192"/>
      <c r="D80" s="96"/>
      <c r="E80" s="192" t="s">
        <v>46</v>
      </c>
      <c r="F80" s="192"/>
      <c r="G80" s="192"/>
      <c r="H80" s="192"/>
      <c r="I80" s="157"/>
      <c r="J80" s="157"/>
      <c r="K80" s="124"/>
      <c r="L80" s="2"/>
      <c r="M80" s="46" t="s">
        <v>14</v>
      </c>
      <c r="N80" s="67"/>
      <c r="O80" s="67"/>
      <c r="P80" s="67"/>
      <c r="Q80" s="72"/>
      <c r="R80" s="68"/>
    </row>
    <row r="81" spans="1:18" ht="24" customHeight="1" x14ac:dyDescent="0.25">
      <c r="A81" s="6"/>
      <c r="B81" s="193" t="s">
        <v>4</v>
      </c>
      <c r="C81" s="193"/>
      <c r="D81" s="62"/>
      <c r="E81" s="193" t="s">
        <v>5</v>
      </c>
      <c r="F81" s="193"/>
      <c r="G81" s="193"/>
      <c r="H81" s="193"/>
      <c r="I81" s="157"/>
      <c r="J81" s="157"/>
      <c r="K81" s="124"/>
      <c r="L81" s="2"/>
      <c r="M81" s="46" t="s">
        <v>21</v>
      </c>
      <c r="N81" s="67"/>
      <c r="O81" s="67"/>
      <c r="P81" s="67"/>
      <c r="Q81" s="72"/>
      <c r="R81" s="68"/>
    </row>
    <row r="82" spans="1:18" x14ac:dyDescent="0.25">
      <c r="A82" s="6"/>
      <c r="B82" s="6"/>
      <c r="C82" s="6"/>
      <c r="D82" s="6"/>
      <c r="E82" s="6"/>
      <c r="F82" s="6"/>
      <c r="G82" s="6"/>
      <c r="H82" s="6"/>
      <c r="L82" s="2"/>
      <c r="M82" s="46" t="s">
        <v>39</v>
      </c>
      <c r="N82" s="67"/>
      <c r="O82" s="67"/>
      <c r="P82" s="67"/>
      <c r="Q82" s="72"/>
      <c r="R82" s="68"/>
    </row>
    <row r="83" spans="1:18" x14ac:dyDescent="0.25">
      <c r="A83" s="96"/>
      <c r="B83" s="96"/>
      <c r="C83" s="96"/>
      <c r="D83" s="96"/>
      <c r="E83" s="96"/>
      <c r="F83" s="96"/>
      <c r="G83" s="96"/>
      <c r="H83" s="96"/>
      <c r="I83" s="157"/>
      <c r="J83" s="157"/>
      <c r="K83" s="124"/>
      <c r="L83" s="2"/>
      <c r="M83" s="46" t="s">
        <v>40</v>
      </c>
      <c r="N83" s="69"/>
      <c r="O83" s="69"/>
      <c r="P83" s="69"/>
      <c r="Q83" s="73"/>
      <c r="R83" s="70"/>
    </row>
    <row r="84" spans="1:18" x14ac:dyDescent="0.25">
      <c r="A84" s="96"/>
      <c r="B84" s="96"/>
      <c r="C84" s="96"/>
      <c r="D84" s="96"/>
      <c r="E84" s="96"/>
      <c r="F84" s="96"/>
      <c r="G84" s="96"/>
      <c r="H84" s="96"/>
      <c r="I84" s="157"/>
      <c r="J84" s="157"/>
      <c r="K84" s="124"/>
      <c r="L84" s="2"/>
      <c r="M84" s="116" t="s">
        <v>41</v>
      </c>
      <c r="N84" s="117"/>
      <c r="O84" s="117"/>
      <c r="P84" s="117"/>
      <c r="Q84" s="122"/>
      <c r="R84" s="118"/>
    </row>
    <row r="85" spans="1:18" ht="15.75" thickBot="1" x14ac:dyDescent="0.3">
      <c r="A85" s="6"/>
      <c r="B85" s="6"/>
      <c r="C85" s="6"/>
      <c r="D85" s="6"/>
      <c r="E85" s="6"/>
      <c r="F85" s="6"/>
      <c r="G85" s="6"/>
      <c r="H85" s="6"/>
      <c r="L85" s="6"/>
      <c r="M85" s="104" t="s">
        <v>57</v>
      </c>
      <c r="N85" s="87"/>
      <c r="O85" s="87"/>
      <c r="P85" s="87"/>
      <c r="Q85" s="87"/>
      <c r="R85" s="89"/>
    </row>
    <row r="86" spans="1:18" ht="15.75" thickBot="1" x14ac:dyDescent="0.3">
      <c r="A86" s="6"/>
      <c r="B86" s="6"/>
      <c r="C86" s="6"/>
      <c r="D86" s="6"/>
      <c r="E86" s="6"/>
      <c r="F86" s="6"/>
      <c r="G86" s="6"/>
      <c r="H86" s="6"/>
      <c r="L86" s="6"/>
      <c r="M86" s="52" t="s">
        <v>22</v>
      </c>
      <c r="N86" s="85"/>
      <c r="O86" s="85"/>
      <c r="P86" s="85"/>
      <c r="Q86" s="85"/>
      <c r="R86" s="85"/>
    </row>
    <row r="87" spans="1:18" ht="15.75" thickBot="1" x14ac:dyDescent="0.3">
      <c r="A87" s="6"/>
      <c r="B87" s="6"/>
      <c r="C87" s="6"/>
      <c r="D87" s="6"/>
      <c r="E87" s="6"/>
      <c r="F87" s="6"/>
      <c r="G87" s="6"/>
      <c r="H87" s="6"/>
      <c r="L87" s="6"/>
      <c r="M87" s="6"/>
      <c r="N87" s="86"/>
      <c r="O87" s="86"/>
      <c r="P87" s="86"/>
      <c r="Q87" s="86"/>
      <c r="R87" s="86"/>
    </row>
    <row r="88" spans="1:18" ht="16.5" thickTop="1" thickBot="1" x14ac:dyDescent="0.3">
      <c r="A88" s="6"/>
      <c r="B88" s="6"/>
      <c r="C88" s="6"/>
      <c r="D88" s="6"/>
      <c r="E88" s="6"/>
      <c r="F88" s="6"/>
      <c r="G88" s="6"/>
      <c r="H88" s="6"/>
      <c r="L88" s="6"/>
      <c r="M88" s="95" t="s">
        <v>23</v>
      </c>
      <c r="N88" s="94"/>
      <c r="O88" s="94"/>
      <c r="P88" s="94"/>
      <c r="Q88" s="94"/>
      <c r="R88" s="94"/>
    </row>
  </sheetData>
  <mergeCells count="41">
    <mergeCell ref="B81:C81"/>
    <mergeCell ref="E81:H81"/>
    <mergeCell ref="A1:K1"/>
    <mergeCell ref="M1:R1"/>
    <mergeCell ref="D13:D14"/>
    <mergeCell ref="E13:E14"/>
    <mergeCell ref="F13:G13"/>
    <mergeCell ref="H13:I13"/>
    <mergeCell ref="J13:K13"/>
    <mergeCell ref="H24:I24"/>
    <mergeCell ref="J24:K24"/>
    <mergeCell ref="H34:I34"/>
    <mergeCell ref="J34:K34"/>
    <mergeCell ref="J64:K64"/>
    <mergeCell ref="J44:K44"/>
    <mergeCell ref="J54:K54"/>
    <mergeCell ref="B21:E21"/>
    <mergeCell ref="D34:D35"/>
    <mergeCell ref="E34:E35"/>
    <mergeCell ref="B42:E42"/>
    <mergeCell ref="F24:G24"/>
    <mergeCell ref="B32:E32"/>
    <mergeCell ref="F34:G34"/>
    <mergeCell ref="D24:D25"/>
    <mergeCell ref="E24:E25"/>
    <mergeCell ref="B80:C80"/>
    <mergeCell ref="E80:H80"/>
    <mergeCell ref="D44:D45"/>
    <mergeCell ref="E44:E45"/>
    <mergeCell ref="B52:E52"/>
    <mergeCell ref="D54:D55"/>
    <mergeCell ref="B62:E62"/>
    <mergeCell ref="B74:E74"/>
    <mergeCell ref="F64:G64"/>
    <mergeCell ref="F44:G44"/>
    <mergeCell ref="H54:I54"/>
    <mergeCell ref="H64:I64"/>
    <mergeCell ref="F54:G54"/>
    <mergeCell ref="H44:I44"/>
    <mergeCell ref="B72:E72"/>
    <mergeCell ref="D64:D65"/>
  </mergeCells>
  <dataValidations count="1">
    <dataValidation type="custom" allowBlank="1" showInputMessage="1" showErrorMessage="1" sqref="E3" xr:uid="{00000000-0002-0000-0000-000000000000}">
      <formula1>+NOW()</formula1>
    </dataValidation>
  </dataValidations>
  <printOptions horizontalCentered="1" verticalCentered="1"/>
  <pageMargins left="0.51181102362204722" right="0.51181102362204722" top="0.35433070866141736" bottom="0.15748031496062992" header="0" footer="0"/>
  <pageSetup paperSize="9" scale="58" fitToWidth="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</dc:creator>
  <cp:lastModifiedBy>William Cardona C.</cp:lastModifiedBy>
  <cp:lastPrinted>2019-08-01T22:40:48Z</cp:lastPrinted>
  <dcterms:created xsi:type="dcterms:W3CDTF">2017-11-09T16:11:02Z</dcterms:created>
  <dcterms:modified xsi:type="dcterms:W3CDTF">2019-08-01T23:13:44Z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