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usr\a\n\Netsensor\NetworkedSensors\projects\ccts\KNH002-rs485hyrbrid\K002rev4\Docs\"/>
    </mc:Choice>
  </mc:AlternateContent>
  <xr:revisionPtr revIDLastSave="0" documentId="13_ncr:1_{4CD5E1AF-B3D9-404D-9C1C-43640C2C6CA2}" xr6:coauthVersionLast="46" xr6:coauthVersionMax="46" xr10:uidLastSave="{00000000-0000-0000-0000-000000000000}"/>
  <bookViews>
    <workbookView xWindow="36090" yWindow="150" windowWidth="25665" windowHeight="19020" activeTab="1" xr2:uid="{00000000-000D-0000-FFFF-FFFF00000000}"/>
  </bookViews>
  <sheets>
    <sheet name="Header" sheetId="1" r:id="rId1"/>
    <sheet name="Parts" sheetId="3" r:id="rId2"/>
    <sheet name="Digikey" sheetId="4" r:id="rId3"/>
    <sheet name="CircuitHub" sheetId="5" r:id="rId4"/>
  </sheets>
  <definedNames>
    <definedName name="BuildNam">Header!$C$6</definedName>
    <definedName name="BuildQty">Header!$C$7</definedName>
    <definedName name="_xlnm.Print_Area" localSheetId="1">Parts!$B$2:$L$43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3" l="1"/>
  <c r="E13" i="5"/>
  <c r="D13" i="5"/>
  <c r="C13" i="5"/>
  <c r="B13" i="5"/>
  <c r="A13" i="5"/>
  <c r="C11" i="4"/>
  <c r="B11" i="4"/>
  <c r="A11" i="4"/>
  <c r="E10" i="5"/>
  <c r="D10" i="5"/>
  <c r="C10" i="5"/>
  <c r="B10" i="5"/>
  <c r="A10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2" i="5"/>
  <c r="D12" i="5"/>
  <c r="C12" i="5"/>
  <c r="B12" i="5"/>
  <c r="A12" i="5"/>
  <c r="E11" i="5"/>
  <c r="D11" i="5"/>
  <c r="C11" i="5"/>
  <c r="B11" i="5"/>
  <c r="A11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2" i="5"/>
  <c r="D2" i="5"/>
  <c r="C2" i="5"/>
  <c r="B2" i="5"/>
  <c r="A2" i="5"/>
  <c r="D3" i="5"/>
  <c r="B3" i="5"/>
  <c r="A3" i="5"/>
  <c r="C1" i="5"/>
  <c r="E3" i="5"/>
  <c r="C3" i="5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1" i="4" l="1"/>
  <c r="B1" i="4"/>
  <c r="A1" i="4"/>
  <c r="C16" i="4" l="1"/>
  <c r="E1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F9D5DD-AF09-4975-A217-D6A2809DCC76}" keepAlive="1" name="Query - KNH002rev2bomAB" description="Connection to the 'KNH002rev2bomAB' query in the workbook." type="5" refreshedVersion="6" background="1">
    <dbPr connection="Provider=Microsoft.Mashup.OleDb.1;Data Source=$Workbook$;Location=KNH002rev2bomAB;Extended Properties=&quot;&quot;" command="SELECT * FROM [KNH002rev2bomAB]"/>
  </connection>
</connections>
</file>

<file path=xl/sharedStrings.xml><?xml version="1.0" encoding="utf-8"?>
<sst xmlns="http://schemas.openxmlformats.org/spreadsheetml/2006/main" count="219" uniqueCount="144">
  <si>
    <t>Source:</t>
  </si>
  <si>
    <t>D:\usr\a\n\Netsensor\NetworkedSensors\projects\ccts\KNH002-rs485hyrbrid\K002rev2\KNH002rev2.sch</t>
  </si>
  <si>
    <t/>
  </si>
  <si>
    <t>Date:</t>
  </si>
  <si>
    <t>2020-11-05 5:49:37 PM</t>
  </si>
  <si>
    <t>Tool:</t>
  </si>
  <si>
    <t>Eeschema (5.1.7)-1</t>
  </si>
  <si>
    <t>Generator:</t>
  </si>
  <si>
    <t>C:\Program Files\KiCad\bin\scripting\plugins/bom_csv_grouped_by_value.py</t>
  </si>
  <si>
    <t>Item</t>
  </si>
  <si>
    <t>Qty</t>
  </si>
  <si>
    <t>Reference(s)</t>
  </si>
  <si>
    <t>LibPart</t>
  </si>
  <si>
    <t>Footprint</t>
  </si>
  <si>
    <t>Datasheet</t>
  </si>
  <si>
    <t>Descr</t>
  </si>
  <si>
    <t>MPN</t>
  </si>
  <si>
    <t>C1</t>
  </si>
  <si>
    <t>RS485_Mayfly-eagle-import:CPOL-EUE2,5-6E</t>
  </si>
  <si>
    <t>RS485_Mayfly:E2,5-6E</t>
  </si>
  <si>
    <t>RS485_Mayfly-eagle-import:TWIG-2.0-DIP</t>
  </si>
  <si>
    <t>RS485_Mayfly:2.0_1X4</t>
  </si>
  <si>
    <t>OSTVN04A150</t>
  </si>
  <si>
    <t>ED10563-ND</t>
  </si>
  <si>
    <t>J4</t>
  </si>
  <si>
    <t>RS485_Mayfly-eagle-import:CONN_10X2</t>
  </si>
  <si>
    <t>RS485_Mayfly:2X10</t>
  </si>
  <si>
    <t>67996-220HLF</t>
  </si>
  <si>
    <t>609-3214-ND</t>
  </si>
  <si>
    <t>RS485_Mayfly-eagle-import:CONN_42.54_NOSILK</t>
  </si>
  <si>
    <t>RS485_Mayfly:1X04_NOSILK</t>
  </si>
  <si>
    <t>110990037 10Pack</t>
  </si>
  <si>
    <t>Connector_Generic:Conn_01x02</t>
  </si>
  <si>
    <t>RS485_Mayfly:B2B-PH-K-SLFSN</t>
  </si>
  <si>
    <t>~</t>
  </si>
  <si>
    <t>B2B-PH-K-S(LF)(SN)</t>
  </si>
  <si>
    <t>455-1704-ND</t>
  </si>
  <si>
    <t>J10</t>
  </si>
  <si>
    <t>J11</t>
  </si>
  <si>
    <t>Connector_Generic:Conn_01x01</t>
  </si>
  <si>
    <t>Connector_Pin:Pin_D1.0mm_L10.0mm_LooseFit</t>
  </si>
  <si>
    <t>R1</t>
  </si>
  <si>
    <t>Device:R</t>
  </si>
  <si>
    <t>Resistor_SMD:R_0603_1608Metric_Pad0.98x0.95mm_HandSolder</t>
  </si>
  <si>
    <t>RC0603FR-070RL</t>
  </si>
  <si>
    <t>311-0.0HRCT-ND</t>
  </si>
  <si>
    <t>RC0603FR-07649RL</t>
  </si>
  <si>
    <t>311-649HRCT-ND</t>
  </si>
  <si>
    <t>RC0603FR-07120RL</t>
  </si>
  <si>
    <t>311-120HRCT-ND</t>
  </si>
  <si>
    <t>U1</t>
  </si>
  <si>
    <t>MAX22025AWA+</t>
  </si>
  <si>
    <t>MAX22025AWA:MAX22025AWA+</t>
  </si>
  <si>
    <t>RS485_Mayfly:MAX22025AWA&amp;plus_</t>
  </si>
  <si>
    <t>175-MAX22025AWA+-ND</t>
  </si>
  <si>
    <t>U2</t>
  </si>
  <si>
    <t>RS485_Mayfly-eagle-import:POLOLU_VREG</t>
  </si>
  <si>
    <t>RS485_Mayfly:POLOLU_REG</t>
  </si>
  <si>
    <t xml:space="preserve">Pololu U3V12F12 </t>
  </si>
  <si>
    <t>2183-2117-ND</t>
  </si>
  <si>
    <t>U3</t>
  </si>
  <si>
    <t>Power_Management:SiP32431DR3</t>
  </si>
  <si>
    <t>Package_TO_SOT_SMD:SOT-363_SC-70-6</t>
  </si>
  <si>
    <t>http://www.vishay.com.hk/docs/66597/sip32431.pdf</t>
  </si>
  <si>
    <t>SIP32431DR3-T1GE3</t>
  </si>
  <si>
    <t>SIP32431DR3-T1GE3CT-ND</t>
  </si>
  <si>
    <t>1</t>
  </si>
  <si>
    <t>2</t>
  </si>
  <si>
    <t>3</t>
  </si>
  <si>
    <t>9</t>
  </si>
  <si>
    <t>R2, R3</t>
  </si>
  <si>
    <t>J1-3</t>
  </si>
  <si>
    <t>J5-7</t>
  </si>
  <si>
    <t>J8-9</t>
  </si>
  <si>
    <t xml:space="preserve">1597-1083-ND </t>
  </si>
  <si>
    <t>BuildQty</t>
  </si>
  <si>
    <t>BuildNam</t>
  </si>
  <si>
    <t>RS485 I/F</t>
  </si>
  <si>
    <t>Bst 12V</t>
  </si>
  <si>
    <t>Switch</t>
  </si>
  <si>
    <t>Screw Term</t>
  </si>
  <si>
    <t>Mayfly 10x2</t>
  </si>
  <si>
    <t>Seeed 4pin</t>
  </si>
  <si>
    <t>10ZLH1000MEFCT78X16</t>
  </si>
  <si>
    <t>1189-4233-1-ND</t>
  </si>
  <si>
    <t>1000uF LowESR</t>
  </si>
  <si>
    <t>Mm 8251T4 18AWG Green 50Ft</t>
  </si>
  <si>
    <t>C2-7</t>
  </si>
  <si>
    <t>LED1</t>
  </si>
  <si>
    <t>R5</t>
  </si>
  <si>
    <t>option Zero</t>
  </si>
  <si>
    <t>U4</t>
  </si>
  <si>
    <t>296-SN74LVC2G34DCK3CT-ND</t>
  </si>
  <si>
    <t>SN74LVC2G34DCK3</t>
  </si>
  <si>
    <t>U5</t>
  </si>
  <si>
    <t>LTC2942</t>
  </si>
  <si>
    <t>LTC2942IDCB-1#TRMPBFCT-ND</t>
  </si>
  <si>
    <t>S5801-01-ND</t>
  </si>
  <si>
    <t>2mm header</t>
  </si>
  <si>
    <t>0.1ohm `%</t>
  </si>
  <si>
    <t>KDV06FR100ET</t>
  </si>
  <si>
    <t>273-KDV06FR100ETCT-ND</t>
  </si>
  <si>
    <t>Power Monitor : None/standard</t>
  </si>
  <si>
    <t>Boost:  5V, no 12V</t>
  </si>
  <si>
    <t>Power Monitor: Add LTC2492</t>
  </si>
  <si>
    <t>Other Parts</t>
  </si>
  <si>
    <t>SPN02SXCN-RC SPN02SVEN-RC</t>
  </si>
  <si>
    <t>S9339-ND</t>
  </si>
  <si>
    <t>Shunt</t>
  </si>
  <si>
    <t xml:space="preserve">RS485 shunt 2mm </t>
  </si>
  <si>
    <t>LTC2942IDCB-1#TRMPBF</t>
  </si>
  <si>
    <t>Solder Mask for SMT</t>
  </si>
  <si>
    <t>Manufacturing NRE</t>
  </si>
  <si>
    <t>JST PH Bat Conn</t>
  </si>
  <si>
    <t>06035C104K4T4A</t>
  </si>
  <si>
    <t>478-9903-1-ND</t>
  </si>
  <si>
    <t>0.1uF Decoupling</t>
  </si>
  <si>
    <t>Tri LED</t>
  </si>
  <si>
    <t>RS485 term</t>
  </si>
  <si>
    <t>Buff Ioff</t>
  </si>
  <si>
    <t>Stock</t>
  </si>
  <si>
    <t>KNH2r4</t>
  </si>
  <si>
    <t>R4 6-7</t>
  </si>
  <si>
    <t>APBD3224SURKCGKC-F01</t>
  </si>
  <si>
    <t>754-1647-1-ND</t>
  </si>
  <si>
    <t>DPN Digikey</t>
  </si>
  <si>
    <t>Quantity</t>
  </si>
  <si>
    <t>reference</t>
  </si>
  <si>
    <t>Description</t>
  </si>
  <si>
    <t>NRPN012PAEN-RC</t>
  </si>
  <si>
    <t>no fuel gauge</t>
  </si>
  <si>
    <t>Tab CircuitHub defined</t>
  </si>
  <si>
    <t>Basic build with external LiIon battery connections</t>
  </si>
  <si>
    <t>R8</t>
  </si>
  <si>
    <t xml:space="preserve">507-1818-1-ND  </t>
  </si>
  <si>
    <t>0ZCM0010FF2G</t>
  </si>
  <si>
    <t xml:space="preserve">FUSE PTC 100MA </t>
  </si>
  <si>
    <t>Install as required</t>
  </si>
  <si>
    <t>J6</t>
  </si>
  <si>
    <t>Wire 18AWG 10"</t>
  </si>
  <si>
    <t>Cut to 10"</t>
  </si>
  <si>
    <t>KNH002r4</t>
  </si>
  <si>
    <t>https://oshpark.com/shared_projects/zZYpR4hd</t>
  </si>
  <si>
    <t xml:space="preserve">2L 1.73 x 1.00"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</si>
</sst>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" xfId="0" applyNumberFormat="1" applyBorder="1"/>
    <xf numFmtId="0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NumberFormat="1" applyBorder="1"/>
    <xf numFmtId="0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NumberFormat="1" applyBorder="1"/>
    <xf numFmtId="0" fontId="0" fillId="0" borderId="5" xfId="0" applyNumberFormat="1" applyBorder="1" applyAlignment="1">
      <alignment horizontal="center"/>
    </xf>
    <xf numFmtId="0" fontId="0" fillId="0" borderId="7" xfId="0" applyNumberFormat="1" applyBorder="1"/>
    <xf numFmtId="0" fontId="0" fillId="0" borderId="1" xfId="0" applyNumberFormat="1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NumberFormat="1" applyBorder="1" applyAlignment="1">
      <alignment horizontal="center"/>
    </xf>
    <xf numFmtId="0" fontId="0" fillId="0" borderId="19" xfId="0" applyNumberFormat="1" applyBorder="1"/>
    <xf numFmtId="0" fontId="0" fillId="0" borderId="20" xfId="0" applyNumberFormat="1" applyBorder="1"/>
    <xf numFmtId="0" fontId="3" fillId="0" borderId="0" xfId="0" applyFont="1"/>
    <xf numFmtId="0" fontId="2" fillId="0" borderId="1" xfId="0" applyNumberFormat="1" applyFont="1" applyBorder="1"/>
    <xf numFmtId="0" fontId="2" fillId="0" borderId="2" xfId="0" applyNumberFormat="1" applyFont="1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13" xfId="0" applyBorder="1"/>
    <xf numFmtId="0" fontId="0" fillId="0" borderId="14" xfId="0" applyBorder="1"/>
    <xf numFmtId="0" fontId="0" fillId="0" borderId="20" xfId="0" applyBorder="1"/>
    <xf numFmtId="0" fontId="0" fillId="0" borderId="26" xfId="0" applyBorder="1"/>
    <xf numFmtId="49" fontId="0" fillId="0" borderId="0" xfId="0" applyNumberFormat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C8" sqref="C8"/>
    </sheetView>
  </sheetViews>
  <sheetFormatPr defaultRowHeight="15" x14ac:dyDescent="0.25"/>
  <cols>
    <col min="2" max="2" width="26.140625" customWidth="1"/>
    <col min="3" max="3" width="13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</row>
    <row r="2" spans="1:11" x14ac:dyDescent="0.25">
      <c r="A2" s="1" t="s">
        <v>3</v>
      </c>
      <c r="B2" s="1" t="s">
        <v>4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</row>
    <row r="3" spans="1:11" x14ac:dyDescent="0.25">
      <c r="A3" s="1" t="s">
        <v>5</v>
      </c>
      <c r="B3" s="1" t="s">
        <v>6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</row>
    <row r="4" spans="1:11" x14ac:dyDescent="0.25">
      <c r="A4" s="1" t="s">
        <v>7</v>
      </c>
      <c r="B4" s="1" t="s">
        <v>8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1" t="s">
        <v>76</v>
      </c>
      <c r="C6" s="1" t="s">
        <v>121</v>
      </c>
      <c r="D6" s="1"/>
      <c r="E6" s="1"/>
      <c r="F6" s="1"/>
      <c r="G6" s="1"/>
      <c r="H6" s="1"/>
      <c r="I6" s="1"/>
      <c r="J6" s="1"/>
      <c r="K6" s="1"/>
    </row>
    <row r="7" spans="1:11" x14ac:dyDescent="0.25">
      <c r="B7" s="1" t="s">
        <v>75</v>
      </c>
      <c r="C7">
        <v>10</v>
      </c>
    </row>
    <row r="10" spans="1:11" x14ac:dyDescent="0.25">
      <c r="B10" t="s">
        <v>131</v>
      </c>
    </row>
    <row r="11" spans="1:11" x14ac:dyDescent="0.25">
      <c r="B11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10DB-CD36-4D48-83B7-3B63B6990DCD}">
  <dimension ref="B1:P43"/>
  <sheetViews>
    <sheetView tabSelected="1" workbookViewId="0">
      <selection activeCell="J39" sqref="J39"/>
    </sheetView>
  </sheetViews>
  <sheetFormatPr defaultRowHeight="15" x14ac:dyDescent="0.25"/>
  <cols>
    <col min="2" max="2" width="2.28515625" customWidth="1"/>
    <col min="3" max="3" width="8" customWidth="1"/>
    <col min="4" max="4" width="2.28515625" customWidth="1"/>
    <col min="5" max="5" width="6.85546875" customWidth="1"/>
    <col min="6" max="6" width="7.5703125" style="2" customWidth="1"/>
    <col min="8" max="8" width="24.140625" bestFit="1" customWidth="1"/>
    <col min="9" max="9" width="21.140625" customWidth="1"/>
    <col min="10" max="10" width="17.7109375" customWidth="1"/>
    <col min="11" max="11" width="0.85546875" customWidth="1"/>
    <col min="12" max="12" width="1.5703125" customWidth="1"/>
    <col min="13" max="13" width="5" customWidth="1"/>
  </cols>
  <sheetData>
    <row r="1" spans="2:16" ht="8.25" customHeight="1" thickBot="1" x14ac:dyDescent="0.3"/>
    <row r="2" spans="2:16" ht="15.75" thickBot="1" x14ac:dyDescent="0.3">
      <c r="B2" s="16"/>
      <c r="C2" s="35" t="s">
        <v>120</v>
      </c>
      <c r="D2" s="32"/>
      <c r="E2" s="13" t="s">
        <v>9</v>
      </c>
      <c r="F2" s="12" t="s">
        <v>10</v>
      </c>
      <c r="G2" s="11" t="s">
        <v>11</v>
      </c>
      <c r="H2" s="11" t="s">
        <v>125</v>
      </c>
      <c r="I2" s="11" t="s">
        <v>16</v>
      </c>
      <c r="J2" s="11" t="s">
        <v>15</v>
      </c>
      <c r="K2" s="11"/>
      <c r="L2" s="20"/>
      <c r="M2" s="1"/>
      <c r="N2" s="1" t="s">
        <v>12</v>
      </c>
      <c r="O2" s="1" t="s">
        <v>13</v>
      </c>
      <c r="P2" s="1" t="s">
        <v>14</v>
      </c>
    </row>
    <row r="3" spans="2:16" x14ac:dyDescent="0.25">
      <c r="B3" s="17"/>
      <c r="C3" s="36"/>
      <c r="D3" s="40"/>
      <c r="E3" s="41" t="s">
        <v>66</v>
      </c>
      <c r="F3" s="8" t="s">
        <v>66</v>
      </c>
      <c r="G3" s="7" t="s">
        <v>17</v>
      </c>
      <c r="H3" s="7" t="s">
        <v>84</v>
      </c>
      <c r="I3" s="7" t="s">
        <v>83</v>
      </c>
      <c r="J3" s="7" t="s">
        <v>85</v>
      </c>
      <c r="K3" s="7"/>
      <c r="L3" s="21"/>
      <c r="M3" s="1"/>
      <c r="N3" s="1" t="s">
        <v>18</v>
      </c>
      <c r="O3" s="1" t="s">
        <v>19</v>
      </c>
      <c r="P3" s="1" t="s">
        <v>2</v>
      </c>
    </row>
    <row r="4" spans="2:16" x14ac:dyDescent="0.25">
      <c r="B4" s="25"/>
      <c r="C4" s="37"/>
      <c r="D4" s="42"/>
      <c r="E4" s="43">
        <v>2</v>
      </c>
      <c r="F4" s="26">
        <v>6</v>
      </c>
      <c r="G4" s="27" t="s">
        <v>87</v>
      </c>
      <c r="H4" s="27" t="s">
        <v>115</v>
      </c>
      <c r="I4" s="27" t="s">
        <v>114</v>
      </c>
      <c r="J4" s="27" t="s">
        <v>116</v>
      </c>
      <c r="K4" s="27"/>
      <c r="L4" s="28"/>
      <c r="M4" s="1"/>
      <c r="N4" s="1"/>
      <c r="O4" s="1"/>
      <c r="P4" s="1"/>
    </row>
    <row r="5" spans="2:16" x14ac:dyDescent="0.25">
      <c r="B5" s="18"/>
      <c r="C5" s="23"/>
      <c r="D5" s="44"/>
      <c r="E5" s="45">
        <v>3</v>
      </c>
      <c r="F5" s="4">
        <v>0</v>
      </c>
      <c r="G5" s="3" t="s">
        <v>71</v>
      </c>
      <c r="H5" s="3" t="s">
        <v>23</v>
      </c>
      <c r="I5" s="3" t="s">
        <v>22</v>
      </c>
      <c r="J5" s="3" t="s">
        <v>80</v>
      </c>
      <c r="K5" s="3"/>
      <c r="L5" s="22"/>
      <c r="M5" s="1"/>
      <c r="N5" s="1" t="s">
        <v>20</v>
      </c>
      <c r="O5" s="1" t="s">
        <v>21</v>
      </c>
      <c r="P5" s="1" t="s">
        <v>2</v>
      </c>
    </row>
    <row r="6" spans="2:16" x14ac:dyDescent="0.25">
      <c r="B6" s="18"/>
      <c r="C6" s="23"/>
      <c r="D6" s="44"/>
      <c r="E6" s="45">
        <v>4</v>
      </c>
      <c r="F6" s="4" t="s">
        <v>66</v>
      </c>
      <c r="G6" s="3" t="s">
        <v>24</v>
      </c>
      <c r="H6" s="3" t="s">
        <v>28</v>
      </c>
      <c r="I6" s="3" t="s">
        <v>27</v>
      </c>
      <c r="J6" s="3" t="s">
        <v>81</v>
      </c>
      <c r="K6" s="3"/>
      <c r="L6" s="22"/>
      <c r="M6" s="1"/>
      <c r="N6" s="1" t="s">
        <v>25</v>
      </c>
      <c r="O6" s="1" t="s">
        <v>26</v>
      </c>
      <c r="P6" s="1" t="s">
        <v>2</v>
      </c>
    </row>
    <row r="7" spans="2:16" x14ac:dyDescent="0.25">
      <c r="B7" s="18"/>
      <c r="C7" s="23"/>
      <c r="D7" s="44"/>
      <c r="E7" s="45">
        <v>5</v>
      </c>
      <c r="F7" s="4">
        <v>0.1</v>
      </c>
      <c r="G7" s="3" t="s">
        <v>138</v>
      </c>
      <c r="H7" s="3" t="s">
        <v>74</v>
      </c>
      <c r="I7" s="3" t="s">
        <v>31</v>
      </c>
      <c r="J7" s="3" t="s">
        <v>82</v>
      </c>
      <c r="K7" s="3"/>
      <c r="L7" s="22"/>
      <c r="M7" s="1"/>
      <c r="N7" s="1" t="s">
        <v>29</v>
      </c>
      <c r="O7" s="1" t="s">
        <v>30</v>
      </c>
      <c r="P7" s="1" t="s">
        <v>2</v>
      </c>
    </row>
    <row r="8" spans="2:16" x14ac:dyDescent="0.25">
      <c r="B8" s="18"/>
      <c r="C8" s="23"/>
      <c r="D8" s="44"/>
      <c r="E8" s="45">
        <v>6</v>
      </c>
      <c r="F8" s="4" t="s">
        <v>67</v>
      </c>
      <c r="G8" s="3" t="s">
        <v>73</v>
      </c>
      <c r="H8" s="3" t="s">
        <v>36</v>
      </c>
      <c r="I8" s="3" t="s">
        <v>35</v>
      </c>
      <c r="J8" s="3" t="s">
        <v>113</v>
      </c>
      <c r="K8" s="3"/>
      <c r="L8" s="22"/>
      <c r="M8" s="1"/>
      <c r="N8" s="1" t="s">
        <v>32</v>
      </c>
      <c r="O8" s="1" t="s">
        <v>33</v>
      </c>
      <c r="P8" s="1" t="s">
        <v>34</v>
      </c>
    </row>
    <row r="9" spans="2:16" x14ac:dyDescent="0.25">
      <c r="B9" s="18"/>
      <c r="C9" s="23"/>
      <c r="D9" s="44"/>
      <c r="E9" s="45">
        <v>7</v>
      </c>
      <c r="F9" s="4">
        <v>1</v>
      </c>
      <c r="G9" s="3" t="s">
        <v>37</v>
      </c>
      <c r="H9" s="3" t="s">
        <v>97</v>
      </c>
      <c r="I9" s="3" t="s">
        <v>129</v>
      </c>
      <c r="J9" s="3" t="s">
        <v>98</v>
      </c>
      <c r="K9" s="3"/>
      <c r="L9" s="22"/>
      <c r="M9" s="1"/>
      <c r="N9" s="1"/>
      <c r="O9" s="1"/>
      <c r="P9" s="1"/>
    </row>
    <row r="10" spans="2:16" x14ac:dyDescent="0.25">
      <c r="B10" s="18"/>
      <c r="C10" s="23"/>
      <c r="D10" s="44"/>
      <c r="E10" s="45">
        <v>8</v>
      </c>
      <c r="F10" s="4">
        <v>1</v>
      </c>
      <c r="G10" s="3" t="s">
        <v>88</v>
      </c>
      <c r="H10" t="s">
        <v>124</v>
      </c>
      <c r="I10" t="s">
        <v>123</v>
      </c>
      <c r="J10" s="3" t="s">
        <v>117</v>
      </c>
      <c r="K10" s="3"/>
      <c r="L10" s="22"/>
      <c r="M10" s="1"/>
      <c r="N10" s="1"/>
      <c r="O10" s="1"/>
      <c r="P10" s="1"/>
    </row>
    <row r="11" spans="2:16" x14ac:dyDescent="0.25">
      <c r="B11" s="18"/>
      <c r="C11" s="23"/>
      <c r="D11" s="44"/>
      <c r="E11" s="45" t="s">
        <v>69</v>
      </c>
      <c r="F11" s="4">
        <v>1</v>
      </c>
      <c r="G11" s="3" t="s">
        <v>89</v>
      </c>
      <c r="H11" s="3" t="s">
        <v>45</v>
      </c>
      <c r="I11" s="3" t="s">
        <v>44</v>
      </c>
      <c r="J11" s="3" t="s">
        <v>130</v>
      </c>
      <c r="K11" s="3"/>
      <c r="L11" s="22"/>
      <c r="M11" s="1"/>
      <c r="N11" s="1"/>
      <c r="O11" s="1"/>
      <c r="P11" s="1"/>
    </row>
    <row r="12" spans="2:16" x14ac:dyDescent="0.25">
      <c r="B12" s="18"/>
      <c r="C12" s="23"/>
      <c r="D12" s="44"/>
      <c r="E12" s="45">
        <v>10</v>
      </c>
      <c r="F12" s="4" t="s">
        <v>67</v>
      </c>
      <c r="G12" s="3" t="s">
        <v>70</v>
      </c>
      <c r="H12" s="3" t="s">
        <v>47</v>
      </c>
      <c r="I12" s="3" t="s">
        <v>46</v>
      </c>
      <c r="J12" s="3" t="s">
        <v>77</v>
      </c>
      <c r="K12" s="3"/>
      <c r="L12" s="22"/>
      <c r="M12" s="1"/>
      <c r="N12" s="1" t="s">
        <v>42</v>
      </c>
      <c r="O12" s="1" t="s">
        <v>43</v>
      </c>
      <c r="P12" s="1" t="s">
        <v>34</v>
      </c>
    </row>
    <row r="13" spans="2:16" x14ac:dyDescent="0.25">
      <c r="B13" s="18"/>
      <c r="C13" s="23"/>
      <c r="D13" s="44"/>
      <c r="E13" s="45">
        <v>11</v>
      </c>
      <c r="F13" s="4">
        <v>3</v>
      </c>
      <c r="G13" s="3" t="s">
        <v>122</v>
      </c>
      <c r="H13" s="3" t="s">
        <v>49</v>
      </c>
      <c r="I13" s="3" t="s">
        <v>48</v>
      </c>
      <c r="J13" s="3" t="s">
        <v>118</v>
      </c>
      <c r="K13" s="3"/>
      <c r="L13" s="22"/>
      <c r="M13" s="1"/>
      <c r="N13" s="1" t="s">
        <v>42</v>
      </c>
      <c r="O13" s="1" t="s">
        <v>43</v>
      </c>
      <c r="P13" s="1" t="s">
        <v>34</v>
      </c>
    </row>
    <row r="14" spans="2:16" x14ac:dyDescent="0.25">
      <c r="B14" s="18"/>
      <c r="C14" s="23"/>
      <c r="D14" s="44"/>
      <c r="E14" s="45">
        <v>12</v>
      </c>
      <c r="F14" s="4">
        <v>1</v>
      </c>
      <c r="G14" s="3" t="s">
        <v>133</v>
      </c>
      <c r="H14" t="s">
        <v>134</v>
      </c>
      <c r="I14" t="s">
        <v>135</v>
      </c>
      <c r="J14" s="3" t="s">
        <v>136</v>
      </c>
      <c r="K14" s="3"/>
      <c r="L14" s="22"/>
      <c r="M14" s="1"/>
      <c r="N14" s="1"/>
      <c r="O14" s="1"/>
      <c r="P14" s="1"/>
    </row>
    <row r="15" spans="2:16" x14ac:dyDescent="0.25">
      <c r="B15" s="18"/>
      <c r="C15" s="23"/>
      <c r="D15" s="44"/>
      <c r="E15" s="45">
        <v>13</v>
      </c>
      <c r="F15" s="4" t="s">
        <v>66</v>
      </c>
      <c r="G15" s="3" t="s">
        <v>50</v>
      </c>
      <c r="H15" s="3" t="s">
        <v>54</v>
      </c>
      <c r="I15" s="3" t="s">
        <v>51</v>
      </c>
      <c r="J15" s="3" t="s">
        <v>77</v>
      </c>
      <c r="K15" s="3"/>
      <c r="L15" s="22"/>
      <c r="M15" s="1"/>
      <c r="N15" s="1" t="s">
        <v>52</v>
      </c>
      <c r="O15" s="1" t="s">
        <v>53</v>
      </c>
      <c r="P15" s="1" t="s">
        <v>2</v>
      </c>
    </row>
    <row r="16" spans="2:16" x14ac:dyDescent="0.25">
      <c r="B16" s="18"/>
      <c r="C16" s="23"/>
      <c r="D16" s="44"/>
      <c r="E16" s="45">
        <v>14</v>
      </c>
      <c r="F16" s="4" t="s">
        <v>66</v>
      </c>
      <c r="G16" s="3" t="s">
        <v>55</v>
      </c>
      <c r="H16" s="3" t="s">
        <v>59</v>
      </c>
      <c r="I16" s="3" t="s">
        <v>58</v>
      </c>
      <c r="J16" s="3" t="s">
        <v>78</v>
      </c>
      <c r="K16" s="3"/>
      <c r="L16" s="22"/>
      <c r="M16" s="1"/>
      <c r="N16" s="1" t="s">
        <v>56</v>
      </c>
      <c r="O16" s="1" t="s">
        <v>57</v>
      </c>
      <c r="P16" s="1" t="s">
        <v>2</v>
      </c>
    </row>
    <row r="17" spans="2:16" x14ac:dyDescent="0.25">
      <c r="B17" s="18"/>
      <c r="C17" s="23"/>
      <c r="D17" s="44"/>
      <c r="E17" s="45">
        <v>15</v>
      </c>
      <c r="F17" s="4" t="s">
        <v>66</v>
      </c>
      <c r="G17" s="3" t="s">
        <v>60</v>
      </c>
      <c r="H17" s="3" t="s">
        <v>65</v>
      </c>
      <c r="I17" s="3" t="s">
        <v>64</v>
      </c>
      <c r="J17" s="3" t="s">
        <v>79</v>
      </c>
      <c r="K17" s="3"/>
      <c r="L17" s="22"/>
      <c r="M17" s="1"/>
      <c r="N17" s="1" t="s">
        <v>61</v>
      </c>
      <c r="O17" s="1" t="s">
        <v>62</v>
      </c>
      <c r="P17" s="1" t="s">
        <v>63</v>
      </c>
    </row>
    <row r="18" spans="2:16" x14ac:dyDescent="0.25">
      <c r="B18" s="18"/>
      <c r="C18" s="23"/>
      <c r="D18" s="44"/>
      <c r="E18" s="45">
        <v>16</v>
      </c>
      <c r="F18" s="4">
        <v>1</v>
      </c>
      <c r="G18" s="3" t="s">
        <v>91</v>
      </c>
      <c r="H18" s="3" t="s">
        <v>92</v>
      </c>
      <c r="I18" s="3" t="s">
        <v>93</v>
      </c>
      <c r="J18" s="3" t="s">
        <v>119</v>
      </c>
      <c r="K18" s="3"/>
      <c r="L18" s="22"/>
      <c r="M18" s="1"/>
      <c r="N18" s="1"/>
      <c r="O18" s="1"/>
      <c r="P18" s="1"/>
    </row>
    <row r="19" spans="2:16" x14ac:dyDescent="0.25">
      <c r="B19" s="18"/>
      <c r="C19" s="23"/>
      <c r="D19" s="44"/>
      <c r="E19" s="45"/>
      <c r="F19" s="4"/>
      <c r="G19" s="3"/>
      <c r="H19" s="3"/>
      <c r="I19" s="3"/>
      <c r="J19" s="3"/>
      <c r="K19" s="3"/>
      <c r="L19" s="22"/>
      <c r="M19" s="1"/>
      <c r="N19" s="1"/>
      <c r="O19" s="1"/>
      <c r="P19" s="1"/>
    </row>
    <row r="20" spans="2:16" x14ac:dyDescent="0.25">
      <c r="B20" s="18"/>
      <c r="C20" s="23"/>
      <c r="D20" s="44"/>
      <c r="E20" s="45"/>
      <c r="F20" s="4"/>
      <c r="G20" s="31" t="s">
        <v>137</v>
      </c>
      <c r="H20" s="3"/>
      <c r="I20" s="3"/>
      <c r="J20" s="3"/>
      <c r="K20" s="3"/>
      <c r="L20" s="22"/>
      <c r="M20" s="1"/>
      <c r="N20" s="1"/>
      <c r="O20" s="1"/>
      <c r="P20" s="1"/>
    </row>
    <row r="21" spans="2:16" x14ac:dyDescent="0.25">
      <c r="B21" s="18"/>
      <c r="C21" s="23"/>
      <c r="D21" s="44"/>
      <c r="E21" s="45">
        <v>3</v>
      </c>
      <c r="F21" s="4" t="s">
        <v>68</v>
      </c>
      <c r="G21" s="3" t="s">
        <v>71</v>
      </c>
      <c r="H21" s="3" t="s">
        <v>23</v>
      </c>
      <c r="I21" s="3" t="s">
        <v>22</v>
      </c>
      <c r="J21" s="3" t="s">
        <v>80</v>
      </c>
      <c r="K21" s="3"/>
      <c r="L21" s="22"/>
      <c r="M21" s="1"/>
      <c r="N21" s="1" t="s">
        <v>20</v>
      </c>
      <c r="O21" s="1" t="s">
        <v>21</v>
      </c>
      <c r="P21" s="1" t="s">
        <v>2</v>
      </c>
    </row>
    <row r="22" spans="2:16" x14ac:dyDescent="0.25">
      <c r="B22" s="18"/>
      <c r="C22" s="23"/>
      <c r="D22" s="44"/>
      <c r="E22" s="45">
        <v>5</v>
      </c>
      <c r="F22" s="4">
        <v>0.3</v>
      </c>
      <c r="G22" s="3" t="s">
        <v>72</v>
      </c>
      <c r="H22" s="3" t="s">
        <v>74</v>
      </c>
      <c r="I22" s="3" t="s">
        <v>31</v>
      </c>
      <c r="J22" s="3" t="s">
        <v>82</v>
      </c>
      <c r="K22" s="3"/>
      <c r="L22" s="22"/>
      <c r="M22" s="1"/>
      <c r="N22" s="1" t="s">
        <v>29</v>
      </c>
      <c r="O22" s="1" t="s">
        <v>30</v>
      </c>
      <c r="P22" s="1" t="s">
        <v>2</v>
      </c>
    </row>
    <row r="23" spans="2:16" x14ac:dyDescent="0.25">
      <c r="B23" s="18"/>
      <c r="C23" s="23"/>
      <c r="D23" s="44"/>
      <c r="E23" s="45">
        <v>20</v>
      </c>
      <c r="F23" s="4">
        <f>1/25</f>
        <v>0.04</v>
      </c>
      <c r="G23" s="3" t="s">
        <v>38</v>
      </c>
      <c r="H23" s="3" t="s">
        <v>86</v>
      </c>
      <c r="I23" s="3" t="s">
        <v>139</v>
      </c>
      <c r="J23" s="3" t="s">
        <v>140</v>
      </c>
      <c r="K23" s="3"/>
      <c r="L23" s="22"/>
      <c r="M23" s="1"/>
      <c r="N23" s="1" t="s">
        <v>39</v>
      </c>
      <c r="O23" s="1" t="s">
        <v>40</v>
      </c>
      <c r="P23" s="1" t="s">
        <v>34</v>
      </c>
    </row>
    <row r="24" spans="2:16" ht="8.25" customHeight="1" x14ac:dyDescent="0.25">
      <c r="B24" s="18"/>
      <c r="C24" s="23"/>
      <c r="D24" s="44"/>
      <c r="E24" s="45"/>
      <c r="F24" s="4"/>
      <c r="G24" s="3"/>
      <c r="H24" s="3"/>
      <c r="I24" s="3"/>
      <c r="J24" s="3"/>
      <c r="K24" s="3"/>
      <c r="L24" s="22"/>
      <c r="M24" s="1"/>
      <c r="N24" s="1"/>
      <c r="O24" s="1"/>
      <c r="P24" s="1"/>
    </row>
    <row r="25" spans="2:16" x14ac:dyDescent="0.25">
      <c r="B25" s="18"/>
      <c r="C25" s="38"/>
      <c r="D25" s="46"/>
      <c r="E25" s="39"/>
      <c r="F25" s="4"/>
      <c r="G25" s="30" t="s">
        <v>103</v>
      </c>
      <c r="H25" s="3"/>
      <c r="I25" s="3"/>
      <c r="J25" s="3"/>
      <c r="K25" s="3"/>
      <c r="L25" s="22"/>
      <c r="M25" s="1"/>
      <c r="N25" s="1"/>
      <c r="O25" s="1"/>
      <c r="P25" s="1"/>
    </row>
    <row r="26" spans="2:16" x14ac:dyDescent="0.25">
      <c r="B26" s="18"/>
      <c r="C26" s="23"/>
      <c r="D26" s="44"/>
      <c r="E26" s="45">
        <v>30</v>
      </c>
      <c r="F26" s="4">
        <v>0</v>
      </c>
      <c r="G26" s="3" t="s">
        <v>55</v>
      </c>
      <c r="H26" s="3"/>
      <c r="I26" s="3"/>
      <c r="J26" s="3"/>
      <c r="K26" s="3"/>
      <c r="L26" s="22"/>
      <c r="M26" s="1"/>
      <c r="N26" s="1"/>
      <c r="O26" s="1"/>
      <c r="P26" s="1"/>
    </row>
    <row r="27" spans="2:16" x14ac:dyDescent="0.25">
      <c r="B27" s="18"/>
      <c r="C27" s="23"/>
      <c r="D27" s="44"/>
      <c r="E27" s="45">
        <v>31</v>
      </c>
      <c r="F27" s="4">
        <v>1</v>
      </c>
      <c r="G27" s="3" t="s">
        <v>41</v>
      </c>
      <c r="H27" s="3" t="s">
        <v>45</v>
      </c>
      <c r="I27" s="3" t="s">
        <v>44</v>
      </c>
      <c r="J27" s="3" t="s">
        <v>90</v>
      </c>
      <c r="K27" s="3"/>
      <c r="L27" s="22"/>
      <c r="M27" s="1"/>
      <c r="N27" s="1"/>
      <c r="O27" s="1"/>
      <c r="P27" s="1"/>
    </row>
    <row r="28" spans="2:16" x14ac:dyDescent="0.25">
      <c r="B28" s="18"/>
      <c r="C28" s="38"/>
      <c r="D28" s="46"/>
      <c r="E28" s="39"/>
      <c r="F28" s="4"/>
      <c r="G28" s="3"/>
      <c r="H28" s="3"/>
      <c r="I28" s="3"/>
      <c r="J28" s="3"/>
      <c r="K28" s="3"/>
      <c r="L28" s="22"/>
      <c r="M28" s="1"/>
      <c r="N28" s="1"/>
      <c r="O28" s="1"/>
      <c r="P28" s="1"/>
    </row>
    <row r="29" spans="2:16" x14ac:dyDescent="0.25">
      <c r="B29" s="18"/>
      <c r="C29" s="23"/>
      <c r="D29" s="44"/>
      <c r="E29" s="45"/>
      <c r="F29" s="4"/>
      <c r="G29" s="3" t="s">
        <v>102</v>
      </c>
      <c r="H29" s="3"/>
      <c r="I29" s="3"/>
      <c r="J29" s="3"/>
      <c r="K29" s="3"/>
      <c r="L29" s="22"/>
      <c r="M29" s="1"/>
      <c r="N29" s="1"/>
      <c r="O29" s="1"/>
      <c r="P29" s="1"/>
    </row>
    <row r="30" spans="2:16" x14ac:dyDescent="0.25">
      <c r="B30" s="18"/>
      <c r="C30" s="23"/>
      <c r="D30" s="44"/>
      <c r="E30" s="45">
        <v>35</v>
      </c>
      <c r="F30" s="4">
        <v>1</v>
      </c>
      <c r="G30" s="3" t="s">
        <v>89</v>
      </c>
      <c r="H30" s="3" t="s">
        <v>45</v>
      </c>
      <c r="I30" s="3" t="s">
        <v>44</v>
      </c>
      <c r="J30" s="3" t="s">
        <v>90</v>
      </c>
      <c r="K30" s="3"/>
      <c r="L30" s="22"/>
      <c r="M30" s="1"/>
      <c r="N30" s="1"/>
      <c r="O30" s="1"/>
      <c r="P30" s="1"/>
    </row>
    <row r="31" spans="2:16" ht="6.75" customHeight="1" x14ac:dyDescent="0.25">
      <c r="B31" s="18"/>
      <c r="C31" s="38"/>
      <c r="D31" s="46"/>
      <c r="E31" s="39"/>
      <c r="F31" s="4"/>
      <c r="G31" s="3"/>
      <c r="H31" s="3"/>
      <c r="I31" s="3"/>
      <c r="J31" s="3"/>
      <c r="K31" s="3"/>
      <c r="L31" s="22"/>
      <c r="M31" s="1"/>
      <c r="N31" s="1"/>
      <c r="O31" s="1"/>
      <c r="P31" s="1"/>
    </row>
    <row r="32" spans="2:16" x14ac:dyDescent="0.25">
      <c r="B32" s="18"/>
      <c r="C32" s="23"/>
      <c r="D32" s="44"/>
      <c r="E32" s="45"/>
      <c r="F32" s="4"/>
      <c r="G32" s="31" t="s">
        <v>104</v>
      </c>
      <c r="H32" s="3"/>
      <c r="I32" s="3"/>
      <c r="J32" s="3"/>
      <c r="K32" s="3"/>
      <c r="L32" s="22"/>
      <c r="M32" s="1"/>
      <c r="N32" s="1"/>
      <c r="O32" s="1"/>
      <c r="P32" s="1"/>
    </row>
    <row r="33" spans="2:16" x14ac:dyDescent="0.25">
      <c r="B33" s="18"/>
      <c r="C33" s="23"/>
      <c r="D33" s="44"/>
      <c r="E33" s="45">
        <v>40</v>
      </c>
      <c r="F33" s="4">
        <v>1</v>
      </c>
      <c r="G33" s="3" t="s">
        <v>89</v>
      </c>
      <c r="H33" s="3" t="s">
        <v>101</v>
      </c>
      <c r="I33" s="3" t="s">
        <v>100</v>
      </c>
      <c r="J33" s="3" t="s">
        <v>99</v>
      </c>
      <c r="K33" s="3"/>
      <c r="L33" s="22"/>
      <c r="M33" s="1"/>
      <c r="N33" s="1"/>
      <c r="O33" s="1"/>
      <c r="P33" s="1"/>
    </row>
    <row r="34" spans="2:16" x14ac:dyDescent="0.25">
      <c r="B34" s="18"/>
      <c r="C34" s="23"/>
      <c r="D34" s="44"/>
      <c r="E34" s="45">
        <v>41</v>
      </c>
      <c r="F34" s="4">
        <v>1</v>
      </c>
      <c r="G34" s="3" t="s">
        <v>94</v>
      </c>
      <c r="H34" s="3" t="s">
        <v>96</v>
      </c>
      <c r="I34" s="29" t="s">
        <v>110</v>
      </c>
      <c r="J34" s="3" t="s">
        <v>95</v>
      </c>
      <c r="K34" s="3"/>
      <c r="L34" s="22"/>
      <c r="M34" s="1"/>
      <c r="N34" s="1"/>
      <c r="O34" s="1"/>
      <c r="P34" s="1"/>
    </row>
    <row r="35" spans="2:16" ht="6.75" customHeight="1" x14ac:dyDescent="0.25">
      <c r="B35" s="18"/>
      <c r="C35" s="38"/>
      <c r="D35" s="46"/>
      <c r="E35" s="39"/>
      <c r="F35" s="4"/>
      <c r="G35" s="3"/>
      <c r="H35" s="3"/>
      <c r="I35" s="3"/>
      <c r="J35" s="3"/>
      <c r="K35" s="3"/>
      <c r="L35" s="22"/>
      <c r="M35" s="1"/>
      <c r="N35" s="1"/>
      <c r="O35" s="1"/>
      <c r="P35" s="1"/>
    </row>
    <row r="36" spans="2:16" x14ac:dyDescent="0.25">
      <c r="B36" s="18"/>
      <c r="C36" s="23"/>
      <c r="D36" s="44"/>
      <c r="E36" s="45"/>
      <c r="F36" s="4"/>
      <c r="G36" s="31" t="s">
        <v>105</v>
      </c>
      <c r="H36" s="3"/>
      <c r="I36" s="3"/>
      <c r="J36" s="3"/>
      <c r="K36" s="3"/>
      <c r="L36" s="22"/>
      <c r="M36" s="1"/>
      <c r="N36" s="1"/>
      <c r="O36" s="1"/>
      <c r="P36" s="1"/>
    </row>
    <row r="37" spans="2:16" x14ac:dyDescent="0.25">
      <c r="B37" s="18"/>
      <c r="C37" s="23"/>
      <c r="D37" s="44"/>
      <c r="E37" s="45">
        <v>50</v>
      </c>
      <c r="F37" s="4">
        <v>1</v>
      </c>
      <c r="G37" s="3" t="s">
        <v>108</v>
      </c>
      <c r="H37" s="3" t="s">
        <v>107</v>
      </c>
      <c r="I37" s="3" t="s">
        <v>106</v>
      </c>
      <c r="J37" s="3" t="s">
        <v>109</v>
      </c>
      <c r="K37" s="3"/>
      <c r="L37" s="22"/>
      <c r="M37" s="1"/>
      <c r="N37" s="1"/>
      <c r="O37" s="1"/>
      <c r="P37" s="1"/>
    </row>
    <row r="38" spans="2:16" x14ac:dyDescent="0.25">
      <c r="B38" s="18"/>
      <c r="C38" s="23"/>
      <c r="D38" s="44"/>
      <c r="E38" s="45">
        <v>51</v>
      </c>
      <c r="F38" s="4">
        <v>1</v>
      </c>
      <c r="G38" s="3" t="s">
        <v>141</v>
      </c>
      <c r="H38" s="3" t="s">
        <v>142</v>
      </c>
      <c r="I38" s="3"/>
      <c r="J38" s="3" t="s">
        <v>143</v>
      </c>
      <c r="K38" s="3"/>
      <c r="L38" s="22"/>
      <c r="M38" s="1"/>
      <c r="N38" s="1"/>
      <c r="O38" s="1"/>
      <c r="P38" s="1"/>
    </row>
    <row r="39" spans="2:16" ht="9.75" customHeight="1" x14ac:dyDescent="0.25">
      <c r="B39" s="18"/>
      <c r="C39" s="38"/>
      <c r="D39" s="46"/>
      <c r="E39" s="39"/>
      <c r="F39" s="4"/>
      <c r="G39" s="3"/>
      <c r="H39" s="3"/>
      <c r="I39" s="3"/>
      <c r="J39" s="3"/>
      <c r="K39" s="3"/>
      <c r="L39" s="22"/>
      <c r="M39" s="1"/>
      <c r="N39" s="1"/>
      <c r="O39" s="1"/>
      <c r="P39" s="1"/>
    </row>
    <row r="40" spans="2:16" x14ac:dyDescent="0.25">
      <c r="B40" s="18"/>
      <c r="C40" s="23"/>
      <c r="D40" s="33"/>
      <c r="E40" s="14"/>
      <c r="F40" s="4"/>
      <c r="G40" s="31" t="s">
        <v>112</v>
      </c>
      <c r="H40" s="3"/>
      <c r="I40" s="3"/>
      <c r="J40" s="3"/>
      <c r="K40" s="3"/>
      <c r="L40" s="22"/>
      <c r="M40" s="1"/>
      <c r="N40" s="1"/>
      <c r="O40" s="1"/>
      <c r="P40" s="1"/>
    </row>
    <row r="41" spans="2:16" x14ac:dyDescent="0.25">
      <c r="B41" s="18"/>
      <c r="C41" s="23"/>
      <c r="D41" s="33"/>
      <c r="E41" s="14"/>
      <c r="F41" s="6"/>
      <c r="G41" s="5"/>
      <c r="H41" s="5"/>
      <c r="I41" s="5"/>
      <c r="J41" s="5" t="s">
        <v>111</v>
      </c>
      <c r="K41" s="5"/>
      <c r="L41" s="23"/>
    </row>
    <row r="42" spans="2:16" ht="5.25" customHeight="1" thickBot="1" x14ac:dyDescent="0.3">
      <c r="B42" s="19"/>
      <c r="C42" s="24"/>
      <c r="D42" s="34"/>
      <c r="E42" s="15"/>
      <c r="F42" s="10"/>
      <c r="G42" s="9"/>
      <c r="H42" s="9"/>
      <c r="I42" s="9"/>
      <c r="J42" s="9"/>
      <c r="K42" s="9"/>
      <c r="L42" s="24"/>
    </row>
    <row r="43" spans="2:16" ht="6" customHeight="1" x14ac:dyDescent="0.25"/>
  </sheetData>
  <phoneticPr fontId="1" type="noConversion"/>
  <pageMargins left="0.7" right="0.7" top="0.75" bottom="0.75" header="0.3" footer="0.3"/>
  <pageSetup orientation="landscape" r:id="rId1"/>
  <headerFooter>
    <oddHeader>&amp;L&amp;F&amp;C&amp;D  &amp;T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2CA7-B4EB-4C57-B694-8139B57A2784}">
  <dimension ref="A1:C21"/>
  <sheetViews>
    <sheetView workbookViewId="0">
      <selection activeCell="A11" sqref="A11:C11"/>
    </sheetView>
  </sheetViews>
  <sheetFormatPr defaultRowHeight="15" x14ac:dyDescent="0.25"/>
  <cols>
    <col min="2" max="2" width="28.28515625" bestFit="1" customWidth="1"/>
    <col min="3" max="3" width="29.140625" bestFit="1" customWidth="1"/>
  </cols>
  <sheetData>
    <row r="1" spans="1:3" x14ac:dyDescent="0.25">
      <c r="A1">
        <f>Parts!F3*BuildQty</f>
        <v>10</v>
      </c>
      <c r="B1" t="str">
        <f>Parts!H3</f>
        <v>1189-4233-1-ND</v>
      </c>
      <c r="C1" t="str">
        <f>CONCATENATE(BuildNam,"#",Parts!E3," ",Parts!G3," ",Parts!J3)</f>
        <v>KNH2r4#1 C1 1000uF LowESR</v>
      </c>
    </row>
    <row r="2" spans="1:3" x14ac:dyDescent="0.25">
      <c r="A2">
        <f>Parts!F4*BuildQty</f>
        <v>60</v>
      </c>
      <c r="B2" t="str">
        <f>Parts!H4</f>
        <v>478-9903-1-ND</v>
      </c>
      <c r="C2" t="str">
        <f>CONCATENATE(BuildNam,"#",Parts!E4," ",Parts!G4," ",Parts!J4)</f>
        <v>KNH2r4#2 C2-7 0.1uF Decoupling</v>
      </c>
    </row>
    <row r="3" spans="1:3" x14ac:dyDescent="0.25">
      <c r="A3">
        <f>Parts!F5*BuildQty</f>
        <v>0</v>
      </c>
      <c r="B3" t="str">
        <f>Parts!H5</f>
        <v>ED10563-ND</v>
      </c>
      <c r="C3" t="str">
        <f>CONCATENATE(BuildNam,"#",Parts!E5," ",Parts!G5," ",Parts!J5)</f>
        <v>KNH2r4#3 J1-3 Screw Term</v>
      </c>
    </row>
    <row r="4" spans="1:3" x14ac:dyDescent="0.25">
      <c r="A4">
        <f>Parts!F6*BuildQty</f>
        <v>10</v>
      </c>
      <c r="B4" t="str">
        <f>Parts!H6</f>
        <v>609-3214-ND</v>
      </c>
      <c r="C4" t="str">
        <f>CONCATENATE(BuildNam,"#",Parts!E6," ",Parts!G6," ",Parts!J6)</f>
        <v>KNH2r4#4 J4 Mayfly 10x2</v>
      </c>
    </row>
    <row r="5" spans="1:3" x14ac:dyDescent="0.25">
      <c r="A5">
        <f>Parts!F7*BuildQty</f>
        <v>1</v>
      </c>
      <c r="B5" t="str">
        <f>Parts!H7</f>
        <v xml:space="preserve">1597-1083-ND </v>
      </c>
      <c r="C5" t="str">
        <f>CONCATENATE(BuildNam,"#",Parts!E7," ",Parts!G7," ",Parts!J7)</f>
        <v>KNH2r4#5 J6 Seeed 4pin</v>
      </c>
    </row>
    <row r="6" spans="1:3" x14ac:dyDescent="0.25">
      <c r="A6">
        <f>Parts!F8*BuildQty</f>
        <v>20</v>
      </c>
      <c r="B6" t="str">
        <f>Parts!H8</f>
        <v>455-1704-ND</v>
      </c>
      <c r="C6" t="str">
        <f>CONCATENATE(BuildNam,"#",Parts!E8," ",Parts!G8," ",Parts!J8)</f>
        <v>KNH2r4#6 J8-9 JST PH Bat Conn</v>
      </c>
    </row>
    <row r="7" spans="1:3" x14ac:dyDescent="0.25">
      <c r="A7">
        <f>Parts!F9*BuildQty</f>
        <v>10</v>
      </c>
      <c r="B7" t="str">
        <f>Parts!H9</f>
        <v>S5801-01-ND</v>
      </c>
      <c r="C7" t="str">
        <f>CONCATENATE(BuildNam,"#",Parts!E9," ",Parts!G9," ",Parts!J9)</f>
        <v>KNH2r4#7 J10 2mm header</v>
      </c>
    </row>
    <row r="8" spans="1:3" x14ac:dyDescent="0.25">
      <c r="A8">
        <f>Parts!F10*BuildQty</f>
        <v>10</v>
      </c>
      <c r="B8" t="str">
        <f>Parts!H10</f>
        <v>754-1647-1-ND</v>
      </c>
      <c r="C8" t="str">
        <f>CONCATENATE(BuildNam,"#",Parts!E10," ",Parts!G10," ",Parts!J10)</f>
        <v>KNH2r4#8 LED1 Tri LED</v>
      </c>
    </row>
    <row r="9" spans="1:3" x14ac:dyDescent="0.25">
      <c r="A9">
        <f>Parts!F12*BuildQty</f>
        <v>20</v>
      </c>
      <c r="B9" t="str">
        <f>Parts!H12</f>
        <v>311-649HRCT-ND</v>
      </c>
      <c r="C9" t="str">
        <f>CONCATENATE(BuildNam,"#",Parts!E12," ",Parts!G12," ",Parts!J12)</f>
        <v>KNH2r4#10 R2, R3 RS485 I/F</v>
      </c>
    </row>
    <row r="10" spans="1:3" x14ac:dyDescent="0.25">
      <c r="A10">
        <f>Parts!F13*BuildQty</f>
        <v>30</v>
      </c>
      <c r="B10" t="str">
        <f>Parts!H13</f>
        <v>311-120HRCT-ND</v>
      </c>
      <c r="C10" t="str">
        <f>CONCATENATE(BuildNam,"#",Parts!E13," ",Parts!G13," ",Parts!J13)</f>
        <v>KNH2r4#11 R4 6-7 RS485 term</v>
      </c>
    </row>
    <row r="11" spans="1:3" x14ac:dyDescent="0.25">
      <c r="A11">
        <f>Parts!F14*BuildQty</f>
        <v>10</v>
      </c>
      <c r="B11" t="str">
        <f>Parts!H14</f>
        <v xml:space="preserve">507-1818-1-ND  </v>
      </c>
      <c r="C11" t="str">
        <f>CONCATENATE(BuildNam,"#",Parts!E14," ",Parts!G14," ",Parts!J14)</f>
        <v xml:space="preserve">KNH2r4#12 R8 FUSE PTC 100MA </v>
      </c>
    </row>
    <row r="12" spans="1:3" x14ac:dyDescent="0.25">
      <c r="A12">
        <f>Parts!F15*BuildQty</f>
        <v>10</v>
      </c>
      <c r="B12" t="str">
        <f>Parts!H15</f>
        <v>175-MAX22025AWA+-ND</v>
      </c>
      <c r="C12" t="str">
        <f>CONCATENATE(BuildNam,"#",Parts!E15," ",Parts!G15," ",Parts!J15)</f>
        <v>KNH2r4#13 U1 RS485 I/F</v>
      </c>
    </row>
    <row r="13" spans="1:3" x14ac:dyDescent="0.25">
      <c r="A13">
        <f>Parts!F16*BuildQty</f>
        <v>10</v>
      </c>
      <c r="B13" t="str">
        <f>Parts!H16</f>
        <v>2183-2117-ND</v>
      </c>
      <c r="C13" t="str">
        <f>CONCATENATE(BuildNam,"#",Parts!E16," ",Parts!G16," ",Parts!J16)</f>
        <v>KNH2r4#14 U2 Bst 12V</v>
      </c>
    </row>
    <row r="14" spans="1:3" x14ac:dyDescent="0.25">
      <c r="A14">
        <f>Parts!F17*BuildQty</f>
        <v>10</v>
      </c>
      <c r="B14" t="str">
        <f>Parts!H17</f>
        <v>SIP32431DR3-T1GE3CT-ND</v>
      </c>
      <c r="C14" t="str">
        <f>CONCATENATE(BuildNam,"#",Parts!E17," ",Parts!G17," ",Parts!J17)</f>
        <v>KNH2r4#15 U3 Switch</v>
      </c>
    </row>
    <row r="15" spans="1:3" x14ac:dyDescent="0.25">
      <c r="A15">
        <f>Parts!F18*BuildQty</f>
        <v>10</v>
      </c>
      <c r="B15" t="str">
        <f>Parts!H18</f>
        <v>296-SN74LVC2G34DCK3CT-ND</v>
      </c>
      <c r="C15" t="str">
        <f>CONCATENATE(BuildNam,"#",Parts!E18," ",Parts!G18," ",Parts!J18)</f>
        <v>KNH2r4#16 U4 Buff Ioff</v>
      </c>
    </row>
    <row r="16" spans="1:3" x14ac:dyDescent="0.25">
      <c r="A16">
        <f>Parts!F23*BuildQty</f>
        <v>0.4</v>
      </c>
      <c r="B16" t="str">
        <f>Parts!H23</f>
        <v>Mm 8251T4 18AWG Green 50Ft</v>
      </c>
      <c r="C16" t="str">
        <f>CONCATENATE(BuildNam,"#",Parts!E23," ",Parts!G23," ",Parts!J23)</f>
        <v>KNH2r4#20 J11 Cut to 10"</v>
      </c>
    </row>
    <row r="17" spans="1:3" x14ac:dyDescent="0.25">
      <c r="A17">
        <f>Parts!F27*BuildQty</f>
        <v>10</v>
      </c>
      <c r="B17" t="str">
        <f>Parts!H27</f>
        <v>311-0.0HRCT-ND</v>
      </c>
      <c r="C17" t="str">
        <f>CONCATENATE(BuildNam,"#",Parts!E27," ",Parts!G27," ",Parts!J27)</f>
        <v>KNH2r4#31 R1 option Zero</v>
      </c>
    </row>
    <row r="18" spans="1:3" x14ac:dyDescent="0.25">
      <c r="A18">
        <f>Parts!F30*BuildQty</f>
        <v>10</v>
      </c>
      <c r="B18" t="str">
        <f>Parts!H30</f>
        <v>311-0.0HRCT-ND</v>
      </c>
      <c r="C18" t="str">
        <f>CONCATENATE(BuildNam,"#",Parts!E30," ",Parts!G30," ",Parts!J30)</f>
        <v>KNH2r4#35 R5 option Zero</v>
      </c>
    </row>
    <row r="19" spans="1:3" x14ac:dyDescent="0.25">
      <c r="A19">
        <f>Parts!F33*BuildQty</f>
        <v>10</v>
      </c>
      <c r="B19" t="str">
        <f>Parts!H33</f>
        <v>273-KDV06FR100ETCT-ND</v>
      </c>
      <c r="C19" t="str">
        <f>CONCATENATE(BuildNam,"#",Parts!E33," ",Parts!G33," ",Parts!J33)</f>
        <v>KNH2r4#40 R5 0.1ohm `%</v>
      </c>
    </row>
    <row r="20" spans="1:3" x14ac:dyDescent="0.25">
      <c r="A20">
        <f>Parts!F34*BuildQty</f>
        <v>10</v>
      </c>
      <c r="B20" t="str">
        <f>Parts!H34</f>
        <v>LTC2942IDCB-1#TRMPBFCT-ND</v>
      </c>
      <c r="C20" t="str">
        <f>CONCATENATE(BuildNam,"#",Parts!E34," ",Parts!G34," ",Parts!J34)</f>
        <v>KNH2r4#41 U5 LTC2942</v>
      </c>
    </row>
    <row r="21" spans="1:3" x14ac:dyDescent="0.25">
      <c r="A21">
        <f>Parts!F37*BuildQty</f>
        <v>10</v>
      </c>
      <c r="B21" t="str">
        <f>Parts!H37</f>
        <v>S9339-ND</v>
      </c>
      <c r="C21" t="str">
        <f>CONCATENATE(BuildNam,"#",Parts!E37," ",Parts!G37," ",Parts!J37)</f>
        <v xml:space="preserve">KNH2r4#50 Shunt RS485 shunt 2mm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5887-20D8-4593-85B2-54619EFE3E15}">
  <dimension ref="A1:E18"/>
  <sheetViews>
    <sheetView workbookViewId="0">
      <selection activeCell="A18" sqref="A18"/>
    </sheetView>
  </sheetViews>
  <sheetFormatPr defaultRowHeight="15" x14ac:dyDescent="0.25"/>
  <cols>
    <col min="1" max="1" width="9.140625" style="39"/>
    <col min="3" max="3" width="14.28515625" customWidth="1"/>
    <col min="4" max="4" width="40.5703125" customWidth="1"/>
    <col min="5" max="5" width="32.7109375" customWidth="1"/>
  </cols>
  <sheetData>
    <row r="1" spans="1:5" x14ac:dyDescent="0.25">
      <c r="A1" s="39" t="s">
        <v>126</v>
      </c>
      <c r="B1" t="s">
        <v>127</v>
      </c>
      <c r="C1" t="str">
        <f>Parts!H2</f>
        <v>DPN Digikey</v>
      </c>
      <c r="D1" t="s">
        <v>16</v>
      </c>
      <c r="E1" t="s">
        <v>128</v>
      </c>
    </row>
    <row r="2" spans="1:5" x14ac:dyDescent="0.25">
      <c r="A2" s="39" t="str">
        <f>Parts!F3</f>
        <v>1</v>
      </c>
      <c r="B2" t="str">
        <f>Parts!G3</f>
        <v>C1</v>
      </c>
      <c r="C2" t="str">
        <f>Parts!H3</f>
        <v>1189-4233-1-ND</v>
      </c>
      <c r="D2" t="str">
        <f>Parts!I3</f>
        <v>10ZLH1000MEFCT78X16</v>
      </c>
      <c r="E2" t="str">
        <f>CONCATENATE(BuildNam,"#",Parts!E3," ",Parts!G3," ",Parts!J3)</f>
        <v>KNH2r4#1 C1 1000uF LowESR</v>
      </c>
    </row>
    <row r="3" spans="1:5" x14ac:dyDescent="0.25">
      <c r="A3" s="39">
        <f>Parts!F4</f>
        <v>6</v>
      </c>
      <c r="B3" t="str">
        <f>Parts!G4</f>
        <v>C2-7</v>
      </c>
      <c r="C3" t="str">
        <f>Parts!H4</f>
        <v>478-9903-1-ND</v>
      </c>
      <c r="D3" t="str">
        <f>Parts!I4</f>
        <v>06035C104K4T4A</v>
      </c>
      <c r="E3" t="str">
        <f>CONCATENATE(BuildNam,"#",Parts!E4," ",Parts!G4," ",Parts!J4)</f>
        <v>KNH2r4#2 C2-7 0.1uF Decoupling</v>
      </c>
    </row>
    <row r="4" spans="1:5" x14ac:dyDescent="0.25">
      <c r="A4" s="39">
        <f>Parts!F5</f>
        <v>0</v>
      </c>
      <c r="B4" t="str">
        <f>Parts!G5</f>
        <v>J1-3</v>
      </c>
      <c r="C4" t="str">
        <f>Parts!H5</f>
        <v>ED10563-ND</v>
      </c>
      <c r="D4" t="str">
        <f>Parts!I5</f>
        <v>OSTVN04A150</v>
      </c>
      <c r="E4" t="str">
        <f>CONCATENATE(BuildNam,"#",Parts!E5," ",Parts!G5," ",Parts!J5)</f>
        <v>KNH2r4#3 J1-3 Screw Term</v>
      </c>
    </row>
    <row r="5" spans="1:5" x14ac:dyDescent="0.25">
      <c r="A5" s="39" t="str">
        <f>Parts!F6</f>
        <v>1</v>
      </c>
      <c r="B5" t="str">
        <f>Parts!G6</f>
        <v>J4</v>
      </c>
      <c r="C5" t="str">
        <f>Parts!H6</f>
        <v>609-3214-ND</v>
      </c>
      <c r="D5" t="str">
        <f>Parts!I6</f>
        <v>67996-220HLF</v>
      </c>
      <c r="E5" t="str">
        <f>CONCATENATE(BuildNam,"#",Parts!E6," ",Parts!G6," ",Parts!J6)</f>
        <v>KNH2r4#4 J4 Mayfly 10x2</v>
      </c>
    </row>
    <row r="6" spans="1:5" x14ac:dyDescent="0.25">
      <c r="A6" s="39">
        <f>Parts!F7</f>
        <v>0.1</v>
      </c>
      <c r="B6" t="str">
        <f>Parts!G7</f>
        <v>J6</v>
      </c>
      <c r="C6" t="str">
        <f>Parts!H7</f>
        <v xml:space="preserve">1597-1083-ND </v>
      </c>
      <c r="D6" t="str">
        <f>Parts!I7</f>
        <v>110990037 10Pack</v>
      </c>
      <c r="E6" t="str">
        <f>CONCATENATE(BuildNam,"#",Parts!E7," ",Parts!G7," ",Parts!J7)</f>
        <v>KNH2r4#5 J6 Seeed 4pin</v>
      </c>
    </row>
    <row r="7" spans="1:5" x14ac:dyDescent="0.25">
      <c r="A7" s="39" t="str">
        <f>Parts!F8</f>
        <v>2</v>
      </c>
      <c r="B7" t="str">
        <f>Parts!G8</f>
        <v>J8-9</v>
      </c>
      <c r="C7" t="str">
        <f>Parts!H8</f>
        <v>455-1704-ND</v>
      </c>
      <c r="D7" t="str">
        <f>Parts!I8</f>
        <v>B2B-PH-K-S(LF)(SN)</v>
      </c>
      <c r="E7" t="str">
        <f>CONCATENATE(BuildNam,"#",Parts!E8," ",Parts!G8," ",Parts!J8)</f>
        <v>KNH2r4#6 J8-9 JST PH Bat Conn</v>
      </c>
    </row>
    <row r="8" spans="1:5" x14ac:dyDescent="0.25">
      <c r="A8" s="39">
        <f>Parts!F9</f>
        <v>1</v>
      </c>
      <c r="B8" t="str">
        <f>Parts!G9</f>
        <v>J10</v>
      </c>
      <c r="C8" t="str">
        <f>Parts!H9</f>
        <v>S5801-01-ND</v>
      </c>
      <c r="D8" t="str">
        <f>Parts!I9</f>
        <v>NRPN012PAEN-RC</v>
      </c>
      <c r="E8" t="str">
        <f>CONCATENATE(BuildNam,"#",Parts!E9," ",Parts!G9," ",Parts!J9)</f>
        <v>KNH2r4#7 J10 2mm header</v>
      </c>
    </row>
    <row r="9" spans="1:5" x14ac:dyDescent="0.25">
      <c r="A9" s="39">
        <f>Parts!F10</f>
        <v>1</v>
      </c>
      <c r="B9" t="str">
        <f>Parts!G10</f>
        <v>LED1</v>
      </c>
      <c r="C9" t="str">
        <f>Parts!H10</f>
        <v>754-1647-1-ND</v>
      </c>
      <c r="D9" t="str">
        <f>Parts!I10</f>
        <v>APBD3224SURKCGKC-F01</v>
      </c>
      <c r="E9" t="str">
        <f>CONCATENATE(BuildNam,"#",Parts!E10," ",Parts!G10," ",Parts!J10)</f>
        <v>KNH2r4#8 LED1 Tri LED</v>
      </c>
    </row>
    <row r="10" spans="1:5" x14ac:dyDescent="0.25">
      <c r="A10" s="39">
        <f>Parts!F11</f>
        <v>1</v>
      </c>
      <c r="B10" t="str">
        <f>Parts!G11</f>
        <v>R5</v>
      </c>
      <c r="C10" t="str">
        <f>Parts!H11</f>
        <v>311-0.0HRCT-ND</v>
      </c>
      <c r="D10" t="str">
        <f>Parts!I11</f>
        <v>RC0603FR-070RL</v>
      </c>
      <c r="E10" t="str">
        <f>CONCATENATE(BuildNam,"#",Parts!E11," ",Parts!G11," ",Parts!J11)</f>
        <v>KNH2r4#9 R5 no fuel gauge</v>
      </c>
    </row>
    <row r="11" spans="1:5" x14ac:dyDescent="0.25">
      <c r="A11" s="39" t="str">
        <f>Parts!F12</f>
        <v>2</v>
      </c>
      <c r="B11" t="str">
        <f>Parts!G12</f>
        <v>R2, R3</v>
      </c>
      <c r="C11" t="str">
        <f>Parts!H12</f>
        <v>311-649HRCT-ND</v>
      </c>
      <c r="D11" t="str">
        <f>Parts!I12</f>
        <v>RC0603FR-07649RL</v>
      </c>
      <c r="E11" t="str">
        <f>CONCATENATE(BuildNam,"#",Parts!E12," ",Parts!G12," ",Parts!J12)</f>
        <v>KNH2r4#10 R2, R3 RS485 I/F</v>
      </c>
    </row>
    <row r="12" spans="1:5" x14ac:dyDescent="0.25">
      <c r="A12" s="39">
        <f>Parts!F13</f>
        <v>3</v>
      </c>
      <c r="B12" t="str">
        <f>Parts!G13</f>
        <v>R4 6-7</v>
      </c>
      <c r="C12" t="str">
        <f>Parts!H13</f>
        <v>311-120HRCT-ND</v>
      </c>
      <c r="D12" t="str">
        <f>Parts!I13</f>
        <v>RC0603FR-07120RL</v>
      </c>
      <c r="E12" t="str">
        <f>CONCATENATE(BuildNam,"#",Parts!E13," ",Parts!G13," ",Parts!J13)</f>
        <v>KNH2r4#11 R4 6-7 RS485 term</v>
      </c>
    </row>
    <row r="13" spans="1:5" x14ac:dyDescent="0.25">
      <c r="A13" s="39">
        <f>Parts!F14</f>
        <v>1</v>
      </c>
      <c r="B13" t="str">
        <f>Parts!G14</f>
        <v>R8</v>
      </c>
      <c r="C13" t="str">
        <f>Parts!H14</f>
        <v xml:space="preserve">507-1818-1-ND  </v>
      </c>
      <c r="D13" t="str">
        <f>Parts!I14</f>
        <v>0ZCM0010FF2G</v>
      </c>
      <c r="E13" t="str">
        <f>CONCATENATE(BuildNam,"#",Parts!E14," ",Parts!G14," ",Parts!J14)</f>
        <v xml:space="preserve">KNH2r4#12 R8 FUSE PTC 100MA </v>
      </c>
    </row>
    <row r="14" spans="1:5" x14ac:dyDescent="0.25">
      <c r="A14" s="39" t="str">
        <f>Parts!F15</f>
        <v>1</v>
      </c>
      <c r="B14" t="str">
        <f>Parts!G15</f>
        <v>U1</v>
      </c>
      <c r="C14" t="str">
        <f>Parts!H15</f>
        <v>175-MAX22025AWA+-ND</v>
      </c>
      <c r="D14" t="str">
        <f>Parts!I15</f>
        <v>MAX22025AWA+</v>
      </c>
      <c r="E14" t="str">
        <f>CONCATENATE(BuildNam,"#",Parts!E15," ",Parts!G15," ",Parts!J15)</f>
        <v>KNH2r4#13 U1 RS485 I/F</v>
      </c>
    </row>
    <row r="15" spans="1:5" x14ac:dyDescent="0.25">
      <c r="A15" s="39" t="str">
        <f>Parts!F16</f>
        <v>1</v>
      </c>
      <c r="B15" t="str">
        <f>Parts!G16</f>
        <v>U2</v>
      </c>
      <c r="C15" t="str">
        <f>Parts!H16</f>
        <v>2183-2117-ND</v>
      </c>
      <c r="D15" t="str">
        <f>Parts!I16</f>
        <v xml:space="preserve">Pololu U3V12F12 </v>
      </c>
      <c r="E15" t="str">
        <f>CONCATENATE(BuildNam,"#",Parts!E16," ",Parts!G16," ",Parts!J16)</f>
        <v>KNH2r4#14 U2 Bst 12V</v>
      </c>
    </row>
    <row r="16" spans="1:5" x14ac:dyDescent="0.25">
      <c r="A16" s="39" t="str">
        <f>Parts!F17</f>
        <v>1</v>
      </c>
      <c r="B16" t="str">
        <f>Parts!G17</f>
        <v>U3</v>
      </c>
      <c r="C16" t="str">
        <f>Parts!H17</f>
        <v>SIP32431DR3-T1GE3CT-ND</v>
      </c>
      <c r="D16" t="str">
        <f>Parts!I17</f>
        <v>SIP32431DR3-T1GE3</v>
      </c>
      <c r="E16" t="str">
        <f>CONCATENATE(BuildNam,"#",Parts!E17," ",Parts!G17," ",Parts!J17)</f>
        <v>KNH2r4#15 U3 Switch</v>
      </c>
    </row>
    <row r="17" spans="1:5" x14ac:dyDescent="0.25">
      <c r="A17" s="39">
        <f>Parts!F18</f>
        <v>1</v>
      </c>
      <c r="B17" t="str">
        <f>Parts!G18</f>
        <v>U4</v>
      </c>
      <c r="C17" t="str">
        <f>Parts!H18</f>
        <v>296-SN74LVC2G34DCK3CT-ND</v>
      </c>
      <c r="D17" t="str">
        <f>Parts!I18</f>
        <v>SN74LVC2G34DCK3</v>
      </c>
      <c r="E17" t="str">
        <f>CONCATENATE(BuildNam,"#",Parts!E18," ",Parts!G18," ",Parts!J18)</f>
        <v>KNH2r4#16 U4 Buff Ioff</v>
      </c>
    </row>
    <row r="18" spans="1:5" x14ac:dyDescent="0.25">
      <c r="A18" s="39">
        <f>Parts!F23</f>
        <v>0.04</v>
      </c>
      <c r="B18" t="str">
        <f>Parts!G23</f>
        <v>J11</v>
      </c>
      <c r="C18" t="str">
        <f>Parts!H23</f>
        <v>Mm 8251T4 18AWG Green 50Ft</v>
      </c>
      <c r="D18" t="str">
        <f>Parts!I23</f>
        <v>Wire 18AWG 10"</v>
      </c>
      <c r="E18" t="str">
        <f>CONCATENATE(BuildNam,"#",Parts!E23," ",Parts!G23," ",Parts!J23)</f>
        <v>KNH2r4#20 J11 Cut to 10"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5 5 B l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5 5 B l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e Q Z V G t J v t y K Q E A A G o C A A A T A B w A R m 9 y b X V s Y X M v U 2 V j d G l v b j E u b S C i G A A o o B Q A A A A A A A A A A A A A A A A A A A A A A A A A A A B 1 k F F L w z A Q x 9 8 L / Q 4 h v m w Q y 1 o 3 n Y 4 + a K c I w k C 6 N + N D 1 5 5 b t E 1 G 7 j o 3 x r 6 7 m V V E M X l I 7 n 5 3 5 H / / Q y h J G c 3 y 7 o 0 n Y R A G u C o s V O x h d j 8 Y J B Y 2 y c I 0 1 z c s Z T V Q G D B 3 c t P a E h z J c B N N T d k 2 o K l 3 p 2 q I M q P J J d j j 0 y v Z o p W F 1 H I G h K D R 2 G P 0 b u w b V P l n j n J t z a s T R 1 k e r 0 7 z 1 O J w P F r t 7 M K q S j 5 8 T S H / D B T R l n h f P E 2 h V o 0 i s C k X X L D M 1 G 2 j M Y 1 j w W 5 1 a S q l l 2 m c j B L B H l t D k N O u h v Q n j G Z G w 3 N f d M 5 O e L Y q 9 N L Z n + / W w J 3 F e b F w T X N b a H w x t u m + P x a x 1 6 1 B 7 P e 8 o 7 G T J 1 d h B F s 6 C P b N E w 8 / 8 / C h h 4 8 8 / N z D L z x 8 7 O G X H h 4 P f I X f j g / 9 M F D 6 3 0 V O P g B Q S w E C L Q A U A A I A C A D n k G V R 1 B i R Y a Q A A A D 1 A A A A E g A A A A A A A A A A A A A A A A A A A A A A Q 2 9 u Z m l n L 1 B h Y 2 t h Z 2 U u e G 1 s U E s B A i 0 A F A A C A A g A 5 5 B l U Q / K 6 a u k A A A A 6 Q A A A B M A A A A A A A A A A A A A A A A A 8 A A A A F t D b 2 5 0 Z W 5 0 X 1 R 5 c G V z X S 5 4 b W x Q S w E C L Q A U A A I A C A D n k G V R r S b 7 c i k B A A B q A g A A E w A A A A A A A A A A A A A A A A D h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D Q A A A A A A A H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5 I M D A y c m V 2 M m J v b U F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2 V D A y O j A 0 O j M x L j Q 2 M D k 4 O D V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T k g w M D J y Z X Y y Y m 9 t Q U I v Q 2 h h b m d l Z C B U e X B l L n t D b 2 x 1 b W 4 x L D B 9 J n F 1 b 3 Q 7 L C Z x d W 9 0 O 1 N l Y 3 R p b 2 4 x L 0 t O S D A w M n J l d j J i b 2 1 B Q i 9 D a G F u Z 2 V k I F R 5 c G U u e 0 N v b H V t b j I s M X 0 m c X V v d D s s J n F 1 b 3 Q 7 U 2 V j d G l v b j E v S 0 5 I M D A y c m V 2 M m J v b U F C L 0 N o Y W 5 n Z W Q g V H l w Z S 5 7 Q 2 9 s d W 1 u M y w y f S Z x d W 9 0 O y w m c X V v d D t T Z W N 0 a W 9 u M S 9 L T k g w M D J y Z X Y y Y m 9 t Q U I v Q 2 h h b m d l Z C B U e X B l L n t D b 2 x 1 b W 4 0 L D N 9 J n F 1 b 3 Q 7 L C Z x d W 9 0 O 1 N l Y 3 R p b 2 4 x L 0 t O S D A w M n J l d j J i b 2 1 B Q i 9 D a G F u Z 2 V k I F R 5 c G U u e 0 N v b H V t b j U s N H 0 m c X V v d D s s J n F 1 b 3 Q 7 U 2 V j d G l v b j E v S 0 5 I M D A y c m V 2 M m J v b U F C L 0 N o Y W 5 n Z W Q g V H l w Z S 5 7 Q 2 9 s d W 1 u N i w 1 f S Z x d W 9 0 O y w m c X V v d D t T Z W N 0 a W 9 u M S 9 L T k g w M D J y Z X Y y Y m 9 t Q U I v Q 2 h h b m d l Z C B U e X B l L n t D b 2 x 1 b W 4 3 L D Z 9 J n F 1 b 3 Q 7 L C Z x d W 9 0 O 1 N l Y 3 R p b 2 4 x L 0 t O S D A w M n J l d j J i b 2 1 B Q i 9 D a G F u Z 2 V k I F R 5 c G U u e 0 N v b H V t b j g s N 3 0 m c X V v d D s s J n F 1 b 3 Q 7 U 2 V j d G l v b j E v S 0 5 I M D A y c m V 2 M m J v b U F C L 0 N o Y W 5 n Z W Q g V H l w Z S 5 7 Q 2 9 s d W 1 u O S w 4 f S Z x d W 9 0 O y w m c X V v d D t T Z W N 0 a W 9 u M S 9 L T k g w M D J y Z X Y y Y m 9 t Q U I v Q 2 h h b m d l Z C B U e X B l L n t D b 2 x 1 b W 4 x M C w 5 f S Z x d W 9 0 O y w m c X V v d D t T Z W N 0 a W 9 u M S 9 L T k g w M D J y Z X Y y Y m 9 t Q U I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t O S D A w M n J l d j J i b 2 1 B Q i 9 D a G F u Z 2 V k I F R 5 c G U u e 0 N v b H V t b j E s M H 0 m c X V v d D s s J n F 1 b 3 Q 7 U 2 V j d G l v b j E v S 0 5 I M D A y c m V 2 M m J v b U F C L 0 N o Y W 5 n Z W Q g V H l w Z S 5 7 Q 2 9 s d W 1 u M i w x f S Z x d W 9 0 O y w m c X V v d D t T Z W N 0 a W 9 u M S 9 L T k g w M D J y Z X Y y Y m 9 t Q U I v Q 2 h h b m d l Z C B U e X B l L n t D b 2 x 1 b W 4 z L D J 9 J n F 1 b 3 Q 7 L C Z x d W 9 0 O 1 N l Y 3 R p b 2 4 x L 0 t O S D A w M n J l d j J i b 2 1 B Q i 9 D a G F u Z 2 V k I F R 5 c G U u e 0 N v b H V t b j Q s M 3 0 m c X V v d D s s J n F 1 b 3 Q 7 U 2 V j d G l v b j E v S 0 5 I M D A y c m V 2 M m J v b U F C L 0 N o Y W 5 n Z W Q g V H l w Z S 5 7 Q 2 9 s d W 1 u N S w 0 f S Z x d W 9 0 O y w m c X V v d D t T Z W N 0 a W 9 u M S 9 L T k g w M D J y Z X Y y Y m 9 t Q U I v Q 2 h h b m d l Z C B U e X B l L n t D b 2 x 1 b W 4 2 L D V 9 J n F 1 b 3 Q 7 L C Z x d W 9 0 O 1 N l Y 3 R p b 2 4 x L 0 t O S D A w M n J l d j J i b 2 1 B Q i 9 D a G F u Z 2 V k I F R 5 c G U u e 0 N v b H V t b j c s N n 0 m c X V v d D s s J n F 1 b 3 Q 7 U 2 V j d G l v b j E v S 0 5 I M D A y c m V 2 M m J v b U F C L 0 N o Y W 5 n Z W Q g V H l w Z S 5 7 Q 2 9 s d W 1 u O C w 3 f S Z x d W 9 0 O y w m c X V v d D t T Z W N 0 a W 9 u M S 9 L T k g w M D J y Z X Y y Y m 9 t Q U I v Q 2 h h b m d l Z C B U e X B l L n t D b 2 x 1 b W 4 5 L D h 9 J n F 1 b 3 Q 7 L C Z x d W 9 0 O 1 N l Y 3 R p b 2 4 x L 0 t O S D A w M n J l d j J i b 2 1 B Q i 9 D a G F u Z 2 V k I F R 5 c G U u e 0 N v b H V t b j E w L D l 9 J n F 1 b 3 Q 7 L C Z x d W 9 0 O 1 N l Y 3 R p b 2 4 x L 0 t O S D A w M n J l d j J i b 2 1 B Q i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0 5 I M D A y c m V 2 M m J v b U F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O S D A w M n J l d j J i b 2 1 B Q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w o X 2 L P v c R 5 w V T J W L q 5 8 Y A A A A A A I A A A A A A B B m A A A A A Q A A I A A A A H W 4 k 7 a g c N r 7 T o v B N O S e / o 8 6 E 2 L + m C z O / H E H 8 z e R 0 9 t 0 A A A A A A 6 A A A A A A g A A I A A A A F n s b a 1 N 9 5 g 0 y r y 2 f G x A g Z e 0 T V C + S O s + 8 F 9 + 8 K z 0 D 2 q i U A A A A H n z l t h o 6 d 5 A 1 B V M K G H d T e W I C R + / S z F p N I R G 6 n y p L 8 b X o l I 5 5 l a A H e J w H h d r n 7 z 0 w 5 a p T v H j 5 K f A N G H F F K T v U i k G G X g x O o w R p b n P s r H U K n 8 b Q A A A A G 5 O y 4 I E 8 A G j w n R d k 5 a M e K p / r S b m 1 Z 0 9 G 0 V a S + T p p / U 8 w 0 b o x c a C R 2 6 / a t 3 a 0 3 L O H 9 Z K N 8 R f b N F J L 9 G M m H D 9 A 1 8 = < / D a t a M a s h u p > 
</file>

<file path=customXml/itemProps1.xml><?xml version="1.0" encoding="utf-8"?>
<ds:datastoreItem xmlns:ds="http://schemas.openxmlformats.org/officeDocument/2006/customXml" ds:itemID="{DD953C99-FE88-4004-9AEF-C80D65C329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Header</vt:lpstr>
      <vt:lpstr>Parts</vt:lpstr>
      <vt:lpstr>Digikey</vt:lpstr>
      <vt:lpstr>CircuitHub</vt:lpstr>
      <vt:lpstr>BuildNam</vt:lpstr>
      <vt:lpstr>BuildQty</vt:lpstr>
      <vt:lpstr>Parts!Print_Area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neilh77</dc:creator>
  <cp:lastModifiedBy>neilh77</cp:lastModifiedBy>
  <cp:lastPrinted>2020-12-01T20:04:11Z</cp:lastPrinted>
  <dcterms:created xsi:type="dcterms:W3CDTF">2015-06-05T18:17:20Z</dcterms:created>
  <dcterms:modified xsi:type="dcterms:W3CDTF">2021-02-11T17:26:56Z</dcterms:modified>
</cp:coreProperties>
</file>