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D:\usr\a\n\Netsensor\NetworkedSensors\projects\ccts\KNH002-rs485hyrbrid\K002rev4\Docs\"/>
    </mc:Choice>
  </mc:AlternateContent>
  <xr:revisionPtr revIDLastSave="0" documentId="13_ncr:1_{78AF423E-1DB9-4341-9A02-57226A06EE65}" xr6:coauthVersionLast="46" xr6:coauthVersionMax="46" xr10:uidLastSave="{00000000-0000-0000-0000-000000000000}"/>
  <bookViews>
    <workbookView xWindow="33720" yWindow="180" windowWidth="25665" windowHeight="19095" xr2:uid="{00000000-000D-0000-FFFF-FFFF00000000}"/>
  </bookViews>
  <sheets>
    <sheet name="Header" sheetId="1" r:id="rId1"/>
    <sheet name="Parts" sheetId="3" r:id="rId2"/>
    <sheet name="Digikey" sheetId="4" r:id="rId3"/>
    <sheet name="CircuitHub" sheetId="5" r:id="rId4"/>
  </sheets>
  <definedNames>
    <definedName name="BuildNam">Header!$C$6</definedName>
    <definedName name="BuildQty">Header!$C$7</definedName>
    <definedName name="_xlnm.Print_Area" localSheetId="1">Parts!$B$2:$L$38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10" i="5" l="1"/>
  <c r="D10" i="5"/>
  <c r="C10" i="5"/>
  <c r="B10" i="5"/>
  <c r="A10" i="5"/>
  <c r="D17" i="5"/>
  <c r="C17" i="5"/>
  <c r="B17" i="5"/>
  <c r="A17" i="5"/>
  <c r="E16" i="5"/>
  <c r="D16" i="5"/>
  <c r="C16" i="5"/>
  <c r="B16" i="5"/>
  <c r="A16" i="5"/>
  <c r="E15" i="5"/>
  <c r="D15" i="5"/>
  <c r="C15" i="5"/>
  <c r="B15" i="5"/>
  <c r="A15" i="5"/>
  <c r="E14" i="5"/>
  <c r="D14" i="5"/>
  <c r="C14" i="5"/>
  <c r="B14" i="5"/>
  <c r="A14" i="5"/>
  <c r="E13" i="5"/>
  <c r="D13" i="5"/>
  <c r="C13" i="5"/>
  <c r="B13" i="5"/>
  <c r="A13" i="5"/>
  <c r="E12" i="5"/>
  <c r="D12" i="5"/>
  <c r="C12" i="5"/>
  <c r="B12" i="5"/>
  <c r="A12" i="5"/>
  <c r="E11" i="5"/>
  <c r="D11" i="5"/>
  <c r="C11" i="5"/>
  <c r="B11" i="5"/>
  <c r="A11" i="5"/>
  <c r="E9" i="5"/>
  <c r="D9" i="5"/>
  <c r="C9" i="5"/>
  <c r="B9" i="5"/>
  <c r="A9" i="5"/>
  <c r="E8" i="5"/>
  <c r="D8" i="5"/>
  <c r="C8" i="5"/>
  <c r="B8" i="5"/>
  <c r="A8" i="5"/>
  <c r="E7" i="5"/>
  <c r="D7" i="5"/>
  <c r="C7" i="5"/>
  <c r="B7" i="5"/>
  <c r="A7" i="5"/>
  <c r="E6" i="5"/>
  <c r="D6" i="5"/>
  <c r="C6" i="5"/>
  <c r="B6" i="5"/>
  <c r="A6" i="5"/>
  <c r="E5" i="5"/>
  <c r="D5" i="5"/>
  <c r="C5" i="5"/>
  <c r="B5" i="5"/>
  <c r="A5" i="5"/>
  <c r="E4" i="5"/>
  <c r="D4" i="5"/>
  <c r="C4" i="5"/>
  <c r="B4" i="5"/>
  <c r="A4" i="5"/>
  <c r="E2" i="5"/>
  <c r="D2" i="5"/>
  <c r="C2" i="5"/>
  <c r="B2" i="5"/>
  <c r="A2" i="5"/>
  <c r="D3" i="5"/>
  <c r="B3" i="5"/>
  <c r="A3" i="5"/>
  <c r="C1" i="5"/>
  <c r="E3" i="5"/>
  <c r="C3" i="5"/>
  <c r="A2" i="4"/>
  <c r="B2" i="4"/>
  <c r="C2" i="4"/>
  <c r="A3" i="4"/>
  <c r="B3" i="4"/>
  <c r="C3" i="4"/>
  <c r="A4" i="4"/>
  <c r="B4" i="4"/>
  <c r="C4" i="4"/>
  <c r="A5" i="4"/>
  <c r="B5" i="4"/>
  <c r="C5" i="4"/>
  <c r="A6" i="4"/>
  <c r="B6" i="4"/>
  <c r="C6" i="4"/>
  <c r="A7" i="4"/>
  <c r="B7" i="4"/>
  <c r="C7" i="4"/>
  <c r="A8" i="4"/>
  <c r="B8" i="4"/>
  <c r="C8" i="4"/>
  <c r="A9" i="4"/>
  <c r="B9" i="4"/>
  <c r="C9" i="4"/>
  <c r="A10" i="4"/>
  <c r="B10" i="4"/>
  <c r="C10" i="4"/>
  <c r="A11" i="4"/>
  <c r="B11" i="4"/>
  <c r="C11" i="4"/>
  <c r="A12" i="4"/>
  <c r="B12" i="4"/>
  <c r="C12" i="4"/>
  <c r="A13" i="4"/>
  <c r="B13" i="4"/>
  <c r="C13" i="4"/>
  <c r="A14" i="4"/>
  <c r="B14" i="4"/>
  <c r="C14" i="4"/>
  <c r="A15" i="4"/>
  <c r="B15" i="4"/>
  <c r="A16" i="4"/>
  <c r="B16" i="4"/>
  <c r="C16" i="4"/>
  <c r="A17" i="4"/>
  <c r="B17" i="4"/>
  <c r="C17" i="4"/>
  <c r="A18" i="4"/>
  <c r="B18" i="4"/>
  <c r="C18" i="4"/>
  <c r="A19" i="4"/>
  <c r="B19" i="4"/>
  <c r="C19" i="4"/>
  <c r="A20" i="4"/>
  <c r="B20" i="4"/>
  <c r="C20" i="4"/>
  <c r="J18" i="3" l="1"/>
  <c r="C1" i="4"/>
  <c r="B1" i="4"/>
  <c r="A1" i="4"/>
  <c r="C15" i="4" l="1"/>
  <c r="E17" i="5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2F9D5DD-AF09-4975-A217-D6A2809DCC76}" keepAlive="1" name="Query - KNH002rev2bomAB" description="Connection to the 'KNH002rev2bomAB' query in the workbook." type="5" refreshedVersion="6" background="1">
    <dbPr connection="Provider=Microsoft.Mashup.OleDb.1;Data Source=$Workbook$;Location=KNH002rev2bomAB;Extended Properties=&quot;&quot;" command="SELECT * FROM [KNH002rev2bomAB]"/>
  </connection>
</connections>
</file>

<file path=xl/sharedStrings.xml><?xml version="1.0" encoding="utf-8"?>
<sst xmlns="http://schemas.openxmlformats.org/spreadsheetml/2006/main" count="220" uniqueCount="155">
  <si>
    <t>Source:</t>
  </si>
  <si>
    <t>D:\usr\a\n\Netsensor\NetworkedSensors\projects\ccts\KNH002-rs485hyrbrid\K002rev2\KNH002rev2.sch</t>
  </si>
  <si>
    <t/>
  </si>
  <si>
    <t>Date:</t>
  </si>
  <si>
    <t>2020-11-05 5:49:37 PM</t>
  </si>
  <si>
    <t>Tool:</t>
  </si>
  <si>
    <t>Eeschema (5.1.7)-1</t>
  </si>
  <si>
    <t>Generator:</t>
  </si>
  <si>
    <t>C:\Program Files\KiCad\bin\scripting\plugins/bom_csv_grouped_by_value.py</t>
  </si>
  <si>
    <t>Item</t>
  </si>
  <si>
    <t>Qty</t>
  </si>
  <si>
    <t>Reference(s)</t>
  </si>
  <si>
    <t>LibPart</t>
  </si>
  <si>
    <t>Footprint</t>
  </si>
  <si>
    <t>Datasheet</t>
  </si>
  <si>
    <t>Descr</t>
  </si>
  <si>
    <t>MPN</t>
  </si>
  <si>
    <t>C1</t>
  </si>
  <si>
    <t>RS485_Mayfly-eagle-import:CPOL-EUE2,5-6E</t>
  </si>
  <si>
    <t>RS485_Mayfly:E2,5-6E</t>
  </si>
  <si>
    <t>RS485_Mayfly-eagle-import:TWIG-2.0-DIP</t>
  </si>
  <si>
    <t>RS485_Mayfly:2.0_1X4</t>
  </si>
  <si>
    <t>OSTVN04A150</t>
  </si>
  <si>
    <t>ED10563-ND</t>
  </si>
  <si>
    <t>J4</t>
  </si>
  <si>
    <t>RS485_Mayfly-eagle-import:CONN_10X2</t>
  </si>
  <si>
    <t>RS485_Mayfly:2X10</t>
  </si>
  <si>
    <t>67996-220HLF</t>
  </si>
  <si>
    <t>609-3214-ND</t>
  </si>
  <si>
    <t>RS485_Mayfly-eagle-import:CONN_42.54_NOSILK</t>
  </si>
  <si>
    <t>RS485_Mayfly:1X04_NOSILK</t>
  </si>
  <si>
    <t>110990037 10Pack</t>
  </si>
  <si>
    <t>Connector_Generic:Conn_01x02</t>
  </si>
  <si>
    <t>RS485_Mayfly:B2B-PH-K-SLFSN</t>
  </si>
  <si>
    <t>~</t>
  </si>
  <si>
    <t>B2B-PH-K-S(LF)(SN)</t>
  </si>
  <si>
    <t>455-1704-ND</t>
  </si>
  <si>
    <t>J10</t>
  </si>
  <si>
    <t>J11</t>
  </si>
  <si>
    <t>Connector_Generic:Conn_01x01</t>
  </si>
  <si>
    <t>Connector_Pin:Pin_D1.0mm_L10.0mm_LooseFit</t>
  </si>
  <si>
    <t>R1</t>
  </si>
  <si>
    <t>Device:R</t>
  </si>
  <si>
    <t>Resistor_SMD:R_0603_1608Metric_Pad0.98x0.95mm_HandSolder</t>
  </si>
  <si>
    <t>RC0603FR-070RL</t>
  </si>
  <si>
    <t>311-0.0HRCT-ND</t>
  </si>
  <si>
    <t>RC0603FR-07649RL</t>
  </si>
  <si>
    <t>311-649HRCT-ND</t>
  </si>
  <si>
    <t>RC0603FR-07120RL</t>
  </si>
  <si>
    <t>311-120HRCT-ND</t>
  </si>
  <si>
    <t>U1</t>
  </si>
  <si>
    <t>MAX22025AWA+</t>
  </si>
  <si>
    <t>MAX22025AWA:MAX22025AWA+</t>
  </si>
  <si>
    <t>RS485_Mayfly:MAX22025AWA&amp;plus_</t>
  </si>
  <si>
    <t>175-MAX22025AWA+-ND</t>
  </si>
  <si>
    <t>U2</t>
  </si>
  <si>
    <t>RS485_Mayfly-eagle-import:POLOLU_VREG</t>
  </si>
  <si>
    <t>RS485_Mayfly:POLOLU_REG</t>
  </si>
  <si>
    <t xml:space="preserve">Pololu U3V12F12 </t>
  </si>
  <si>
    <t>2183-2117-ND</t>
  </si>
  <si>
    <t>U3</t>
  </si>
  <si>
    <t>Power_Management:SiP32431DR3</t>
  </si>
  <si>
    <t>Package_TO_SOT_SMD:SOT-363_SC-70-6</t>
  </si>
  <si>
    <t>http://www.vishay.com.hk/docs/66597/sip32431.pdf</t>
  </si>
  <si>
    <t>SIP32431DR3-T1GE3</t>
  </si>
  <si>
    <t>SIP32431DR3-T1GE3CT-ND</t>
  </si>
  <si>
    <t>1</t>
  </si>
  <si>
    <t>2</t>
  </si>
  <si>
    <t>3</t>
  </si>
  <si>
    <t>4</t>
  </si>
  <si>
    <t>5</t>
  </si>
  <si>
    <t>7</t>
  </si>
  <si>
    <t>8</t>
  </si>
  <si>
    <t>9</t>
  </si>
  <si>
    <t>10</t>
  </si>
  <si>
    <t>11</t>
  </si>
  <si>
    <t>R2, R3</t>
  </si>
  <si>
    <t>12</t>
  </si>
  <si>
    <t>13</t>
  </si>
  <si>
    <t>J1-3</t>
  </si>
  <si>
    <t>J5-7</t>
  </si>
  <si>
    <t>J8-9</t>
  </si>
  <si>
    <t>Wire 19AWG 10"</t>
  </si>
  <si>
    <t xml:space="preserve">1597-1083-ND </t>
  </si>
  <si>
    <t>BuildQty</t>
  </si>
  <si>
    <t>BuildNam</t>
  </si>
  <si>
    <t>RS485 I/F</t>
  </si>
  <si>
    <t>Bst 12V</t>
  </si>
  <si>
    <t>Switch</t>
  </si>
  <si>
    <t>Screw Term</t>
  </si>
  <si>
    <t>Mayfly 10x2</t>
  </si>
  <si>
    <t>Seeed 4pin</t>
  </si>
  <si>
    <t>10ZLH1000MEFCT78X16</t>
  </si>
  <si>
    <t>1189-4233-1-ND</t>
  </si>
  <si>
    <t>1000uF LowESR</t>
  </si>
  <si>
    <t>Mm 8251T4 18AWG Green 50Ft</t>
  </si>
  <si>
    <t>C2-7</t>
  </si>
  <si>
    <t>LED1</t>
  </si>
  <si>
    <t>R5</t>
  </si>
  <si>
    <t>option Zero</t>
  </si>
  <si>
    <t>U4</t>
  </si>
  <si>
    <t>296-SN74LVC2G34DCK3CT-ND</t>
  </si>
  <si>
    <t>SN74LVC2G34DCK3</t>
  </si>
  <si>
    <t>U5</t>
  </si>
  <si>
    <t>LTC2942</t>
  </si>
  <si>
    <t>LTC2942IDCB-1#TRMPBFCT-ND</t>
  </si>
  <si>
    <t>S5801-01-ND</t>
  </si>
  <si>
    <t>2mm header</t>
  </si>
  <si>
    <t>0.1ohm `%</t>
  </si>
  <si>
    <t>KDV06FR100ET</t>
  </si>
  <si>
    <t>273-KDV06FR100ETCT-ND</t>
  </si>
  <si>
    <t>Power Monitor : None/standard</t>
  </si>
  <si>
    <t>Boost:  5V, no 12V</t>
  </si>
  <si>
    <t>Power Monitor: Add LTC2492</t>
  </si>
  <si>
    <t>Other Parts</t>
  </si>
  <si>
    <t>1b</t>
  </si>
  <si>
    <t>5b</t>
  </si>
  <si>
    <t>5c</t>
  </si>
  <si>
    <t>14</t>
  </si>
  <si>
    <t>15</t>
  </si>
  <si>
    <t>16</t>
  </si>
  <si>
    <t>17</t>
  </si>
  <si>
    <t>18</t>
  </si>
  <si>
    <t>SPN02SXCN-RC SPN02SVEN-RC</t>
  </si>
  <si>
    <t>S9339-ND</t>
  </si>
  <si>
    <t>19</t>
  </si>
  <si>
    <t>Shunt</t>
  </si>
  <si>
    <t xml:space="preserve">RS485 shunt 2mm </t>
  </si>
  <si>
    <t>LTC2942IDCB-1#TRMPBF</t>
  </si>
  <si>
    <t>PCB</t>
  </si>
  <si>
    <t>Solder Mask for SMT</t>
  </si>
  <si>
    <t>KNH002r3</t>
  </si>
  <si>
    <t>Manufacturing NRE</t>
  </si>
  <si>
    <t>20</t>
  </si>
  <si>
    <t>21</t>
  </si>
  <si>
    <t>JST PH Bat Conn</t>
  </si>
  <si>
    <t>06035C104K4T4A</t>
  </si>
  <si>
    <t>478-9903-1-ND</t>
  </si>
  <si>
    <t>0.1uF Decoupling</t>
  </si>
  <si>
    <t>Tri LED</t>
  </si>
  <si>
    <t>RS485 term</t>
  </si>
  <si>
    <t>Buff Ioff</t>
  </si>
  <si>
    <t>Stock</t>
  </si>
  <si>
    <t>KNH2r4</t>
  </si>
  <si>
    <t>R4 6-7</t>
  </si>
  <si>
    <t>APBD3224SURKCGKC-F01</t>
  </si>
  <si>
    <t>754-1647-1-ND</t>
  </si>
  <si>
    <t>DPN Digikey</t>
  </si>
  <si>
    <t>Quantity</t>
  </si>
  <si>
    <t>reference</t>
  </si>
  <si>
    <t>Description</t>
  </si>
  <si>
    <t>NRPN012PAEN-RC</t>
  </si>
  <si>
    <t>no fuel gauge</t>
  </si>
  <si>
    <t>Tab CircuitHub defined</t>
  </si>
  <si>
    <t>Basic build with external LiIon battery connections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</si>
</sst>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444444"/>
      <name val="Arial"/>
      <family val="2"/>
    </font>
  </fonts>
  <fills count="2">
    <fill>
      <patternFill patternType="none"/>
    </fill>
    <fill>
      <patternFill patternType="gray125"/>
    </fill>
  </fills>
  <borders count="27">
    <border>
      <left/>
      <right/>
      <top/>
      <bottom/>
      <diagonal/>
    </border>
    <border>
      <left/>
      <right style="dotted">
        <color auto="1"/>
      </right>
      <top style="dotted">
        <color auto="1"/>
      </top>
      <bottom style="dotted">
        <color auto="1"/>
      </bottom>
      <diagonal/>
    </border>
    <border>
      <left style="dotted">
        <color auto="1"/>
      </left>
      <right style="dotted">
        <color auto="1"/>
      </right>
      <top style="dotted">
        <color auto="1"/>
      </top>
      <bottom style="dotted">
        <color auto="1"/>
      </bottom>
      <diagonal/>
    </border>
    <border>
      <left style="dotted">
        <color auto="1"/>
      </left>
      <right style="dotted">
        <color auto="1"/>
      </right>
      <top style="medium">
        <color auto="1"/>
      </top>
      <bottom style="dotted">
        <color auto="1"/>
      </bottom>
      <diagonal/>
    </border>
    <border>
      <left style="dotted">
        <color auto="1"/>
      </left>
      <right style="dotted">
        <color auto="1"/>
      </right>
      <top style="dotted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/>
      <right style="dotted">
        <color auto="1"/>
      </right>
      <top style="medium">
        <color auto="1"/>
      </top>
      <bottom style="dotted">
        <color auto="1"/>
      </bottom>
      <diagonal/>
    </border>
    <border>
      <left/>
      <right style="dotted">
        <color auto="1"/>
      </right>
      <top style="dotted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dotted">
        <color auto="1"/>
      </bottom>
      <diagonal/>
    </border>
    <border>
      <left style="medium">
        <color auto="1"/>
      </left>
      <right/>
      <top style="dotted">
        <color auto="1"/>
      </top>
      <bottom style="dotted">
        <color auto="1"/>
      </bottom>
      <diagonal/>
    </border>
    <border>
      <left style="medium">
        <color auto="1"/>
      </left>
      <right/>
      <top style="dotted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dotted">
        <color auto="1"/>
      </bottom>
      <diagonal/>
    </border>
    <border>
      <left/>
      <right style="medium">
        <color auto="1"/>
      </right>
      <top style="dotted">
        <color auto="1"/>
      </top>
      <bottom style="dotted">
        <color auto="1"/>
      </bottom>
      <diagonal/>
    </border>
    <border>
      <left/>
      <right style="medium">
        <color auto="1"/>
      </right>
      <top style="dotted">
        <color auto="1"/>
      </top>
      <bottom style="medium">
        <color auto="1"/>
      </bottom>
      <diagonal/>
    </border>
    <border>
      <left style="medium">
        <color auto="1"/>
      </left>
      <right/>
      <top/>
      <bottom style="dotted">
        <color auto="1"/>
      </bottom>
      <diagonal/>
    </border>
    <border>
      <left/>
      <right style="dotted">
        <color auto="1"/>
      </right>
      <top/>
      <bottom style="dotted">
        <color auto="1"/>
      </bottom>
      <diagonal/>
    </border>
    <border>
      <left style="dotted">
        <color auto="1"/>
      </left>
      <right style="dotted">
        <color auto="1"/>
      </right>
      <top/>
      <bottom style="dotted">
        <color auto="1"/>
      </bottom>
      <diagonal/>
    </border>
    <border>
      <left/>
      <right style="medium">
        <color auto="1"/>
      </right>
      <top/>
      <bottom style="dotted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dotted">
        <color auto="1"/>
      </bottom>
      <diagonal/>
    </border>
    <border>
      <left/>
      <right/>
      <top/>
      <bottom style="dotted">
        <color auto="1"/>
      </bottom>
      <diagonal/>
    </border>
    <border>
      <left/>
      <right/>
      <top style="dotted">
        <color auto="1"/>
      </top>
      <bottom style="dotted">
        <color auto="1"/>
      </bottom>
      <diagonal/>
    </border>
    <border>
      <left/>
      <right/>
      <top style="dotted">
        <color auto="1"/>
      </top>
      <bottom style="medium">
        <color auto="1"/>
      </bottom>
      <diagonal/>
    </border>
    <border>
      <left/>
      <right style="medium">
        <color auto="1"/>
      </right>
      <top/>
      <bottom/>
      <diagonal/>
    </border>
  </borders>
  <cellStyleXfs count="1">
    <xf numFmtId="0" fontId="0" fillId="0" borderId="0"/>
  </cellStyleXfs>
  <cellXfs count="46">
    <xf numFmtId="0" fontId="0" fillId="0" borderId="0" xfId="0"/>
    <xf numFmtId="0" fontId="0" fillId="0" borderId="0" xfId="0" applyNumberFormat="1"/>
    <xf numFmtId="0" fontId="0" fillId="0" borderId="0" xfId="0" applyAlignment="1">
      <alignment horizontal="center"/>
    </xf>
    <xf numFmtId="0" fontId="0" fillId="0" borderId="2" xfId="0" applyNumberFormat="1" applyBorder="1"/>
    <xf numFmtId="0" fontId="0" fillId="0" borderId="2" xfId="0" applyNumberFormat="1" applyBorder="1" applyAlignment="1">
      <alignment horizontal="center"/>
    </xf>
    <xf numFmtId="0" fontId="0" fillId="0" borderId="2" xfId="0" applyBorder="1"/>
    <xf numFmtId="0" fontId="0" fillId="0" borderId="2" xfId="0" applyBorder="1" applyAlignment="1">
      <alignment horizontal="center"/>
    </xf>
    <xf numFmtId="0" fontId="0" fillId="0" borderId="3" xfId="0" applyNumberFormat="1" applyBorder="1"/>
    <xf numFmtId="0" fontId="0" fillId="0" borderId="3" xfId="0" applyNumberFormat="1" applyBorder="1" applyAlignment="1">
      <alignment horizontal="center"/>
    </xf>
    <xf numFmtId="0" fontId="0" fillId="0" borderId="4" xfId="0" applyBorder="1"/>
    <xf numFmtId="0" fontId="0" fillId="0" borderId="4" xfId="0" applyBorder="1" applyAlignment="1">
      <alignment horizontal="center"/>
    </xf>
    <xf numFmtId="0" fontId="0" fillId="0" borderId="5" xfId="0" applyNumberFormat="1" applyBorder="1"/>
    <xf numFmtId="0" fontId="0" fillId="0" borderId="5" xfId="0" applyNumberFormat="1" applyBorder="1" applyAlignment="1">
      <alignment horizontal="center"/>
    </xf>
    <xf numFmtId="0" fontId="0" fillId="0" borderId="7" xfId="0" applyNumberFormat="1" applyBorder="1"/>
    <xf numFmtId="0" fontId="0" fillId="0" borderId="8" xfId="0" applyNumberFormat="1" applyBorder="1"/>
    <xf numFmtId="0" fontId="0" fillId="0" borderId="1" xfId="0" applyNumberFormat="1" applyBorder="1"/>
    <xf numFmtId="0" fontId="0" fillId="0" borderId="9" xfId="0" applyBorder="1"/>
    <xf numFmtId="0" fontId="0" fillId="0" borderId="6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NumberFormat="1" applyBorder="1"/>
    <xf numFmtId="0" fontId="0" fillId="0" borderId="14" xfId="0" applyNumberFormat="1" applyBorder="1"/>
    <xf numFmtId="0" fontId="0" fillId="0" borderId="15" xfId="0" applyNumberForma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NumberFormat="1" applyBorder="1"/>
    <xf numFmtId="0" fontId="0" fillId="0" borderId="19" xfId="0" applyNumberFormat="1" applyBorder="1" applyAlignment="1">
      <alignment horizontal="center"/>
    </xf>
    <xf numFmtId="0" fontId="0" fillId="0" borderId="19" xfId="0" applyNumberFormat="1" applyBorder="1"/>
    <xf numFmtId="0" fontId="0" fillId="0" borderId="20" xfId="0" applyNumberFormat="1" applyBorder="1"/>
    <xf numFmtId="0" fontId="3" fillId="0" borderId="0" xfId="0" applyFont="1"/>
    <xf numFmtId="0" fontId="2" fillId="0" borderId="1" xfId="0" applyNumberFormat="1" applyFont="1" applyBorder="1"/>
    <xf numFmtId="0" fontId="2" fillId="0" borderId="2" xfId="0" applyNumberFormat="1" applyFont="1" applyBorder="1"/>
    <xf numFmtId="0" fontId="0" fillId="0" borderId="21" xfId="0" applyBorder="1"/>
    <xf numFmtId="0" fontId="0" fillId="0" borderId="22" xfId="0" applyBorder="1"/>
    <xf numFmtId="0" fontId="0" fillId="0" borderId="23" xfId="0" applyBorder="1"/>
    <xf numFmtId="0" fontId="0" fillId="0" borderId="24" xfId="0" applyBorder="1"/>
    <xf numFmtId="0" fontId="0" fillId="0" borderId="0" xfId="0" applyBorder="1"/>
    <xf numFmtId="0" fontId="0" fillId="0" borderId="25" xfId="0" applyBorder="1"/>
    <xf numFmtId="0" fontId="0" fillId="0" borderId="13" xfId="0" applyBorder="1"/>
    <xf numFmtId="0" fontId="0" fillId="0" borderId="14" xfId="0" applyBorder="1"/>
    <xf numFmtId="0" fontId="0" fillId="0" borderId="20" xfId="0" applyBorder="1"/>
    <xf numFmtId="0" fontId="0" fillId="0" borderId="26" xfId="0" applyBorder="1"/>
    <xf numFmtId="49" fontId="0" fillId="0" borderId="0" xfId="0" applyNumberFormat="1" applyAlignment="1">
      <alignment horizontal="center"/>
    </xf>
    <xf numFmtId="49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1"/>
  <sheetViews>
    <sheetView tabSelected="1" workbookViewId="0">
      <selection activeCell="B12" sqref="B12"/>
    </sheetView>
  </sheetViews>
  <sheetFormatPr defaultRowHeight="15" x14ac:dyDescent="0.25"/>
  <cols>
    <col min="2" max="2" width="26.140625" customWidth="1"/>
    <col min="3" max="3" width="13.7109375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2</v>
      </c>
      <c r="E1" s="1" t="s">
        <v>2</v>
      </c>
      <c r="F1" s="1" t="s">
        <v>2</v>
      </c>
      <c r="G1" s="1" t="s">
        <v>2</v>
      </c>
      <c r="H1" s="1" t="s">
        <v>2</v>
      </c>
      <c r="I1" s="1" t="s">
        <v>2</v>
      </c>
      <c r="J1" s="1" t="s">
        <v>2</v>
      </c>
      <c r="K1" s="1" t="s">
        <v>2</v>
      </c>
    </row>
    <row r="2" spans="1:11" x14ac:dyDescent="0.25">
      <c r="A2" s="1" t="s">
        <v>3</v>
      </c>
      <c r="B2" s="1" t="s">
        <v>4</v>
      </c>
      <c r="C2" s="1" t="s">
        <v>2</v>
      </c>
      <c r="D2" s="1" t="s">
        <v>2</v>
      </c>
      <c r="E2" s="1" t="s">
        <v>2</v>
      </c>
      <c r="F2" s="1" t="s">
        <v>2</v>
      </c>
      <c r="G2" s="1" t="s">
        <v>2</v>
      </c>
      <c r="H2" s="1" t="s">
        <v>2</v>
      </c>
      <c r="I2" s="1" t="s">
        <v>2</v>
      </c>
      <c r="J2" s="1" t="s">
        <v>2</v>
      </c>
      <c r="K2" s="1" t="s">
        <v>2</v>
      </c>
    </row>
    <row r="3" spans="1:11" x14ac:dyDescent="0.25">
      <c r="A3" s="1" t="s">
        <v>5</v>
      </c>
      <c r="B3" s="1" t="s">
        <v>6</v>
      </c>
      <c r="C3" s="1" t="s">
        <v>2</v>
      </c>
      <c r="D3" s="1" t="s">
        <v>2</v>
      </c>
      <c r="E3" s="1" t="s">
        <v>2</v>
      </c>
      <c r="F3" s="1" t="s">
        <v>2</v>
      </c>
      <c r="G3" s="1" t="s">
        <v>2</v>
      </c>
      <c r="H3" s="1" t="s">
        <v>2</v>
      </c>
      <c r="I3" s="1" t="s">
        <v>2</v>
      </c>
      <c r="J3" s="1" t="s">
        <v>2</v>
      </c>
      <c r="K3" s="1" t="s">
        <v>2</v>
      </c>
    </row>
    <row r="4" spans="1:11" x14ac:dyDescent="0.25">
      <c r="A4" s="1" t="s">
        <v>7</v>
      </c>
      <c r="B4" s="1" t="s">
        <v>8</v>
      </c>
      <c r="C4" s="1" t="s">
        <v>2</v>
      </c>
      <c r="D4" s="1" t="s">
        <v>2</v>
      </c>
      <c r="E4" s="1" t="s">
        <v>2</v>
      </c>
      <c r="F4" s="1" t="s">
        <v>2</v>
      </c>
      <c r="G4" s="1" t="s">
        <v>2</v>
      </c>
      <c r="H4" s="1" t="s">
        <v>2</v>
      </c>
      <c r="I4" s="1" t="s">
        <v>2</v>
      </c>
      <c r="J4" s="1" t="s">
        <v>2</v>
      </c>
      <c r="K4" s="1" t="s">
        <v>2</v>
      </c>
    </row>
    <row r="5" spans="1:11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</row>
    <row r="6" spans="1:11" x14ac:dyDescent="0.25">
      <c r="A6" s="1"/>
      <c r="B6" s="1" t="s">
        <v>85</v>
      </c>
      <c r="C6" s="1" t="s">
        <v>143</v>
      </c>
      <c r="D6" s="1"/>
      <c r="E6" s="1"/>
      <c r="F6" s="1"/>
      <c r="G6" s="1"/>
      <c r="H6" s="1"/>
      <c r="I6" s="1"/>
      <c r="J6" s="1"/>
      <c r="K6" s="1"/>
    </row>
    <row r="7" spans="1:11" x14ac:dyDescent="0.25">
      <c r="B7" s="1" t="s">
        <v>84</v>
      </c>
      <c r="C7">
        <v>6</v>
      </c>
    </row>
    <row r="10" spans="1:11" x14ac:dyDescent="0.25">
      <c r="B10" t="s">
        <v>153</v>
      </c>
    </row>
    <row r="11" spans="1:11" x14ac:dyDescent="0.25">
      <c r="B11" t="s">
        <v>154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5710DB-CD36-4D48-83B7-3B63B6990DCD}">
  <dimension ref="B1:P38"/>
  <sheetViews>
    <sheetView workbookViewId="0">
      <selection activeCell="E11" sqref="E11"/>
    </sheetView>
  </sheetViews>
  <sheetFormatPr defaultRowHeight="15" x14ac:dyDescent="0.25"/>
  <cols>
    <col min="2" max="2" width="2.28515625" customWidth="1"/>
    <col min="3" max="3" width="8" customWidth="1"/>
    <col min="4" max="4" width="2.28515625" customWidth="1"/>
    <col min="5" max="5" width="6.85546875" customWidth="1"/>
    <col min="6" max="6" width="7.5703125" style="2" customWidth="1"/>
    <col min="8" max="8" width="24.140625" bestFit="1" customWidth="1"/>
    <col min="9" max="9" width="21.140625" customWidth="1"/>
    <col min="10" max="10" width="17.7109375" customWidth="1"/>
    <col min="11" max="11" width="0.85546875" customWidth="1"/>
    <col min="12" max="12" width="1.5703125" customWidth="1"/>
    <col min="13" max="13" width="5" customWidth="1"/>
  </cols>
  <sheetData>
    <row r="1" spans="2:16" ht="8.25" customHeight="1" thickBot="1" x14ac:dyDescent="0.3"/>
    <row r="2" spans="2:16" ht="15.75" thickBot="1" x14ac:dyDescent="0.3">
      <c r="B2" s="17"/>
      <c r="C2" s="40" t="s">
        <v>142</v>
      </c>
      <c r="D2" s="34"/>
      <c r="E2" s="13" t="s">
        <v>9</v>
      </c>
      <c r="F2" s="12" t="s">
        <v>10</v>
      </c>
      <c r="G2" s="11" t="s">
        <v>11</v>
      </c>
      <c r="H2" s="11" t="s">
        <v>147</v>
      </c>
      <c r="I2" s="11" t="s">
        <v>16</v>
      </c>
      <c r="J2" s="11" t="s">
        <v>15</v>
      </c>
      <c r="K2" s="11"/>
      <c r="L2" s="21"/>
      <c r="M2" s="1"/>
      <c r="N2" s="1" t="s">
        <v>12</v>
      </c>
      <c r="O2" s="1" t="s">
        <v>13</v>
      </c>
      <c r="P2" s="1" t="s">
        <v>14</v>
      </c>
    </row>
    <row r="3" spans="2:16" x14ac:dyDescent="0.25">
      <c r="B3" s="18"/>
      <c r="C3" s="41"/>
      <c r="D3" s="35"/>
      <c r="E3" s="14" t="s">
        <v>66</v>
      </c>
      <c r="F3" s="8" t="s">
        <v>66</v>
      </c>
      <c r="G3" s="7" t="s">
        <v>17</v>
      </c>
      <c r="H3" s="7" t="s">
        <v>93</v>
      </c>
      <c r="I3" s="7" t="s">
        <v>92</v>
      </c>
      <c r="J3" s="7" t="s">
        <v>94</v>
      </c>
      <c r="K3" s="7"/>
      <c r="L3" s="22"/>
      <c r="M3" s="1"/>
      <c r="N3" s="1" t="s">
        <v>18</v>
      </c>
      <c r="O3" s="1" t="s">
        <v>19</v>
      </c>
      <c r="P3" s="1" t="s">
        <v>2</v>
      </c>
    </row>
    <row r="4" spans="2:16" x14ac:dyDescent="0.25">
      <c r="B4" s="26"/>
      <c r="C4" s="42"/>
      <c r="D4" s="36"/>
      <c r="E4" s="27" t="s">
        <v>115</v>
      </c>
      <c r="F4" s="28">
        <v>6</v>
      </c>
      <c r="G4" s="29" t="s">
        <v>96</v>
      </c>
      <c r="H4" s="29" t="s">
        <v>137</v>
      </c>
      <c r="I4" s="29" t="s">
        <v>136</v>
      </c>
      <c r="J4" s="29" t="s">
        <v>138</v>
      </c>
      <c r="K4" s="29"/>
      <c r="L4" s="30"/>
      <c r="M4" s="1"/>
      <c r="N4" s="1"/>
      <c r="O4" s="1"/>
      <c r="P4" s="1"/>
    </row>
    <row r="5" spans="2:16" x14ac:dyDescent="0.25">
      <c r="B5" s="19"/>
      <c r="C5" s="24"/>
      <c r="D5" s="37"/>
      <c r="E5" s="15" t="s">
        <v>67</v>
      </c>
      <c r="F5" s="4" t="s">
        <v>68</v>
      </c>
      <c r="G5" s="3" t="s">
        <v>79</v>
      </c>
      <c r="H5" s="3" t="s">
        <v>23</v>
      </c>
      <c r="I5" s="3" t="s">
        <v>22</v>
      </c>
      <c r="J5" s="3" t="s">
        <v>89</v>
      </c>
      <c r="K5" s="3"/>
      <c r="L5" s="23"/>
      <c r="M5" s="1"/>
      <c r="N5" s="1" t="s">
        <v>20</v>
      </c>
      <c r="O5" s="1" t="s">
        <v>21</v>
      </c>
      <c r="P5" s="1" t="s">
        <v>2</v>
      </c>
    </row>
    <row r="6" spans="2:16" x14ac:dyDescent="0.25">
      <c r="B6" s="19"/>
      <c r="C6" s="24"/>
      <c r="D6" s="37"/>
      <c r="E6" s="15" t="s">
        <v>68</v>
      </c>
      <c r="F6" s="4" t="s">
        <v>66</v>
      </c>
      <c r="G6" s="3" t="s">
        <v>24</v>
      </c>
      <c r="H6" s="3" t="s">
        <v>28</v>
      </c>
      <c r="I6" s="3" t="s">
        <v>27</v>
      </c>
      <c r="J6" s="3" t="s">
        <v>90</v>
      </c>
      <c r="K6" s="3"/>
      <c r="L6" s="23"/>
      <c r="M6" s="1"/>
      <c r="N6" s="1" t="s">
        <v>25</v>
      </c>
      <c r="O6" s="1" t="s">
        <v>26</v>
      </c>
      <c r="P6" s="1" t="s">
        <v>2</v>
      </c>
    </row>
    <row r="7" spans="2:16" x14ac:dyDescent="0.25">
      <c r="B7" s="19"/>
      <c r="C7" s="24"/>
      <c r="D7" s="37"/>
      <c r="E7" s="15" t="s">
        <v>69</v>
      </c>
      <c r="F7" s="4">
        <v>0.3</v>
      </c>
      <c r="G7" s="3" t="s">
        <v>80</v>
      </c>
      <c r="H7" s="3" t="s">
        <v>83</v>
      </c>
      <c r="I7" s="3" t="s">
        <v>31</v>
      </c>
      <c r="J7" s="3" t="s">
        <v>91</v>
      </c>
      <c r="K7" s="3"/>
      <c r="L7" s="23"/>
      <c r="M7" s="1"/>
      <c r="N7" s="1" t="s">
        <v>29</v>
      </c>
      <c r="O7" s="1" t="s">
        <v>30</v>
      </c>
      <c r="P7" s="1" t="s">
        <v>2</v>
      </c>
    </row>
    <row r="8" spans="2:16" x14ac:dyDescent="0.25">
      <c r="B8" s="19"/>
      <c r="C8" s="24"/>
      <c r="D8" s="37"/>
      <c r="E8" s="15" t="s">
        <v>70</v>
      </c>
      <c r="F8" s="4" t="s">
        <v>67</v>
      </c>
      <c r="G8" s="3" t="s">
        <v>81</v>
      </c>
      <c r="H8" s="3" t="s">
        <v>36</v>
      </c>
      <c r="I8" s="3" t="s">
        <v>35</v>
      </c>
      <c r="J8" s="3" t="s">
        <v>135</v>
      </c>
      <c r="K8" s="3"/>
      <c r="L8" s="23"/>
      <c r="M8" s="1"/>
      <c r="N8" s="1" t="s">
        <v>32</v>
      </c>
      <c r="O8" s="1" t="s">
        <v>33</v>
      </c>
      <c r="P8" s="1" t="s">
        <v>34</v>
      </c>
    </row>
    <row r="9" spans="2:16" x14ac:dyDescent="0.25">
      <c r="B9" s="19"/>
      <c r="C9" s="24"/>
      <c r="D9" s="37"/>
      <c r="E9" s="15" t="s">
        <v>116</v>
      </c>
      <c r="F9" s="4">
        <v>1</v>
      </c>
      <c r="G9" s="3" t="s">
        <v>37</v>
      </c>
      <c r="H9" s="3" t="s">
        <v>106</v>
      </c>
      <c r="I9" s="3" t="s">
        <v>151</v>
      </c>
      <c r="J9" s="3" t="s">
        <v>107</v>
      </c>
      <c r="K9" s="3"/>
      <c r="L9" s="23"/>
      <c r="M9" s="1"/>
      <c r="N9" s="1"/>
      <c r="O9" s="1"/>
      <c r="P9" s="1"/>
    </row>
    <row r="10" spans="2:16" x14ac:dyDescent="0.25">
      <c r="B10" s="19"/>
      <c r="C10" s="24"/>
      <c r="D10" s="37"/>
      <c r="E10" s="15" t="s">
        <v>117</v>
      </c>
      <c r="F10" s="4">
        <v>1</v>
      </c>
      <c r="G10" s="3" t="s">
        <v>97</v>
      </c>
      <c r="H10" t="s">
        <v>146</v>
      </c>
      <c r="I10" t="s">
        <v>145</v>
      </c>
      <c r="J10" s="3" t="s">
        <v>139</v>
      </c>
      <c r="K10" s="3"/>
      <c r="L10" s="23"/>
      <c r="M10" s="1"/>
      <c r="N10" s="1"/>
      <c r="O10" s="1"/>
      <c r="P10" s="1"/>
    </row>
    <row r="11" spans="2:16" x14ac:dyDescent="0.25">
      <c r="B11" s="19"/>
      <c r="C11" s="24"/>
      <c r="D11" s="37"/>
      <c r="E11" s="45">
        <v>6</v>
      </c>
      <c r="F11" s="4">
        <v>1</v>
      </c>
      <c r="G11" s="3" t="s">
        <v>98</v>
      </c>
      <c r="H11" s="3" t="s">
        <v>45</v>
      </c>
      <c r="I11" s="3" t="s">
        <v>44</v>
      </c>
      <c r="J11" s="3" t="s">
        <v>152</v>
      </c>
      <c r="K11" s="3"/>
      <c r="L11" s="23"/>
      <c r="M11" s="1"/>
      <c r="N11" s="1"/>
      <c r="O11" s="1"/>
      <c r="P11" s="1"/>
    </row>
    <row r="12" spans="2:16" x14ac:dyDescent="0.25">
      <c r="B12" s="19"/>
      <c r="C12" s="24"/>
      <c r="D12" s="37"/>
      <c r="E12" s="15" t="s">
        <v>71</v>
      </c>
      <c r="F12" s="4" t="s">
        <v>67</v>
      </c>
      <c r="G12" s="3" t="s">
        <v>76</v>
      </c>
      <c r="H12" s="3" t="s">
        <v>47</v>
      </c>
      <c r="I12" s="3" t="s">
        <v>46</v>
      </c>
      <c r="J12" s="3" t="s">
        <v>86</v>
      </c>
      <c r="K12" s="3"/>
      <c r="L12" s="23"/>
      <c r="M12" s="1"/>
      <c r="N12" s="1" t="s">
        <v>42</v>
      </c>
      <c r="O12" s="1" t="s">
        <v>43</v>
      </c>
      <c r="P12" s="1" t="s">
        <v>34</v>
      </c>
    </row>
    <row r="13" spans="2:16" x14ac:dyDescent="0.25">
      <c r="B13" s="19"/>
      <c r="C13" s="24"/>
      <c r="D13" s="37"/>
      <c r="E13" s="15" t="s">
        <v>72</v>
      </c>
      <c r="F13" s="4">
        <v>3</v>
      </c>
      <c r="G13" s="3" t="s">
        <v>144</v>
      </c>
      <c r="H13" s="3" t="s">
        <v>49</v>
      </c>
      <c r="I13" s="3" t="s">
        <v>48</v>
      </c>
      <c r="J13" s="3" t="s">
        <v>140</v>
      </c>
      <c r="K13" s="3"/>
      <c r="L13" s="23"/>
      <c r="M13" s="1"/>
      <c r="N13" s="1" t="s">
        <v>42</v>
      </c>
      <c r="O13" s="1" t="s">
        <v>43</v>
      </c>
      <c r="P13" s="1" t="s">
        <v>34</v>
      </c>
    </row>
    <row r="14" spans="2:16" x14ac:dyDescent="0.25">
      <c r="B14" s="19"/>
      <c r="C14" s="24"/>
      <c r="D14" s="37"/>
      <c r="E14" s="15" t="s">
        <v>73</v>
      </c>
      <c r="F14" s="4" t="s">
        <v>66</v>
      </c>
      <c r="G14" s="3" t="s">
        <v>50</v>
      </c>
      <c r="H14" s="3" t="s">
        <v>54</v>
      </c>
      <c r="I14" s="3" t="s">
        <v>51</v>
      </c>
      <c r="J14" s="3" t="s">
        <v>86</v>
      </c>
      <c r="K14" s="3"/>
      <c r="L14" s="23"/>
      <c r="M14" s="1"/>
      <c r="N14" s="1" t="s">
        <v>52</v>
      </c>
      <c r="O14" s="1" t="s">
        <v>53</v>
      </c>
      <c r="P14" s="1" t="s">
        <v>2</v>
      </c>
    </row>
    <row r="15" spans="2:16" x14ac:dyDescent="0.25">
      <c r="B15" s="19"/>
      <c r="C15" s="24"/>
      <c r="D15" s="37"/>
      <c r="E15" s="15" t="s">
        <v>74</v>
      </c>
      <c r="F15" s="4" t="s">
        <v>66</v>
      </c>
      <c r="G15" s="3" t="s">
        <v>55</v>
      </c>
      <c r="H15" s="3" t="s">
        <v>59</v>
      </c>
      <c r="I15" s="3" t="s">
        <v>58</v>
      </c>
      <c r="J15" s="3" t="s">
        <v>87</v>
      </c>
      <c r="K15" s="3"/>
      <c r="L15" s="23"/>
      <c r="M15" s="1"/>
      <c r="N15" s="1" t="s">
        <v>56</v>
      </c>
      <c r="O15" s="1" t="s">
        <v>57</v>
      </c>
      <c r="P15" s="1" t="s">
        <v>2</v>
      </c>
    </row>
    <row r="16" spans="2:16" x14ac:dyDescent="0.25">
      <c r="B16" s="19"/>
      <c r="C16" s="24"/>
      <c r="D16" s="37"/>
      <c r="E16" s="15" t="s">
        <v>75</v>
      </c>
      <c r="F16" s="4" t="s">
        <v>66</v>
      </c>
      <c r="G16" s="3" t="s">
        <v>60</v>
      </c>
      <c r="H16" s="3" t="s">
        <v>65</v>
      </c>
      <c r="I16" s="3" t="s">
        <v>64</v>
      </c>
      <c r="J16" s="3" t="s">
        <v>88</v>
      </c>
      <c r="K16" s="3"/>
      <c r="L16" s="23"/>
      <c r="M16" s="1"/>
      <c r="N16" s="1" t="s">
        <v>61</v>
      </c>
      <c r="O16" s="1" t="s">
        <v>62</v>
      </c>
      <c r="P16" s="1" t="s">
        <v>63</v>
      </c>
    </row>
    <row r="17" spans="2:16" x14ac:dyDescent="0.25">
      <c r="B17" s="19"/>
      <c r="C17" s="24"/>
      <c r="D17" s="37"/>
      <c r="E17" s="15" t="s">
        <v>77</v>
      </c>
      <c r="F17" s="4">
        <v>1</v>
      </c>
      <c r="G17" s="3" t="s">
        <v>100</v>
      </c>
      <c r="H17" s="3" t="s">
        <v>101</v>
      </c>
      <c r="I17" s="3" t="s">
        <v>102</v>
      </c>
      <c r="J17" s="3" t="s">
        <v>141</v>
      </c>
      <c r="K17" s="3"/>
      <c r="L17" s="23"/>
      <c r="M17" s="1"/>
      <c r="N17" s="1"/>
      <c r="O17" s="1"/>
      <c r="P17" s="1"/>
    </row>
    <row r="18" spans="2:16" x14ac:dyDescent="0.25">
      <c r="B18" s="19"/>
      <c r="C18" s="24"/>
      <c r="D18" s="37"/>
      <c r="E18" s="15" t="s">
        <v>78</v>
      </c>
      <c r="F18" s="4" t="s">
        <v>66</v>
      </c>
      <c r="G18" s="3" t="s">
        <v>38</v>
      </c>
      <c r="H18" s="3" t="s">
        <v>95</v>
      </c>
      <c r="I18" s="3" t="s">
        <v>82</v>
      </c>
      <c r="J18" s="3" t="str">
        <f>I18</f>
        <v>Wire 19AWG 10"</v>
      </c>
      <c r="K18" s="3"/>
      <c r="L18" s="23"/>
      <c r="M18" s="1"/>
      <c r="N18" s="1" t="s">
        <v>39</v>
      </c>
      <c r="O18" s="1" t="s">
        <v>40</v>
      </c>
      <c r="P18" s="1" t="s">
        <v>34</v>
      </c>
    </row>
    <row r="19" spans="2:16" ht="8.25" customHeight="1" x14ac:dyDescent="0.25">
      <c r="B19" s="19"/>
      <c r="C19" s="24"/>
      <c r="D19" s="37"/>
      <c r="E19" s="15"/>
      <c r="F19" s="4"/>
      <c r="G19" s="3"/>
      <c r="H19" s="3"/>
      <c r="I19" s="3"/>
      <c r="J19" s="3"/>
      <c r="K19" s="3"/>
      <c r="L19" s="23"/>
      <c r="M19" s="1"/>
      <c r="N19" s="1"/>
      <c r="O19" s="1"/>
      <c r="P19" s="1"/>
    </row>
    <row r="20" spans="2:16" x14ac:dyDescent="0.25">
      <c r="B20" s="19"/>
      <c r="C20" s="43"/>
      <c r="D20" s="38"/>
      <c r="F20" s="4"/>
      <c r="G20" s="32" t="s">
        <v>112</v>
      </c>
      <c r="H20" s="3"/>
      <c r="I20" s="3"/>
      <c r="J20" s="3"/>
      <c r="K20" s="3"/>
      <c r="L20" s="23"/>
      <c r="M20" s="1"/>
      <c r="N20" s="1"/>
      <c r="O20" s="1"/>
      <c r="P20" s="1"/>
    </row>
    <row r="21" spans="2:16" x14ac:dyDescent="0.25">
      <c r="B21" s="19"/>
      <c r="C21" s="24"/>
      <c r="D21" s="37"/>
      <c r="E21" s="15" t="s">
        <v>118</v>
      </c>
      <c r="F21" s="4">
        <v>0</v>
      </c>
      <c r="G21" s="3" t="s">
        <v>55</v>
      </c>
      <c r="H21" s="3"/>
      <c r="I21" s="3"/>
      <c r="J21" s="3"/>
      <c r="K21" s="3"/>
      <c r="L21" s="23"/>
      <c r="M21" s="1"/>
      <c r="N21" s="1"/>
      <c r="O21" s="1"/>
      <c r="P21" s="1"/>
    </row>
    <row r="22" spans="2:16" x14ac:dyDescent="0.25">
      <c r="B22" s="19"/>
      <c r="C22" s="24"/>
      <c r="D22" s="37"/>
      <c r="E22" s="15" t="s">
        <v>119</v>
      </c>
      <c r="F22" s="4">
        <v>1</v>
      </c>
      <c r="G22" s="3" t="s">
        <v>41</v>
      </c>
      <c r="H22" s="3" t="s">
        <v>45</v>
      </c>
      <c r="I22" s="3" t="s">
        <v>44</v>
      </c>
      <c r="J22" s="3" t="s">
        <v>99</v>
      </c>
      <c r="K22" s="3"/>
      <c r="L22" s="23"/>
      <c r="M22" s="1"/>
      <c r="N22" s="1"/>
      <c r="O22" s="1"/>
      <c r="P22" s="1"/>
    </row>
    <row r="23" spans="2:16" x14ac:dyDescent="0.25">
      <c r="B23" s="19"/>
      <c r="C23" s="43"/>
      <c r="D23" s="38"/>
      <c r="F23" s="4"/>
      <c r="G23" s="3"/>
      <c r="H23" s="3"/>
      <c r="I23" s="3"/>
      <c r="J23" s="3"/>
      <c r="K23" s="3"/>
      <c r="L23" s="23"/>
      <c r="M23" s="1"/>
      <c r="N23" s="1"/>
      <c r="O23" s="1"/>
      <c r="P23" s="1"/>
    </row>
    <row r="24" spans="2:16" x14ac:dyDescent="0.25">
      <c r="B24" s="19"/>
      <c r="C24" s="24"/>
      <c r="D24" s="37"/>
      <c r="E24" s="15"/>
      <c r="F24" s="4"/>
      <c r="G24" s="3" t="s">
        <v>111</v>
      </c>
      <c r="H24" s="3"/>
      <c r="I24" s="3"/>
      <c r="J24" s="3"/>
      <c r="K24" s="3"/>
      <c r="L24" s="23"/>
      <c r="M24" s="1"/>
      <c r="N24" s="1"/>
      <c r="O24" s="1"/>
      <c r="P24" s="1"/>
    </row>
    <row r="25" spans="2:16" x14ac:dyDescent="0.25">
      <c r="B25" s="19"/>
      <c r="C25" s="24"/>
      <c r="D25" s="37"/>
      <c r="E25" s="15" t="s">
        <v>120</v>
      </c>
      <c r="F25" s="4">
        <v>1</v>
      </c>
      <c r="G25" s="3" t="s">
        <v>98</v>
      </c>
      <c r="H25" s="3" t="s">
        <v>45</v>
      </c>
      <c r="I25" s="3" t="s">
        <v>44</v>
      </c>
      <c r="J25" s="3" t="s">
        <v>99</v>
      </c>
      <c r="K25" s="3"/>
      <c r="L25" s="23"/>
      <c r="M25" s="1"/>
      <c r="N25" s="1"/>
      <c r="O25" s="1"/>
      <c r="P25" s="1"/>
    </row>
    <row r="26" spans="2:16" ht="6.75" customHeight="1" x14ac:dyDescent="0.25">
      <c r="B26" s="19"/>
      <c r="C26" s="43"/>
      <c r="D26" s="38"/>
      <c r="F26" s="4"/>
      <c r="G26" s="3"/>
      <c r="H26" s="3"/>
      <c r="I26" s="3"/>
      <c r="J26" s="3"/>
      <c r="K26" s="3"/>
      <c r="L26" s="23"/>
      <c r="M26" s="1"/>
      <c r="N26" s="1"/>
      <c r="O26" s="1"/>
      <c r="P26" s="1"/>
    </row>
    <row r="27" spans="2:16" x14ac:dyDescent="0.25">
      <c r="B27" s="19"/>
      <c r="C27" s="24"/>
      <c r="D27" s="37"/>
      <c r="E27" s="15"/>
      <c r="F27" s="4"/>
      <c r="G27" s="33" t="s">
        <v>113</v>
      </c>
      <c r="H27" s="3"/>
      <c r="I27" s="3"/>
      <c r="J27" s="3"/>
      <c r="K27" s="3"/>
      <c r="L27" s="23"/>
      <c r="M27" s="1"/>
      <c r="N27" s="1"/>
      <c r="O27" s="1"/>
      <c r="P27" s="1"/>
    </row>
    <row r="28" spans="2:16" x14ac:dyDescent="0.25">
      <c r="B28" s="19"/>
      <c r="C28" s="24"/>
      <c r="D28" s="37"/>
      <c r="E28" s="15" t="s">
        <v>121</v>
      </c>
      <c r="F28" s="4">
        <v>1</v>
      </c>
      <c r="G28" s="3" t="s">
        <v>98</v>
      </c>
      <c r="H28" s="3" t="s">
        <v>110</v>
      </c>
      <c r="I28" s="3" t="s">
        <v>109</v>
      </c>
      <c r="J28" s="3" t="s">
        <v>108</v>
      </c>
      <c r="K28" s="3"/>
      <c r="L28" s="23"/>
      <c r="M28" s="1"/>
      <c r="N28" s="1"/>
      <c r="O28" s="1"/>
      <c r="P28" s="1"/>
    </row>
    <row r="29" spans="2:16" x14ac:dyDescent="0.25">
      <c r="B29" s="19"/>
      <c r="C29" s="24"/>
      <c r="D29" s="37"/>
      <c r="E29" s="15" t="s">
        <v>122</v>
      </c>
      <c r="F29" s="4">
        <v>1</v>
      </c>
      <c r="G29" s="3" t="s">
        <v>103</v>
      </c>
      <c r="H29" s="3" t="s">
        <v>105</v>
      </c>
      <c r="I29" s="31" t="s">
        <v>128</v>
      </c>
      <c r="J29" s="3" t="s">
        <v>104</v>
      </c>
      <c r="K29" s="3"/>
      <c r="L29" s="23"/>
      <c r="M29" s="1"/>
      <c r="N29" s="1"/>
      <c r="O29" s="1"/>
      <c r="P29" s="1"/>
    </row>
    <row r="30" spans="2:16" ht="6.75" customHeight="1" x14ac:dyDescent="0.25">
      <c r="B30" s="19"/>
      <c r="C30" s="43"/>
      <c r="D30" s="38"/>
      <c r="F30" s="4"/>
      <c r="G30" s="3"/>
      <c r="H30" s="3"/>
      <c r="I30" s="3"/>
      <c r="J30" s="3"/>
      <c r="K30" s="3"/>
      <c r="L30" s="23"/>
      <c r="M30" s="1"/>
      <c r="N30" s="1"/>
      <c r="O30" s="1"/>
      <c r="P30" s="1"/>
    </row>
    <row r="31" spans="2:16" x14ac:dyDescent="0.25">
      <c r="B31" s="19"/>
      <c r="C31" s="24"/>
      <c r="D31" s="37"/>
      <c r="E31" s="15"/>
      <c r="F31" s="4"/>
      <c r="G31" s="33" t="s">
        <v>114</v>
      </c>
      <c r="H31" s="3"/>
      <c r="I31" s="3"/>
      <c r="J31" s="3"/>
      <c r="K31" s="3"/>
      <c r="L31" s="23"/>
      <c r="M31" s="1"/>
      <c r="N31" s="1"/>
      <c r="O31" s="1"/>
      <c r="P31" s="1"/>
    </row>
    <row r="32" spans="2:16" x14ac:dyDescent="0.25">
      <c r="B32" s="19"/>
      <c r="C32" s="24"/>
      <c r="D32" s="37"/>
      <c r="E32" s="15" t="s">
        <v>125</v>
      </c>
      <c r="F32" s="4">
        <v>1</v>
      </c>
      <c r="G32" s="3" t="s">
        <v>126</v>
      </c>
      <c r="H32" s="3" t="s">
        <v>124</v>
      </c>
      <c r="I32" s="3" t="s">
        <v>123</v>
      </c>
      <c r="J32" s="3" t="s">
        <v>127</v>
      </c>
      <c r="K32" s="3"/>
      <c r="L32" s="23"/>
      <c r="M32" s="1"/>
      <c r="N32" s="1"/>
      <c r="O32" s="1"/>
      <c r="P32" s="1"/>
    </row>
    <row r="33" spans="2:16" x14ac:dyDescent="0.25">
      <c r="B33" s="19"/>
      <c r="C33" s="24"/>
      <c r="D33" s="37"/>
      <c r="E33" s="15" t="s">
        <v>133</v>
      </c>
      <c r="F33" s="4">
        <v>1</v>
      </c>
      <c r="G33" s="3" t="s">
        <v>131</v>
      </c>
      <c r="H33" s="3"/>
      <c r="I33" s="3"/>
      <c r="J33" s="3" t="s">
        <v>129</v>
      </c>
      <c r="K33" s="3"/>
      <c r="L33" s="23"/>
      <c r="M33" s="1"/>
      <c r="N33" s="1"/>
      <c r="O33" s="1"/>
      <c r="P33" s="1"/>
    </row>
    <row r="34" spans="2:16" ht="9.75" customHeight="1" x14ac:dyDescent="0.25">
      <c r="B34" s="19"/>
      <c r="C34" s="43"/>
      <c r="D34" s="38"/>
      <c r="F34" s="4"/>
      <c r="G34" s="3"/>
      <c r="H34" s="3"/>
      <c r="I34" s="3"/>
      <c r="J34" s="3"/>
      <c r="K34" s="3"/>
      <c r="L34" s="23"/>
      <c r="M34" s="1"/>
      <c r="N34" s="1"/>
      <c r="O34" s="1"/>
      <c r="P34" s="1"/>
    </row>
    <row r="35" spans="2:16" x14ac:dyDescent="0.25">
      <c r="B35" s="19"/>
      <c r="C35" s="24"/>
      <c r="D35" s="37"/>
      <c r="E35" s="15"/>
      <c r="F35" s="4"/>
      <c r="G35" s="33" t="s">
        <v>132</v>
      </c>
      <c r="H35" s="3"/>
      <c r="I35" s="3"/>
      <c r="J35" s="3"/>
      <c r="K35" s="3"/>
      <c r="L35" s="23"/>
      <c r="M35" s="1"/>
      <c r="N35" s="1"/>
      <c r="O35" s="1"/>
      <c r="P35" s="1"/>
    </row>
    <row r="36" spans="2:16" x14ac:dyDescent="0.25">
      <c r="B36" s="19"/>
      <c r="C36" s="24"/>
      <c r="D36" s="37"/>
      <c r="E36" s="15" t="s">
        <v>134</v>
      </c>
      <c r="F36" s="6"/>
      <c r="G36" s="5"/>
      <c r="H36" s="5"/>
      <c r="I36" s="5"/>
      <c r="J36" s="5" t="s">
        <v>130</v>
      </c>
      <c r="K36" s="5"/>
      <c r="L36" s="24"/>
    </row>
    <row r="37" spans="2:16" ht="5.25" customHeight="1" thickBot="1" x14ac:dyDescent="0.3">
      <c r="B37" s="20"/>
      <c r="C37" s="25"/>
      <c r="D37" s="39"/>
      <c r="E37" s="16"/>
      <c r="F37" s="10"/>
      <c r="G37" s="9"/>
      <c r="H37" s="9"/>
      <c r="I37" s="9"/>
      <c r="J37" s="9"/>
      <c r="K37" s="9"/>
      <c r="L37" s="25"/>
    </row>
    <row r="38" spans="2:16" ht="6" customHeight="1" x14ac:dyDescent="0.25"/>
  </sheetData>
  <phoneticPr fontId="1" type="noConversion"/>
  <pageMargins left="0.7" right="0.7" top="0.75" bottom="0.75" header="0.3" footer="0.3"/>
  <pageSetup orientation="landscape" r:id="rId1"/>
  <headerFooter>
    <oddHeader>&amp;L&amp;F&amp;C&amp;D  &amp;T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C42CA7-B4EB-4C57-B694-8139B57A2784}">
  <dimension ref="A1:C20"/>
  <sheetViews>
    <sheetView workbookViewId="0">
      <selection sqref="A1:C1"/>
    </sheetView>
  </sheetViews>
  <sheetFormatPr defaultRowHeight="15" x14ac:dyDescent="0.25"/>
  <cols>
    <col min="2" max="2" width="28.28515625" bestFit="1" customWidth="1"/>
    <col min="3" max="3" width="29.140625" bestFit="1" customWidth="1"/>
  </cols>
  <sheetData>
    <row r="1" spans="1:3" x14ac:dyDescent="0.25">
      <c r="A1">
        <f>Parts!F3*BuildQty</f>
        <v>6</v>
      </c>
      <c r="B1" t="str">
        <f>Parts!H3</f>
        <v>1189-4233-1-ND</v>
      </c>
      <c r="C1" t="str">
        <f>CONCATENATE(BuildNam,"#",Parts!E3," ",Parts!G3," ",Parts!J3)</f>
        <v>KNH2r4#1 C1 1000uF LowESR</v>
      </c>
    </row>
    <row r="2" spans="1:3" x14ac:dyDescent="0.25">
      <c r="A2">
        <f>Parts!F4*BuildQty</f>
        <v>36</v>
      </c>
      <c r="B2" t="str">
        <f>Parts!H4</f>
        <v>478-9903-1-ND</v>
      </c>
      <c r="C2" t="str">
        <f>CONCATENATE(BuildNam,"#",Parts!E4," ",Parts!G4," ",Parts!J4)</f>
        <v>KNH2r4#1b C2-7 0.1uF Decoupling</v>
      </c>
    </row>
    <row r="3" spans="1:3" x14ac:dyDescent="0.25">
      <c r="A3">
        <f>Parts!F5*BuildQty</f>
        <v>18</v>
      </c>
      <c r="B3" t="str">
        <f>Parts!H5</f>
        <v>ED10563-ND</v>
      </c>
      <c r="C3" t="str">
        <f>CONCATENATE(BuildNam,"#",Parts!E5," ",Parts!G5," ",Parts!J5)</f>
        <v>KNH2r4#2 J1-3 Screw Term</v>
      </c>
    </row>
    <row r="4" spans="1:3" x14ac:dyDescent="0.25">
      <c r="A4">
        <f>Parts!F6*BuildQty</f>
        <v>6</v>
      </c>
      <c r="B4" t="str">
        <f>Parts!H6</f>
        <v>609-3214-ND</v>
      </c>
      <c r="C4" t="str">
        <f>CONCATENATE(BuildNam,"#",Parts!E6," ",Parts!G6," ",Parts!J6)</f>
        <v>KNH2r4#3 J4 Mayfly 10x2</v>
      </c>
    </row>
    <row r="5" spans="1:3" x14ac:dyDescent="0.25">
      <c r="A5">
        <f>Parts!F7*BuildQty</f>
        <v>1.7999999999999998</v>
      </c>
      <c r="B5" t="str">
        <f>Parts!H7</f>
        <v xml:space="preserve">1597-1083-ND </v>
      </c>
      <c r="C5" t="str">
        <f>CONCATENATE(BuildNam,"#",Parts!E7," ",Parts!G7," ",Parts!J7)</f>
        <v>KNH2r4#4 J5-7 Seeed 4pin</v>
      </c>
    </row>
    <row r="6" spans="1:3" x14ac:dyDescent="0.25">
      <c r="A6">
        <f>Parts!F8*BuildQty</f>
        <v>12</v>
      </c>
      <c r="B6" t="str">
        <f>Parts!H8</f>
        <v>455-1704-ND</v>
      </c>
      <c r="C6" t="str">
        <f>CONCATENATE(BuildNam,"#",Parts!E8," ",Parts!G8," ",Parts!J8)</f>
        <v>KNH2r4#5 J8-9 JST PH Bat Conn</v>
      </c>
    </row>
    <row r="7" spans="1:3" x14ac:dyDescent="0.25">
      <c r="A7">
        <f>Parts!F9*BuildQty</f>
        <v>6</v>
      </c>
      <c r="B7" t="str">
        <f>Parts!H9</f>
        <v>S5801-01-ND</v>
      </c>
      <c r="C7" t="str">
        <f>CONCATENATE(BuildNam,"#",Parts!E9," ",Parts!G9," ",Parts!J9)</f>
        <v>KNH2r4#5b J10 2mm header</v>
      </c>
    </row>
    <row r="8" spans="1:3" x14ac:dyDescent="0.25">
      <c r="A8">
        <f>Parts!F10*BuildQty</f>
        <v>6</v>
      </c>
      <c r="B8" t="str">
        <f>Parts!H10</f>
        <v>754-1647-1-ND</v>
      </c>
      <c r="C8" t="str">
        <f>CONCATENATE(BuildNam,"#",Parts!E10," ",Parts!G10," ",Parts!J10)</f>
        <v>KNH2r4#5c LED1 Tri LED</v>
      </c>
    </row>
    <row r="9" spans="1:3" x14ac:dyDescent="0.25">
      <c r="A9">
        <f>Parts!F12*BuildQty</f>
        <v>12</v>
      </c>
      <c r="B9" t="str">
        <f>Parts!H12</f>
        <v>311-649HRCT-ND</v>
      </c>
      <c r="C9" t="str">
        <f>CONCATENATE(BuildNam,"#",Parts!E12," ",Parts!G12," ",Parts!J12)</f>
        <v>KNH2r4#7 R2, R3 RS485 I/F</v>
      </c>
    </row>
    <row r="10" spans="1:3" x14ac:dyDescent="0.25">
      <c r="A10">
        <f>Parts!F13*BuildQty</f>
        <v>18</v>
      </c>
      <c r="B10" t="str">
        <f>Parts!H13</f>
        <v>311-120HRCT-ND</v>
      </c>
      <c r="C10" t="str">
        <f>CONCATENATE(BuildNam,"#",Parts!E13," ",Parts!G13," ",Parts!J13)</f>
        <v>KNH2r4#8 R4 6-7 RS485 term</v>
      </c>
    </row>
    <row r="11" spans="1:3" x14ac:dyDescent="0.25">
      <c r="A11">
        <f>Parts!F14*BuildQty</f>
        <v>6</v>
      </c>
      <c r="B11" t="str">
        <f>Parts!H14</f>
        <v>175-MAX22025AWA+-ND</v>
      </c>
      <c r="C11" t="str">
        <f>CONCATENATE(BuildNam,"#",Parts!E14," ",Parts!G14," ",Parts!J14)</f>
        <v>KNH2r4#9 U1 RS485 I/F</v>
      </c>
    </row>
    <row r="12" spans="1:3" x14ac:dyDescent="0.25">
      <c r="A12">
        <f>Parts!F15*BuildQty</f>
        <v>6</v>
      </c>
      <c r="B12" t="str">
        <f>Parts!H15</f>
        <v>2183-2117-ND</v>
      </c>
      <c r="C12" t="str">
        <f>CONCATENATE(BuildNam,"#",Parts!E15," ",Parts!G15," ",Parts!J15)</f>
        <v>KNH2r4#10 U2 Bst 12V</v>
      </c>
    </row>
    <row r="13" spans="1:3" x14ac:dyDescent="0.25">
      <c r="A13">
        <f>Parts!F16*BuildQty</f>
        <v>6</v>
      </c>
      <c r="B13" t="str">
        <f>Parts!H16</f>
        <v>SIP32431DR3-T1GE3CT-ND</v>
      </c>
      <c r="C13" t="str">
        <f>CONCATENATE(BuildNam,"#",Parts!E16," ",Parts!G16," ",Parts!J16)</f>
        <v>KNH2r4#11 U3 Switch</v>
      </c>
    </row>
    <row r="14" spans="1:3" x14ac:dyDescent="0.25">
      <c r="A14">
        <f>Parts!F17*BuildQty</f>
        <v>6</v>
      </c>
      <c r="B14" t="str">
        <f>Parts!H17</f>
        <v>296-SN74LVC2G34DCK3CT-ND</v>
      </c>
      <c r="C14" t="str">
        <f>CONCATENATE(BuildNam,"#",Parts!E17," ",Parts!G17," ",Parts!J17)</f>
        <v>KNH2r4#12 U4 Buff Ioff</v>
      </c>
    </row>
    <row r="15" spans="1:3" x14ac:dyDescent="0.25">
      <c r="A15">
        <f>Parts!F18*BuildQty</f>
        <v>6</v>
      </c>
      <c r="B15" t="str">
        <f>Parts!H18</f>
        <v>Mm 8251T4 18AWG Green 50Ft</v>
      </c>
      <c r="C15" t="str">
        <f>CONCATENATE(BuildNam,"#",Parts!E18," ",Parts!G18," ",Parts!J18)</f>
        <v>KNH2r4#13 J11 Wire 19AWG 10"</v>
      </c>
    </row>
    <row r="16" spans="1:3" x14ac:dyDescent="0.25">
      <c r="A16">
        <f>Parts!F22*BuildQty</f>
        <v>6</v>
      </c>
      <c r="B16" t="str">
        <f>Parts!H22</f>
        <v>311-0.0HRCT-ND</v>
      </c>
      <c r="C16" t="str">
        <f>CONCATENATE(BuildNam,"#",Parts!E22," ",Parts!G22," ",Parts!J22)</f>
        <v>KNH2r4#15 R1 option Zero</v>
      </c>
    </row>
    <row r="17" spans="1:3" x14ac:dyDescent="0.25">
      <c r="A17">
        <f>Parts!F25*BuildQty</f>
        <v>6</v>
      </c>
      <c r="B17" t="str">
        <f>Parts!H25</f>
        <v>311-0.0HRCT-ND</v>
      </c>
      <c r="C17" t="str">
        <f>CONCATENATE(BuildNam,"#",Parts!E25," ",Parts!G25," ",Parts!J25)</f>
        <v>KNH2r4#16 R5 option Zero</v>
      </c>
    </row>
    <row r="18" spans="1:3" x14ac:dyDescent="0.25">
      <c r="A18">
        <f>Parts!F28*BuildQty</f>
        <v>6</v>
      </c>
      <c r="B18" t="str">
        <f>Parts!H28</f>
        <v>273-KDV06FR100ETCT-ND</v>
      </c>
      <c r="C18" t="str">
        <f>CONCATENATE(BuildNam,"#",Parts!E28," ",Parts!G28," ",Parts!J28)</f>
        <v>KNH2r4#17 R5 0.1ohm `%</v>
      </c>
    </row>
    <row r="19" spans="1:3" x14ac:dyDescent="0.25">
      <c r="A19">
        <f>Parts!F29*BuildQty</f>
        <v>6</v>
      </c>
      <c r="B19" t="str">
        <f>Parts!H29</f>
        <v>LTC2942IDCB-1#TRMPBFCT-ND</v>
      </c>
      <c r="C19" t="str">
        <f>CONCATENATE(BuildNam,"#",Parts!E29," ",Parts!G29," ",Parts!J29)</f>
        <v>KNH2r4#18 U5 LTC2942</v>
      </c>
    </row>
    <row r="20" spans="1:3" x14ac:dyDescent="0.25">
      <c r="A20">
        <f>Parts!F32*BuildQty</f>
        <v>6</v>
      </c>
      <c r="B20" t="str">
        <f>Parts!H32</f>
        <v>S9339-ND</v>
      </c>
      <c r="C20" t="str">
        <f>CONCATENATE(BuildNam,"#",Parts!E32," ",Parts!G32," ",Parts!J32)</f>
        <v xml:space="preserve">KNH2r4#19 Shunt RS485 shunt 2mm 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C55887-20D8-4593-85B2-54619EFE3E15}">
  <dimension ref="A1:E17"/>
  <sheetViews>
    <sheetView workbookViewId="0">
      <selection activeCell="A10" sqref="A10:E10"/>
    </sheetView>
  </sheetViews>
  <sheetFormatPr defaultRowHeight="15" x14ac:dyDescent="0.25"/>
  <cols>
    <col min="1" max="1" width="9.140625" style="44"/>
    <col min="3" max="3" width="14.28515625" customWidth="1"/>
    <col min="4" max="4" width="40.5703125" customWidth="1"/>
    <col min="5" max="5" width="32.7109375" customWidth="1"/>
  </cols>
  <sheetData>
    <row r="1" spans="1:5" x14ac:dyDescent="0.25">
      <c r="A1" s="44" t="s">
        <v>148</v>
      </c>
      <c r="B1" t="s">
        <v>149</v>
      </c>
      <c r="C1" t="str">
        <f>Parts!H2</f>
        <v>DPN Digikey</v>
      </c>
      <c r="D1" t="s">
        <v>16</v>
      </c>
      <c r="E1" t="s">
        <v>150</v>
      </c>
    </row>
    <row r="2" spans="1:5" x14ac:dyDescent="0.25">
      <c r="A2" s="44" t="str">
        <f>Parts!F3</f>
        <v>1</v>
      </c>
      <c r="B2" t="str">
        <f>Parts!G3</f>
        <v>C1</v>
      </c>
      <c r="C2" t="str">
        <f>Parts!H3</f>
        <v>1189-4233-1-ND</v>
      </c>
      <c r="D2" t="str">
        <f>Parts!I3</f>
        <v>10ZLH1000MEFCT78X16</v>
      </c>
      <c r="E2" t="str">
        <f>CONCATENATE(BuildNam,"#",Parts!E3," ",Parts!G3," ",Parts!J3)</f>
        <v>KNH2r4#1 C1 1000uF LowESR</v>
      </c>
    </row>
    <row r="3" spans="1:5" x14ac:dyDescent="0.25">
      <c r="A3" s="44">
        <f>Parts!F4</f>
        <v>6</v>
      </c>
      <c r="B3" t="str">
        <f>Parts!G4</f>
        <v>C2-7</v>
      </c>
      <c r="C3" t="str">
        <f>Parts!H4</f>
        <v>478-9903-1-ND</v>
      </c>
      <c r="D3" t="str">
        <f>Parts!I4</f>
        <v>06035C104K4T4A</v>
      </c>
      <c r="E3" t="str">
        <f>CONCATENATE(BuildNam,"#",Parts!E4," ",Parts!G4," ",Parts!J4)</f>
        <v>KNH2r4#1b C2-7 0.1uF Decoupling</v>
      </c>
    </row>
    <row r="4" spans="1:5" x14ac:dyDescent="0.25">
      <c r="A4" s="44" t="str">
        <f>Parts!F5</f>
        <v>3</v>
      </c>
      <c r="B4" t="str">
        <f>Parts!G5</f>
        <v>J1-3</v>
      </c>
      <c r="C4" t="str">
        <f>Parts!H5</f>
        <v>ED10563-ND</v>
      </c>
      <c r="D4" t="str">
        <f>Parts!I5</f>
        <v>OSTVN04A150</v>
      </c>
      <c r="E4" t="str">
        <f>CONCATENATE(BuildNam,"#",Parts!E5," ",Parts!G5," ",Parts!J5)</f>
        <v>KNH2r4#2 J1-3 Screw Term</v>
      </c>
    </row>
    <row r="5" spans="1:5" x14ac:dyDescent="0.25">
      <c r="A5" s="44" t="str">
        <f>Parts!F6</f>
        <v>1</v>
      </c>
      <c r="B5" t="str">
        <f>Parts!G6</f>
        <v>J4</v>
      </c>
      <c r="C5" t="str">
        <f>Parts!H6</f>
        <v>609-3214-ND</v>
      </c>
      <c r="D5" t="str">
        <f>Parts!I6</f>
        <v>67996-220HLF</v>
      </c>
      <c r="E5" t="str">
        <f>CONCATENATE(BuildNam,"#",Parts!E6," ",Parts!G6," ",Parts!J6)</f>
        <v>KNH2r4#3 J4 Mayfly 10x2</v>
      </c>
    </row>
    <row r="6" spans="1:5" x14ac:dyDescent="0.25">
      <c r="A6" s="44">
        <f>Parts!F7</f>
        <v>0.3</v>
      </c>
      <c r="B6" t="str">
        <f>Parts!G7</f>
        <v>J5-7</v>
      </c>
      <c r="C6" t="str">
        <f>Parts!H7</f>
        <v xml:space="preserve">1597-1083-ND </v>
      </c>
      <c r="D6" t="str">
        <f>Parts!I7</f>
        <v>110990037 10Pack</v>
      </c>
      <c r="E6" t="str">
        <f>CONCATENATE(BuildNam,"#",Parts!E7," ",Parts!G7," ",Parts!J7)</f>
        <v>KNH2r4#4 J5-7 Seeed 4pin</v>
      </c>
    </row>
    <row r="7" spans="1:5" x14ac:dyDescent="0.25">
      <c r="A7" s="44" t="str">
        <f>Parts!F8</f>
        <v>2</v>
      </c>
      <c r="B7" t="str">
        <f>Parts!G8</f>
        <v>J8-9</v>
      </c>
      <c r="C7" t="str">
        <f>Parts!H8</f>
        <v>455-1704-ND</v>
      </c>
      <c r="D7" t="str">
        <f>Parts!I8</f>
        <v>B2B-PH-K-S(LF)(SN)</v>
      </c>
      <c r="E7" t="str">
        <f>CONCATENATE(BuildNam,"#",Parts!E8," ",Parts!G8," ",Parts!J8)</f>
        <v>KNH2r4#5 J8-9 JST PH Bat Conn</v>
      </c>
    </row>
    <row r="8" spans="1:5" x14ac:dyDescent="0.25">
      <c r="A8" s="44">
        <f>Parts!F9</f>
        <v>1</v>
      </c>
      <c r="B8" t="str">
        <f>Parts!G9</f>
        <v>J10</v>
      </c>
      <c r="C8" t="str">
        <f>Parts!H9</f>
        <v>S5801-01-ND</v>
      </c>
      <c r="D8" t="str">
        <f>Parts!I9</f>
        <v>NRPN012PAEN-RC</v>
      </c>
      <c r="E8" t="str">
        <f>CONCATENATE(BuildNam,"#",Parts!E9," ",Parts!G9," ",Parts!J9)</f>
        <v>KNH2r4#5b J10 2mm header</v>
      </c>
    </row>
    <row r="9" spans="1:5" x14ac:dyDescent="0.25">
      <c r="A9" s="44">
        <f>Parts!F10</f>
        <v>1</v>
      </c>
      <c r="B9" t="str">
        <f>Parts!G10</f>
        <v>LED1</v>
      </c>
      <c r="C9" t="str">
        <f>Parts!H10</f>
        <v>754-1647-1-ND</v>
      </c>
      <c r="D9" t="str">
        <f>Parts!I10</f>
        <v>APBD3224SURKCGKC-F01</v>
      </c>
      <c r="E9" t="str">
        <f>CONCATENATE(BuildNam,"#",Parts!E10," ",Parts!G10," ",Parts!J10)</f>
        <v>KNH2r4#5c LED1 Tri LED</v>
      </c>
    </row>
    <row r="10" spans="1:5" x14ac:dyDescent="0.25">
      <c r="A10" s="44">
        <f>Parts!F11</f>
        <v>1</v>
      </c>
      <c r="B10" t="str">
        <f>Parts!G11</f>
        <v>R5</v>
      </c>
      <c r="C10" t="str">
        <f>Parts!H11</f>
        <v>311-0.0HRCT-ND</v>
      </c>
      <c r="D10" t="str">
        <f>Parts!I11</f>
        <v>RC0603FR-070RL</v>
      </c>
      <c r="E10" t="str">
        <f>CONCATENATE(BuildNam,"#",Parts!E11," ",Parts!G11," ",Parts!J11)</f>
        <v>KNH2r4#6 R5 no fuel gauge</v>
      </c>
    </row>
    <row r="11" spans="1:5" x14ac:dyDescent="0.25">
      <c r="A11" s="44" t="str">
        <f>Parts!F12</f>
        <v>2</v>
      </c>
      <c r="B11" t="str">
        <f>Parts!G12</f>
        <v>R2, R3</v>
      </c>
      <c r="C11" t="str">
        <f>Parts!H12</f>
        <v>311-649HRCT-ND</v>
      </c>
      <c r="D11" t="str">
        <f>Parts!I12</f>
        <v>RC0603FR-07649RL</v>
      </c>
      <c r="E11" t="str">
        <f>CONCATENATE(BuildNam,"#",Parts!E12," ",Parts!G12," ",Parts!J12)</f>
        <v>KNH2r4#7 R2, R3 RS485 I/F</v>
      </c>
    </row>
    <row r="12" spans="1:5" x14ac:dyDescent="0.25">
      <c r="A12" s="44">
        <f>Parts!F13</f>
        <v>3</v>
      </c>
      <c r="B12" t="str">
        <f>Parts!G13</f>
        <v>R4 6-7</v>
      </c>
      <c r="C12" t="str">
        <f>Parts!H13</f>
        <v>311-120HRCT-ND</v>
      </c>
      <c r="D12" t="str">
        <f>Parts!I13</f>
        <v>RC0603FR-07120RL</v>
      </c>
      <c r="E12" t="str">
        <f>CONCATENATE(BuildNam,"#",Parts!E13," ",Parts!G13," ",Parts!J13)</f>
        <v>KNH2r4#8 R4 6-7 RS485 term</v>
      </c>
    </row>
    <row r="13" spans="1:5" x14ac:dyDescent="0.25">
      <c r="A13" s="44" t="str">
        <f>Parts!F14</f>
        <v>1</v>
      </c>
      <c r="B13" t="str">
        <f>Parts!G14</f>
        <v>U1</v>
      </c>
      <c r="C13" t="str">
        <f>Parts!H14</f>
        <v>175-MAX22025AWA+-ND</v>
      </c>
      <c r="D13" t="str">
        <f>Parts!I14</f>
        <v>MAX22025AWA+</v>
      </c>
      <c r="E13" t="str">
        <f>CONCATENATE(BuildNam,"#",Parts!E14," ",Parts!G14," ",Parts!J14)</f>
        <v>KNH2r4#9 U1 RS485 I/F</v>
      </c>
    </row>
    <row r="14" spans="1:5" x14ac:dyDescent="0.25">
      <c r="A14" s="44" t="str">
        <f>Parts!F15</f>
        <v>1</v>
      </c>
      <c r="B14" t="str">
        <f>Parts!G15</f>
        <v>U2</v>
      </c>
      <c r="C14" t="str">
        <f>Parts!H15</f>
        <v>2183-2117-ND</v>
      </c>
      <c r="D14" t="str">
        <f>Parts!I15</f>
        <v xml:space="preserve">Pololu U3V12F12 </v>
      </c>
      <c r="E14" t="str">
        <f>CONCATENATE(BuildNam,"#",Parts!E15," ",Parts!G15," ",Parts!J15)</f>
        <v>KNH2r4#10 U2 Bst 12V</v>
      </c>
    </row>
    <row r="15" spans="1:5" x14ac:dyDescent="0.25">
      <c r="A15" s="44" t="str">
        <f>Parts!F16</f>
        <v>1</v>
      </c>
      <c r="B15" t="str">
        <f>Parts!G16</f>
        <v>U3</v>
      </c>
      <c r="C15" t="str">
        <f>Parts!H16</f>
        <v>SIP32431DR3-T1GE3CT-ND</v>
      </c>
      <c r="D15" t="str">
        <f>Parts!I16</f>
        <v>SIP32431DR3-T1GE3</v>
      </c>
      <c r="E15" t="str">
        <f>CONCATENATE(BuildNam,"#",Parts!E16," ",Parts!G16," ",Parts!J16)</f>
        <v>KNH2r4#11 U3 Switch</v>
      </c>
    </row>
    <row r="16" spans="1:5" x14ac:dyDescent="0.25">
      <c r="A16" s="44">
        <f>Parts!F17</f>
        <v>1</v>
      </c>
      <c r="B16" t="str">
        <f>Parts!G17</f>
        <v>U4</v>
      </c>
      <c r="C16" t="str">
        <f>Parts!H17</f>
        <v>296-SN74LVC2G34DCK3CT-ND</v>
      </c>
      <c r="D16" t="str">
        <f>Parts!I17</f>
        <v>SN74LVC2G34DCK3</v>
      </c>
      <c r="E16" t="str">
        <f>CONCATENATE(BuildNam,"#",Parts!E17," ",Parts!G17," ",Parts!J17)</f>
        <v>KNH2r4#12 U4 Buff Ioff</v>
      </c>
    </row>
    <row r="17" spans="1:5" x14ac:dyDescent="0.25">
      <c r="A17" s="44" t="str">
        <f>Parts!F18</f>
        <v>1</v>
      </c>
      <c r="B17" t="str">
        <f>Parts!G18</f>
        <v>J11</v>
      </c>
      <c r="C17" t="str">
        <f>Parts!H18</f>
        <v>Mm 8251T4 18AWG Green 50Ft</v>
      </c>
      <c r="D17" t="str">
        <f>Parts!I18</f>
        <v>Wire 19AWG 10"</v>
      </c>
      <c r="E17" t="str">
        <f>CONCATENATE(BuildNam,"#",Parts!E18," ",Parts!G18," ",Parts!J18)</f>
        <v>KNH2r4#13 J11 Wire 19AWG 10"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D953C99-FE88-4004-9AEF-C80D65C329C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3</vt:i4>
      </vt:variant>
    </vt:vector>
  </HeadingPairs>
  <TitlesOfParts>
    <vt:vector size="7" baseType="lpstr">
      <vt:lpstr>Header</vt:lpstr>
      <vt:lpstr>Parts</vt:lpstr>
      <vt:lpstr>Digikey</vt:lpstr>
      <vt:lpstr>CircuitHub</vt:lpstr>
      <vt:lpstr>BuildNam</vt:lpstr>
      <vt:lpstr>BuildQty</vt:lpstr>
      <vt:lpstr>Parts!Print_Area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neilh77</dc:creator>
  <cp:lastModifiedBy>neilh77</cp:lastModifiedBy>
  <cp:lastPrinted>2020-12-01T20:04:11Z</cp:lastPrinted>
  <dcterms:created xsi:type="dcterms:W3CDTF">2015-06-05T18:17:20Z</dcterms:created>
  <dcterms:modified xsi:type="dcterms:W3CDTF">2021-02-05T01:10:39Z</dcterms:modified>
</cp:coreProperties>
</file>