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OW\Grants\Intended Use Plans\23 Intended Use Plan\Working Copies Towards IFL and PPL\"/>
    </mc:Choice>
  </mc:AlternateContent>
  <xr:revisionPtr revIDLastSave="0" documentId="13_ncr:1_{1A1BABBB-B376-40A6-826C-94D8F40ADA1D}" xr6:coauthVersionLast="47" xr6:coauthVersionMax="47" xr10:uidLastSave="{00000000-0000-0000-0000-000000000000}"/>
  <bookViews>
    <workbookView xWindow="19080" yWindow="-120" windowWidth="19440" windowHeight="15000" xr2:uid="{F59EDEDE-D90D-4F15-9D5E-0935FC133EB6}"/>
  </bookViews>
  <sheets>
    <sheet name="FNF Data Entry" sheetId="1" r:id="rId1"/>
    <sheet name="Without Planning Approval.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" l="1"/>
  <c r="E103" i="8" l="1"/>
  <c r="E109" i="8" s="1"/>
  <c r="E107" i="8"/>
  <c r="E106" i="8"/>
  <c r="F103" i="8"/>
  <c r="F109" i="8" s="1"/>
  <c r="E162" i="1"/>
  <c r="E108" i="8" s="1"/>
  <c r="F162" i="1"/>
  <c r="F108" i="8" s="1"/>
  <c r="F51" i="1" l="1"/>
  <c r="F76" i="1" l="1"/>
  <c r="F78" i="1"/>
  <c r="F106" i="8" l="1"/>
  <c r="F107" i="8"/>
  <c r="F111" i="8" l="1"/>
  <c r="G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Bingenheimer, Gary</author>
  </authors>
  <commentList>
    <comment ref="A72" authorId="0" shapeId="0" xr:uid="{C57C0A42-7CF6-4D0E-A5B6-311233E572BB}">
      <text>
        <r>
          <rPr>
            <b/>
            <sz val="9"/>
            <color indexed="81"/>
            <rFont val="Tahoma"/>
            <family val="2"/>
          </rPr>
          <t>Bingenheimer, Gary:</t>
        </r>
        <r>
          <rPr>
            <sz val="9"/>
            <color indexed="81"/>
            <rFont val="Tahoma"/>
            <family val="2"/>
          </rPr>
          <t xml:space="preserve">
Planning expired?????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tc={FC396D50-C42C-43EC-9C9F-9E93ED470E49}</author>
  </authors>
  <commentList>
    <comment ref="A62" authorId="0" shapeId="0" xr:uid="{FC396D50-C42C-43EC-9C9F-9E93ED470E49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PLANNING APPROVAL EXPIRED! DON'T SCORE THIS PROJECT</t>
      </text>
    </comment>
  </commentList>
</comments>
</file>

<file path=xl/sharedStrings.xml><?xml version="1.0" encoding="utf-8"?>
<sst xmlns="http://schemas.openxmlformats.org/spreadsheetml/2006/main" count="794" uniqueCount="552">
  <si>
    <t>Loan Applicant</t>
  </si>
  <si>
    <t>L17#</t>
  </si>
  <si>
    <t>Project Description</t>
  </si>
  <si>
    <t>Est. Construction Start</t>
  </si>
  <si>
    <t>Facility No.</t>
  </si>
  <si>
    <t>Estimated Loan Amount</t>
  </si>
  <si>
    <t xml:space="preserve">Facility No. </t>
  </si>
  <si>
    <t>Estimated Construction Start</t>
  </si>
  <si>
    <t>Loan Priority Score</t>
  </si>
  <si>
    <t>TBD</t>
  </si>
  <si>
    <t>IL0410020</t>
  </si>
  <si>
    <t>IL0210050</t>
  </si>
  <si>
    <t>IL0730200</t>
  </si>
  <si>
    <t>IL1130200</t>
  </si>
  <si>
    <t>IL1150100</t>
  </si>
  <si>
    <t>IL0050020</t>
  </si>
  <si>
    <t>IL0630050</t>
  </si>
  <si>
    <t>IL0270250</t>
  </si>
  <si>
    <t>IL0650100</t>
  </si>
  <si>
    <t>IL1350050</t>
  </si>
  <si>
    <t>IL0971070</t>
  </si>
  <si>
    <t>IL1970200</t>
  </si>
  <si>
    <t>IL1570100</t>
  </si>
  <si>
    <t>IL0310450</t>
  </si>
  <si>
    <t>IL1050200</t>
  </si>
  <si>
    <t>IL1150150</t>
  </si>
  <si>
    <t>IL0770200</t>
  </si>
  <si>
    <t>IL1030200</t>
  </si>
  <si>
    <t>IL0310690</t>
  </si>
  <si>
    <t>IL0054360</t>
  </si>
  <si>
    <t>IL0750400</t>
  </si>
  <si>
    <t>IL1130500</t>
  </si>
  <si>
    <t>IL0850150</t>
  </si>
  <si>
    <t>IL0770010</t>
  </si>
  <si>
    <t>IL1050300</t>
  </si>
  <si>
    <t>IL1930200</t>
  </si>
  <si>
    <t>IL0310810</t>
  </si>
  <si>
    <t>IL1150200</t>
  </si>
  <si>
    <t>IL0695000</t>
  </si>
  <si>
    <t>IL0311170</t>
  </si>
  <si>
    <t>IL1410250</t>
  </si>
  <si>
    <t>IL0070050</t>
  </si>
  <si>
    <t>IL1050100</t>
  </si>
  <si>
    <t>IL0310540</t>
  </si>
  <si>
    <t>IL0430300</t>
  </si>
  <si>
    <t>IL0430350</t>
  </si>
  <si>
    <t>IL1650150</t>
  </si>
  <si>
    <t>IL0750450</t>
  </si>
  <si>
    <t>IL0430400</t>
  </si>
  <si>
    <t>IL0770400</t>
  </si>
  <si>
    <t>IL1550050</t>
  </si>
  <si>
    <t>IL0050050</t>
  </si>
  <si>
    <t>IL1795200</t>
  </si>
  <si>
    <t>IL0311140</t>
  </si>
  <si>
    <t>IL1135250</t>
  </si>
  <si>
    <t>IL0311410</t>
  </si>
  <si>
    <t>IL1890250</t>
  </si>
  <si>
    <t>IL0430500</t>
  </si>
  <si>
    <t>IL0194560</t>
  </si>
  <si>
    <t>IL1970450</t>
  </si>
  <si>
    <t>IL1810250</t>
  </si>
  <si>
    <t>IL0311500</t>
  </si>
  <si>
    <t>IL0210250</t>
  </si>
  <si>
    <t>IL0370300</t>
  </si>
  <si>
    <t>IL1870050</t>
  </si>
  <si>
    <t>IL0295250</t>
  </si>
  <si>
    <t>IL0990300</t>
  </si>
  <si>
    <t>IL1034600</t>
  </si>
  <si>
    <t>IL0010400</t>
  </si>
  <si>
    <t>IL1350400</t>
  </si>
  <si>
    <t>IL1415100</t>
  </si>
  <si>
    <t>IL2010150</t>
  </si>
  <si>
    <t>Round Lake Beach</t>
  </si>
  <si>
    <t>IL0971550</t>
  </si>
  <si>
    <t xml:space="preserve">Watermain and meter replacement. </t>
  </si>
  <si>
    <t>IL0510350</t>
  </si>
  <si>
    <t>IL1970700</t>
  </si>
  <si>
    <t>IL0275350</t>
  </si>
  <si>
    <t>IL0410250</t>
  </si>
  <si>
    <t>IL1170750</t>
  </si>
  <si>
    <t>IL1350450</t>
  </si>
  <si>
    <t>IL0971250</t>
  </si>
  <si>
    <t>IL2015500</t>
  </si>
  <si>
    <t>IL0310660</t>
  </si>
  <si>
    <t>IL1090350</t>
  </si>
  <si>
    <t>IL0190450</t>
  </si>
  <si>
    <t>IL0110600</t>
  </si>
  <si>
    <t>IL0230100</t>
  </si>
  <si>
    <t>IL1190300</t>
  </si>
  <si>
    <t>IL1250350</t>
  </si>
  <si>
    <t>IL0630550</t>
  </si>
  <si>
    <t>IL0630600</t>
  </si>
  <si>
    <t>IL1530100</t>
  </si>
  <si>
    <t>IL1835050</t>
  </si>
  <si>
    <t>IL1395150</t>
  </si>
  <si>
    <t>IL0150200</t>
  </si>
  <si>
    <t>IL0810300</t>
  </si>
  <si>
    <t>IL0775200</t>
  </si>
  <si>
    <t>IL0770500</t>
  </si>
  <si>
    <t>IL1375150</t>
  </si>
  <si>
    <t>IL0910040</t>
  </si>
  <si>
    <t>IL0390050</t>
  </si>
  <si>
    <t>IL1970130</t>
  </si>
  <si>
    <t>IL1150210</t>
  </si>
  <si>
    <t>TAYLOR SPRINGS</t>
  </si>
  <si>
    <t>IL1350650</t>
  </si>
  <si>
    <t>THORNTON</t>
  </si>
  <si>
    <t>RENOVATE STORAGE TANK AND REPLACE METERS</t>
  </si>
  <si>
    <t>IL0313090</t>
  </si>
  <si>
    <t>VOLO</t>
  </si>
  <si>
    <t>NORTHEAST WATER TRANSMISSION MAIN</t>
  </si>
  <si>
    <t>IL0971770</t>
  </si>
  <si>
    <t>WATSEKA</t>
  </si>
  <si>
    <t>WATERMAIN REPLACEMENT - N 3RD ST &amp; ELM ST</t>
  </si>
  <si>
    <t>IL0750900</t>
  </si>
  <si>
    <t>WESTFIELD</t>
  </si>
  <si>
    <t>NEW WATER METERS</t>
  </si>
  <si>
    <t>IL0230200</t>
  </si>
  <si>
    <t>WEST FRANKFORT</t>
  </si>
  <si>
    <t>IL0550700</t>
  </si>
  <si>
    <t>PHASE 2 - WATER METER REPLACEMENT</t>
  </si>
  <si>
    <t>PHASE 3 - WATER METER REPLACEMENT</t>
  </si>
  <si>
    <t>WILLIAMSFIELD</t>
  </si>
  <si>
    <t>UPGRADE WTP, NEW GROUND STORAGE TANK, &amp; REPLACE OLD WATER MAINS</t>
  </si>
  <si>
    <t>IL0950650</t>
  </si>
  <si>
    <t>XENIA</t>
  </si>
  <si>
    <t>IL0250300</t>
  </si>
  <si>
    <t>ROCK FALLS</t>
  </si>
  <si>
    <t>IL1950450</t>
  </si>
  <si>
    <t>SPARTA</t>
  </si>
  <si>
    <t>IL1570600</t>
  </si>
  <si>
    <t>ST. ANNE</t>
  </si>
  <si>
    <t>LOOP AND REPLACE WATERMAINS</t>
  </si>
  <si>
    <t>IL0910700</t>
  </si>
  <si>
    <t>EXPAND WELLHOUSE FOR IRON &amp; MANGANESE FILTRATION SYSTEM</t>
  </si>
  <si>
    <t>PHASE 3 - WATERMAIN REPLACEMENT</t>
  </si>
  <si>
    <t>SCHRAM CITY</t>
  </si>
  <si>
    <t>PHASE 2 - WATERMAIN REPLACEMENT</t>
  </si>
  <si>
    <t>IL1350600</t>
  </si>
  <si>
    <t>PHASE 3 - WATERMAIN REPLACEMENT (4700FT)</t>
  </si>
  <si>
    <t>SESSER</t>
  </si>
  <si>
    <t>IL0550450</t>
  </si>
  <si>
    <t>PHASE 3 - REPLACEMENT OF OLD CAST IRON &amp; ACP WATERMAINS</t>
  </si>
  <si>
    <t>PHASE 4 - REPLACEMENT OF OLD CAST IRON &amp; ACP WATERMAINS</t>
  </si>
  <si>
    <t>CONSTRUCTION OF 1600 LF OF WATERMAIN &amp; REPLACEMENT OF BELOW GROUND PUMP STATION WITH AN ABOVE GROUND PUMP STATION</t>
  </si>
  <si>
    <t>IL0775400</t>
  </si>
  <si>
    <t xml:space="preserve">OAK LAWN </t>
  </si>
  <si>
    <t>#5 - TRANSMISSION MAIN FROM MARION AVE THROUGH CROSSING CALUMET - SAG</t>
  </si>
  <si>
    <t>IL0312220</t>
  </si>
  <si>
    <t>#8 - TRANSMISSION MAIN PALOS HILLS &amp; PALOS PARK</t>
  </si>
  <si>
    <t>BID PACKAGE 7B - ORLAND PARK SPUR</t>
  </si>
  <si>
    <t>PIERRON</t>
  </si>
  <si>
    <t>REHABILITATION TO EAST &amp; WEST ELEVATED STORAGE TANKS</t>
  </si>
  <si>
    <t>IL1194760</t>
  </si>
  <si>
    <t>PINGREE GROVE</t>
  </si>
  <si>
    <t>IL0890160</t>
  </si>
  <si>
    <t>PLAINFIELD</t>
  </si>
  <si>
    <t>IL1970800</t>
  </si>
  <si>
    <t>OLD TOWN PHASE 2 UTILITY IMPROVEMENTS - WATERMAIN REPLACEMENT</t>
  </si>
  <si>
    <t>PLEASANT PLAINS</t>
  </si>
  <si>
    <t>NEW ELEVATED WATER TOWER</t>
  </si>
  <si>
    <t>IL1670900</t>
  </si>
  <si>
    <t>POLO</t>
  </si>
  <si>
    <t>NEW WELL &amp; CONSTRUCT NEW WATER TREATMENT BUILDING</t>
  </si>
  <si>
    <t>IL1410450</t>
  </si>
  <si>
    <t>PROPHETSTOWN</t>
  </si>
  <si>
    <t>NEW WELL &amp; NEW WTP</t>
  </si>
  <si>
    <t>IL1950400</t>
  </si>
  <si>
    <t>QUINCY</t>
  </si>
  <si>
    <t>PHASE 3 IMPROVEMENTS - NEW FINISHED WATER PUMPING STATION</t>
  </si>
  <si>
    <t>IL0010650</t>
  </si>
  <si>
    <t>TABLE GROVE</t>
  </si>
  <si>
    <t>INSTALLATION OF NEW MIXER, VENTILATION BLOWER, AND LARGER DIAMETER VENT IN EXISTING ELEVATED STORAGE TANK</t>
  </si>
  <si>
    <t>IL0570900</t>
  </si>
  <si>
    <t>VALLEY VIEW WATER WORKS ASSOC.</t>
  </si>
  <si>
    <t>WATERMAIN CONNECTION WITH CTPWD</t>
  </si>
  <si>
    <t>IL2030010</t>
  </si>
  <si>
    <t>VILLA PARK</t>
  </si>
  <si>
    <t>COLLEGE STREETS IMPROVEMENT PROJECT (VARIOUS STREETS)</t>
  </si>
  <si>
    <t>IL0430800</t>
  </si>
  <si>
    <t>MYRTLE AVENUE IMPROVEMENT PROJECT (TERRY TO MADISON)</t>
  </si>
  <si>
    <t>PLYMOUTH STREET WATER MAIN PROJECT (ADDISON TO ARDMORE)</t>
  </si>
  <si>
    <t>BIERMANN AVENUE IMPROVEMENT PROJECT (SUNSET TO NORTH AVENUE)</t>
  </si>
  <si>
    <t>WATERLOO</t>
  </si>
  <si>
    <t>NEW WATER TREATMENT PLANT</t>
  </si>
  <si>
    <t>IL1330300</t>
  </si>
  <si>
    <t>WESTMONT</t>
  </si>
  <si>
    <t>NEW 1 MILLION GALLON ELEVATED STORAGE TANK</t>
  </si>
  <si>
    <t>IL0430950</t>
  </si>
  <si>
    <t>YATES CITY</t>
  </si>
  <si>
    <t>NEW WELL AND TRANSMISSION MAIN TO WTP</t>
  </si>
  <si>
    <t>IL0950700</t>
  </si>
  <si>
    <t>ROBINSON PALESTINE WATER COMMISSION</t>
  </si>
  <si>
    <t>IL0335030</t>
  </si>
  <si>
    <t>NOT PROVIDED</t>
  </si>
  <si>
    <t>ROCKDALE</t>
  </si>
  <si>
    <t>IL1970850</t>
  </si>
  <si>
    <t>ROCKFORD</t>
  </si>
  <si>
    <t>WELL 34 TREATMENT IMPROVEMENTS TO REMOVE RADIUM AND IRON</t>
  </si>
  <si>
    <t>IL2010300</t>
  </si>
  <si>
    <t>SLM WATER COMMISSION</t>
  </si>
  <si>
    <t>NEW TRANSMISSION MAIN - NORTH SERVICE AREA (SUMMERFIELD-LEBANON-MASCOUTAH)</t>
  </si>
  <si>
    <t>IL1635090</t>
  </si>
  <si>
    <t>SPARLAND</t>
  </si>
  <si>
    <t>BLAST &amp; RECOAT - 2 HYDRO-PNEUMATIC TANKS, ALL EXPOSED PIPING, ELEVATED WATER STORAGE TANK (INTERIOR &amp; EXTERIOR)</t>
  </si>
  <si>
    <t>IL1230200</t>
  </si>
  <si>
    <t>SPIN LAKE HOMEOWNERS ASSOCIATTION</t>
  </si>
  <si>
    <t>CONSTRUCTION OF A BUILDING TO REPLACE HYDRO-PNEUMATIC TANKS, A SECOND WELL, AND REPLACE REMAINING AGING EQUIPEMENT</t>
  </si>
  <si>
    <t>IL1135140</t>
  </si>
  <si>
    <t>ST. CHARLES</t>
  </si>
  <si>
    <t>NEW DEEP WELL &amp; IMPROVEMENTS AT OHIO AVE WTP</t>
  </si>
  <si>
    <t>IL0894830</t>
  </si>
  <si>
    <t>SIDELL</t>
  </si>
  <si>
    <t>NEW ELEVATED STORAGE TANK &amp; 380 FT OF WATERMAINS</t>
  </si>
  <si>
    <t>IL1830850</t>
  </si>
  <si>
    <t>SOUTH LAWRENCE WATER CORP</t>
  </si>
  <si>
    <t>INSTALLATION OF 3MI OF WATERMAIN, INSTALLATION BOOSTER PUMP STATION WITH MASTER METER, AND REPLACEMENT OF BOOSTER PUMP STATION #1</t>
  </si>
  <si>
    <t>IL1010020</t>
  </si>
  <si>
    <t>STEWARD</t>
  </si>
  <si>
    <t xml:space="preserve">PHASE 1 - WATERMETER REPLACEMENT </t>
  </si>
  <si>
    <t>IL1030450</t>
  </si>
  <si>
    <t>PALOS HEIGHTS</t>
  </si>
  <si>
    <t>REPLACEMENT OF APPROXIMATELY 4000FT WATERMAIN</t>
  </si>
  <si>
    <t>IL0312370</t>
  </si>
  <si>
    <t>REPLACEMENT OF APPROXIMATELY 6000FT WATERMAIN</t>
  </si>
  <si>
    <t>REPLACEMENT OF APPROXIMATELY 1800FT WATERMAIN</t>
  </si>
  <si>
    <t>REPLACEMENT OF APPROXIMATELY 3200FT WATERMAIN</t>
  </si>
  <si>
    <t>REPLACEMENT OF APPROXIMATELY 900FT WATERMAIN</t>
  </si>
  <si>
    <t>PLEASANT VALLEY PUBLIC WATER DISTRICT</t>
  </si>
  <si>
    <t>IL1435470</t>
  </si>
  <si>
    <t>IL1930100</t>
  </si>
  <si>
    <t>WELL NO. 34 TREATMENT IMPROVEMENTS TO REMOVE RADIUM AND IRON</t>
  </si>
  <si>
    <t>SAYBROOK</t>
  </si>
  <si>
    <t>NEW ELEVATED WATER STORAGE TANK &amp; WTP UPGRADES</t>
  </si>
  <si>
    <t>IL1130950</t>
  </si>
  <si>
    <t>EUREKA</t>
  </si>
  <si>
    <t>WATER SYSTEM IMPROVEMENTS</t>
  </si>
  <si>
    <t>IL2030200</t>
  </si>
  <si>
    <t>CARMI</t>
  </si>
  <si>
    <t>DOWNS</t>
  </si>
  <si>
    <t>WTP UPGRADES, NEW WELL, &amp; NEW RAW WATER MAIN</t>
  </si>
  <si>
    <t>WOODLAND</t>
  </si>
  <si>
    <t>NEW ELEVATED WATER TANK, NEW WELL, REPLACEMENT OF 6 HYDRANTS, &amp; NEW AERATOR EQUIPMENT AT THE EXISITING WTP</t>
  </si>
  <si>
    <t>IL0751000</t>
  </si>
  <si>
    <t>SIBLEY</t>
  </si>
  <si>
    <t xml:space="preserve">WTP UPGRADES, SECTION OF WATERMAIN REPLACEMENT, &amp; WATER METER REPLACEMENT </t>
  </si>
  <si>
    <t>IL0530400</t>
  </si>
  <si>
    <t>PORT BYRON</t>
  </si>
  <si>
    <t>CONSTRUCTION OF A NEW WTP &amp; WATERMAIN REROUTING</t>
  </si>
  <si>
    <t>IL0501722</t>
  </si>
  <si>
    <t>SAVANNA</t>
  </si>
  <si>
    <t xml:space="preserve">WATER DISTRIBUTION SYSTEM &amp; WELL HOUSE IMPROVEMENTS </t>
  </si>
  <si>
    <t>IL0150250</t>
  </si>
  <si>
    <t>HILLCREST</t>
  </si>
  <si>
    <t>PHASE 1 - WATERMAIN REPLACEMENT</t>
  </si>
  <si>
    <t>FREEPORT</t>
  </si>
  <si>
    <t>PHASE 3 - NEW WELL NO. 12 &amp; TREATMENT</t>
  </si>
  <si>
    <t>IL1770200</t>
  </si>
  <si>
    <t>PHASE 4 - WATERMAIN REPLACEMENT (ADAMS &amp; CLINTON AVE)</t>
  </si>
  <si>
    <t>SEATON</t>
  </si>
  <si>
    <t>TRANSMISSION MAIN REPLACEMENT &amp; SYSTEM LOOPING</t>
  </si>
  <si>
    <t>IL1310350</t>
  </si>
  <si>
    <t>ASSUMPTION</t>
  </si>
  <si>
    <t>ATKINSON</t>
  </si>
  <si>
    <t>BLOOMINGTON</t>
  </si>
  <si>
    <t>BLUE MOUND</t>
  </si>
  <si>
    <t>BOND MADISON WATER COMPANY</t>
  </si>
  <si>
    <t>BRACEVILLE</t>
  </si>
  <si>
    <t>BROUGHTON</t>
  </si>
  <si>
    <t>BUTLER</t>
  </si>
  <si>
    <t>CHICAGO HEIGHTS</t>
  </si>
  <si>
    <t>COAL CITY</t>
  </si>
  <si>
    <t>COUNTRY CLUB HILLS</t>
  </si>
  <si>
    <t>CULLOM</t>
  </si>
  <si>
    <t>DESOTO</t>
  </si>
  <si>
    <t>DIXMOOR</t>
  </si>
  <si>
    <t>DIXON</t>
  </si>
  <si>
    <t>DOLTON</t>
  </si>
  <si>
    <t>DONNELLSON</t>
  </si>
  <si>
    <t>DONOVAN</t>
  </si>
  <si>
    <t>ELIZABETH</t>
  </si>
  <si>
    <t>ELMHURST</t>
  </si>
  <si>
    <t>ELVERADO WATER DISTRICT</t>
  </si>
  <si>
    <t>ENFIELD</t>
  </si>
  <si>
    <t>EVANSTON</t>
  </si>
  <si>
    <t>FORRESTON</t>
  </si>
  <si>
    <t>FORSYTH</t>
  </si>
  <si>
    <t>GALATIA</t>
  </si>
  <si>
    <t>GILMAN</t>
  </si>
  <si>
    <t>GLENDALE HEIGHTS</t>
  </si>
  <si>
    <t>GODLEY PUBLIC WATER DISTRICT</t>
  </si>
  <si>
    <t>GREENVILLE</t>
  </si>
  <si>
    <t>HARRISTOWN</t>
  </si>
  <si>
    <t>HAZEL CREST</t>
  </si>
  <si>
    <t>HENDERSON</t>
  </si>
  <si>
    <t>INDIAN CREEK HOA</t>
  </si>
  <si>
    <t>IVESDALE</t>
  </si>
  <si>
    <t>JOLIET</t>
  </si>
  <si>
    <t>JONESBORO</t>
  </si>
  <si>
    <t>KIRKLAND</t>
  </si>
  <si>
    <t>KIRKWOOD</t>
  </si>
  <si>
    <t>LASALLE</t>
  </si>
  <si>
    <t>LEE</t>
  </si>
  <si>
    <t>LIMA</t>
  </si>
  <si>
    <t>LITCHFIELD</t>
  </si>
  <si>
    <t>LOST LAKE UTILITY DISTRICT</t>
  </si>
  <si>
    <t>MAHOMET</t>
  </si>
  <si>
    <t>MANLIUS</t>
  </si>
  <si>
    <t>MARSHALL</t>
  </si>
  <si>
    <t>MASON CITY</t>
  </si>
  <si>
    <t>MINOOKA</t>
  </si>
  <si>
    <t>MOUND CITY</t>
  </si>
  <si>
    <t>MOUNT CARROLL</t>
  </si>
  <si>
    <t>MT. VERNON</t>
  </si>
  <si>
    <t>MURPHYSBORO</t>
  </si>
  <si>
    <t>NILWOOD</t>
  </si>
  <si>
    <t>NOKOMIS</t>
  </si>
  <si>
    <t>NORTH CHICAGO</t>
  </si>
  <si>
    <t>PHASE 4 - WATERMAIN REPLACEMENT &amp; LOOPING</t>
  </si>
  <si>
    <t>PHASE 3 - TREATMENT PLANT IMPROVEMENTS &amp; WATERMAIN REPLACEMENT</t>
  </si>
  <si>
    <t>WATER SYSTEM IMPROVEMENTS: WATERMAIN LOOPING &amp; EXTENSIONS, TOWER PAINTING, AND SCADA UPGRADES</t>
  </si>
  <si>
    <t>SERVICE LINE AND WATERMAIN REPLACEMENT AND LOOPING</t>
  </si>
  <si>
    <t>PHASE 4 - WATERMAIN REPLACEMENT</t>
  </si>
  <si>
    <t>54-INCH RAW WATER INTAKE FROM LAKE MICHIGAN</t>
  </si>
  <si>
    <t>REHAB PUMP STATION EQUIPMENT</t>
  </si>
  <si>
    <t>PAINTING AND REHABING WATER TOWER AND STORAGE TANK</t>
  </si>
  <si>
    <t>EXPANDING WATER TREATMENT PLANT AND DRILLING A NEW DEEP WELL</t>
  </si>
  <si>
    <t>REPAINTING BOTH 2,000,000-GALLON STEEL WATER RESERVOIRS</t>
  </si>
  <si>
    <t>NEW 125,000-GALLON WATER TOWER AND DEMOLISH OLD TOWER</t>
  </si>
  <si>
    <t>NEW CARBON ACTIVATED IRON/MANGANESE FILTRATION SYSTEM</t>
  </si>
  <si>
    <t>INSTALL RADIO READ METERS &amp; WATERMAIN REPLACEMENT</t>
  </si>
  <si>
    <t>WATER METER REPLACEMENT</t>
  </si>
  <si>
    <t>PHASE 5 - WATERMAIN REPLACEMENT</t>
  </si>
  <si>
    <t>REPAINT WATER TOWER &amp; INSTALL AMMONIA INJECTION EQUIPMENT</t>
  </si>
  <si>
    <t>PHASE 1 - INSTALL BOOSTER PUMPS STATION &amp; WATERMAIN EXTENSION</t>
  </si>
  <si>
    <t>PHASE 2 - CONSTRUCT 125,000-GALLON WATER STORAGE TANK</t>
  </si>
  <si>
    <t>PHASE 2 - WELL HOUSE &amp; WELL #1 IMPROVEMENTS</t>
  </si>
  <si>
    <t>NORTH RESERVOIR &amp; BOOSTER STATION REHAB</t>
  </si>
  <si>
    <t>REPAINT &amp; REPAIR 100,000-GALLON WATER TANK</t>
  </si>
  <si>
    <t>PHASE 2 - REPLACE 474 WATER METERS &amp; METER READ SYSTEM</t>
  </si>
  <si>
    <t>REPLACE RAW WATER INTAKE</t>
  </si>
  <si>
    <t>WATERMAIN REPLACEMENT &amp; LINING</t>
  </si>
  <si>
    <t>REPLACEMENT OF 660 WATER METERS &amp; METER READ SYSTEM</t>
  </si>
  <si>
    <t>INSTALLATION OF NEW WELL &amp; WELL BUILDING</t>
  </si>
  <si>
    <t>REPAIR OF THE WATER TOWER, GROUND STORAGE TANK, AERATOR, AND FILTERS</t>
  </si>
  <si>
    <t>WATERMAIN REPLACEMENT</t>
  </si>
  <si>
    <t>WATERMAIN, FIRE HYDRANT &amp; VALVE REPLACEMENT</t>
  </si>
  <si>
    <t>IMPROVE BOOSTER PUMP STATIONS &amp; ALTITUDE VALVE STATION</t>
  </si>
  <si>
    <t>NEW TRANSMISSION MAIN TO CONNECT WITH COAL CITY</t>
  </si>
  <si>
    <t>CONSTRUCT NEW TREATMENT PLANT</t>
  </si>
  <si>
    <t>REPLACE PUMP STATION, STORAGE TANK, CHEMICAL FEED, AND WATERMAINS</t>
  </si>
  <si>
    <t>WATERMAIN LOOPING &amp; REPAIR WATER TOWER</t>
  </si>
  <si>
    <t>REPLACE 4600 WATERMAINS &amp; METER READ SYSTEM</t>
  </si>
  <si>
    <t>NEW 250,000-GALLON WATER STORAGE TANK</t>
  </si>
  <si>
    <t>IRON REMOVAL AT TREATMENT PLANT &amp; WELL PUMPING AND ELECTRICAL UPGRADES</t>
  </si>
  <si>
    <t>REPAINT WATER TOWER</t>
  </si>
  <si>
    <t>REHAB PUMP STATION &amp; EXTERIOR GENERATOR</t>
  </si>
  <si>
    <t>REHABILITATION OF 261,000-GALLON STANDPIPE</t>
  </si>
  <si>
    <t>WATERMAIN REPLACEMENT &amp; INSTALL VALVES</t>
  </si>
  <si>
    <t>REPAINT ELEVATED STORAGE TANK</t>
  </si>
  <si>
    <t>NEW WELL &amp; WELL HOUSE</t>
  </si>
  <si>
    <t>DRILL NEW WELL &amp; INSTALL RAW WATERMAIN</t>
  </si>
  <si>
    <t>TREATMENT PLANT IMPROVEMENTS</t>
  </si>
  <si>
    <t>WATERMAIN REPLACEMENT &amp; LOOPING</t>
  </si>
  <si>
    <t>NEW WATER SOURCE, CONNECT TO CLAYTON CAMP POINT WATER COMMISSION</t>
  </si>
  <si>
    <t xml:space="preserve">WATERMAIN REPLACEMENT, LINING &amp; EXTENTION </t>
  </si>
  <si>
    <t>REPLACEMENT OF WATERMAIN, FIRE HYDRANTS, &amp; VALVES</t>
  </si>
  <si>
    <t>NEW WATER SERVICES FOR NEW CUSTOMERS &amp; DEWATERING STRUCTURE AT PLANT</t>
  </si>
  <si>
    <t>INSTALLATION OF 100 WATER METERS</t>
  </si>
  <si>
    <t>WATERMAIN LOOPING</t>
  </si>
  <si>
    <t>REHABILITATION OF NORTH WATER TOWER</t>
  </si>
  <si>
    <t>INSTALLATION OF NEW 500,000-GALLON WATER TOWER</t>
  </si>
  <si>
    <t>REPLACEMENT OF OLD TOWER WITH NEW STEEL 500,000-GALLON WATER TOWER</t>
  </si>
  <si>
    <t>WATERMAIN EXTENSION</t>
  </si>
  <si>
    <t>WATERMAIN REPLACEMENT, REHABILITATION OF 3 WATER TOWERS, &amp; GENERATOR INSTALLATION</t>
  </si>
  <si>
    <t>WATERMAIN EXTENTION &amp; VALVE INSTALLATION</t>
  </si>
  <si>
    <t>WATERMAIN REPLACEMENT, EXTENSION, &amp; LOOPING</t>
  </si>
  <si>
    <t>WATEMAIN REPLACEMENT &amp; LOOPING</t>
  </si>
  <si>
    <t>REPAINTING &amp; REPAIRING BOTH ELEVATED TANKS</t>
  </si>
  <si>
    <t>REPLACEMENT OF WATERMAIN, FIRE HYDRANTS, VALVE &amp; SCADA SYSTEM</t>
  </si>
  <si>
    <t>REPLACEMENT OF ELEVATED STORAGE TANK &amp; METERS</t>
  </si>
  <si>
    <t>NEW 2,000,000-GALLON WATER TOWER &amp; CONNECTING TRANSMISSION MAIN</t>
  </si>
  <si>
    <t>NEW TRANSMISSION MAIN &amp; WATERMAIN REPLACEMENT</t>
  </si>
  <si>
    <t>VANDALIA</t>
  </si>
  <si>
    <t>NEW WATER TREATMENT PLANT &amp; RAW WATERMAIN FOR NEW WATER SOURCE</t>
  </si>
  <si>
    <t>REPLACEMENT OF 2,200 WATERMETERS &amp; METER READ SYSTEM</t>
  </si>
  <si>
    <t>REPLACMENT OF 2,750 LF OF 8" WATERMAIN</t>
  </si>
  <si>
    <t>REPLACE 3,650 FT OF WATER MAIN</t>
  </si>
  <si>
    <t>ARCOLA</t>
  </si>
  <si>
    <t>BELVIDERE</t>
  </si>
  <si>
    <t>BREESE</t>
  </si>
  <si>
    <t>CHANNAHON</t>
  </si>
  <si>
    <t>CHATSWORTH</t>
  </si>
  <si>
    <t>CHESTER</t>
  </si>
  <si>
    <t>CLINTON</t>
  </si>
  <si>
    <t>DECATUR</t>
  </si>
  <si>
    <t>DOWNERS GROVE</t>
  </si>
  <si>
    <t>EMINGTON</t>
  </si>
  <si>
    <t>GRAND TOWER</t>
  </si>
  <si>
    <t>GRANVILLE</t>
  </si>
  <si>
    <t>HARWOOD HEIGHTS</t>
  </si>
  <si>
    <t>HOPKINS PARK</t>
  </si>
  <si>
    <t>IRVINGTON</t>
  </si>
  <si>
    <t>ITASCA</t>
  </si>
  <si>
    <t>KENILWORTH</t>
  </si>
  <si>
    <t>KINCAID</t>
  </si>
  <si>
    <t>LOVES PARK</t>
  </si>
  <si>
    <t>MACOMB</t>
  </si>
  <si>
    <t>MARINE</t>
  </si>
  <si>
    <t>MORRIS</t>
  </si>
  <si>
    <t>MOUND PUBLIC WATER AND SEWER DISTRICT</t>
  </si>
  <si>
    <t>MURLDALE WATER DISTRICT</t>
  </si>
  <si>
    <t>NEW LENOX</t>
  </si>
  <si>
    <t>NEWMAN</t>
  </si>
  <si>
    <t>NORTH PARK PUBLIC WATER DISTRICT</t>
  </si>
  <si>
    <t>NEW WELL HOUSE &amp; WELL HOUSE TO REPLACE WELLS WITH PFAS</t>
  </si>
  <si>
    <t>NEW 300,000-GALLON ELEVATED WATER TANK</t>
  </si>
  <si>
    <t>NEW DEEP WELL &amp; WATER TREATMENT PLANT</t>
  </si>
  <si>
    <t xml:space="preserve">REPLACEMENT OF WATERMAIN, FIRE HYDRANT, AND VALVE &amp; LOOPING </t>
  </si>
  <si>
    <t>WATER PLANT RENOVATIONS WITH LIME SILO</t>
  </si>
  <si>
    <t>REPLACEMENT OF ELEVATED STORAGE TANK WITH 300,000-GALLON TANK, WATERMAIN REPLACEMENT, &amp; TREATMENT PLANT REHAB</t>
  </si>
  <si>
    <t>ELECTRICAL SYSTEM AND RAW WATER PUMP STATION UPGRADES</t>
  </si>
  <si>
    <t>WATER TREATMENT PLANT IMPROVEMENTS</t>
  </si>
  <si>
    <t>WATERMAIN &amp; FIRE HYDRANT REPLACEMENT</t>
  </si>
  <si>
    <t>NORTH SIDE WATERMAIN &amp; SERVICE LINE REPLACEMENT</t>
  </si>
  <si>
    <t>WATERMAIN &amp; METER REPLACEMENT; INSTALLATION OF NEW WATERMAINS</t>
  </si>
  <si>
    <t>INSTALLATION OF NEW WATERMAINS</t>
  </si>
  <si>
    <t>REPAIR WATER TOWER, CONSTRUCT NEW 100,000-GALLON WATER TOWER, &amp; WATERMAIN LOOPING</t>
  </si>
  <si>
    <t>UPDATE VERTICAL PRESSURE FILTER SYSTEM</t>
  </si>
  <si>
    <t>NEW 100,000-GALLON ELEVATED WATER STORAGE TANK</t>
  </si>
  <si>
    <t>NEW BOOSTER PUMP STATION &amp; GENERATOR</t>
  </si>
  <si>
    <t>ELEVATED STORAGE TANK &amp; DENTENTION TANK REPAINTING; FILTER MEDIA REPLACEMENT; FILTER REHAB</t>
  </si>
  <si>
    <t>REPLACEMENT OF WATERMAIN, FIRE HYDRANT &amp; SERVICE</t>
  </si>
  <si>
    <t>REPLACEMENT OF WATER TANK WITH A NEW 500,000-GALLON STORAGE TANK</t>
  </si>
  <si>
    <t>NEW WATERMAIN INSTALLATION</t>
  </si>
  <si>
    <t>PHASE 1 - WATERMAIN EXTENSION</t>
  </si>
  <si>
    <t>PHASE 3 - NEW WELL &amp; WELL HOUSE</t>
  </si>
  <si>
    <t>PHASE 4 - ELEVATED STORAGE TANK NO. 2 REPAINTING</t>
  </si>
  <si>
    <t>PHASE 5 - NEW ELEVATED STORAGE TANK NO. 5</t>
  </si>
  <si>
    <t>PHASE 3B - NEW ELEVATED STORAGE TANK NO. 4</t>
  </si>
  <si>
    <t>PHASE 2B - INSTALL BOOSTER PUMP &amp; PRV</t>
  </si>
  <si>
    <t>NEW WATER TREATMENT PLANT WITH 5 DEEP WELLS</t>
  </si>
  <si>
    <t>ELEVATED WATER TOWER REPAINTING &amp; WATERMAIN REPLACEMENT</t>
  </si>
  <si>
    <t>NEW WATER TREATMENT PLANT &amp; DRILL TWO WELLS</t>
  </si>
  <si>
    <t>WATER TANK REPAINTING &amp; METER REPLACEMENT</t>
  </si>
  <si>
    <t>WATERMAIN REPLACEMENT; UPGRADING OF GENERATORS AND PUMP STATIONS; WATER TANK REHAB</t>
  </si>
  <si>
    <t>INSTALL LOOPED WATERMAINS, FIRE HYDRANTS &amp; VALVES</t>
  </si>
  <si>
    <t>ALBION</t>
  </si>
  <si>
    <t>IL0470050</t>
  </si>
  <si>
    <t>CONSTRUCT NEW TREATMENT PLANT TO ELIMINATE MANGANESE</t>
  </si>
  <si>
    <t>CARROLLTON</t>
  </si>
  <si>
    <t>IL0610050</t>
  </si>
  <si>
    <t>NEW TREATMENT PLANT</t>
  </si>
  <si>
    <t>CHICAGO</t>
  </si>
  <si>
    <t>REPLACE 50 MILES OF WATERMAINS</t>
  </si>
  <si>
    <t>REHAB SEDIMENT FORCE MAIN</t>
  </si>
  <si>
    <t>COULTERVILLE</t>
  </si>
  <si>
    <t>IL1570150</t>
  </si>
  <si>
    <t>CREST HILL</t>
  </si>
  <si>
    <t>IL1970250</t>
  </si>
  <si>
    <t>DRILL NEW WELL AND CONSTRUCT TREATMENT PLANT</t>
  </si>
  <si>
    <t>CRESTWOOD</t>
  </si>
  <si>
    <t>IL0310600</t>
  </si>
  <si>
    <t>WATERMAIN, VALVE, HYDRANT AND SERVICE LINE REPLACEMENT</t>
  </si>
  <si>
    <t>EDINBURG</t>
  </si>
  <si>
    <t>IL0210150</t>
  </si>
  <si>
    <t xml:space="preserve">WATERMAIN CONNECTION AND WATERMAIN INTERCONNECT </t>
  </si>
  <si>
    <t>GLEN CARBON</t>
  </si>
  <si>
    <t>CONSTRUCT FOUR NEW WELLS</t>
  </si>
  <si>
    <t>GLENWOOD</t>
  </si>
  <si>
    <t>IL0311050</t>
  </si>
  <si>
    <t>WATERMAIN, VALVES AND HYDRANT REPLACEMENT</t>
  </si>
  <si>
    <t>HEYWORTH</t>
  </si>
  <si>
    <t>IL1130650</t>
  </si>
  <si>
    <t>LONG CREEK TOWNSHIP</t>
  </si>
  <si>
    <t>IL1155150</t>
  </si>
  <si>
    <t>NEW WELL AND TWO ELEVATED WATER STORAGE TANKS</t>
  </si>
  <si>
    <t>MACON</t>
  </si>
  <si>
    <t>IL1150250</t>
  </si>
  <si>
    <t>WATER METER AND WATERMAIN REPLACEMENT AND CONSTRUCT A NEW WELL</t>
  </si>
  <si>
    <t>PALOS PARK</t>
  </si>
  <si>
    <t>IL0311000</t>
  </si>
  <si>
    <t>PECATONICA</t>
  </si>
  <si>
    <t>IL2010250</t>
  </si>
  <si>
    <t>REHAB ELEVATED STORAGE TANK</t>
  </si>
  <si>
    <t>WATER TOWER REPLACEMENT</t>
  </si>
  <si>
    <t>ROCHELLE</t>
  </si>
  <si>
    <t>IL1410500</t>
  </si>
  <si>
    <t>CONSTRUCT IRON REMOVAL SYSTEM AT WELL NO. 8</t>
  </si>
  <si>
    <t>RUSHVILLE</t>
  </si>
  <si>
    <t>IL1690200</t>
  </si>
  <si>
    <t>SYCAMORE</t>
  </si>
  <si>
    <t>IL0370550</t>
  </si>
  <si>
    <t>BRING WELL NO. 7 BACK ONLINE</t>
  </si>
  <si>
    <t>WATERMAIN IMPROVEMENTS</t>
  </si>
  <si>
    <t>IL0316000</t>
  </si>
  <si>
    <t>CENTRAL LAKE COUNTY JAWA</t>
  </si>
  <si>
    <t>MURRAYVILLE-WOODSON WC</t>
  </si>
  <si>
    <t>MOULTRIE COUNTY RURAL PWD</t>
  </si>
  <si>
    <t>NEW MEMPHIS PWD</t>
  </si>
  <si>
    <t>GROVELAND TOWNSHIP WD</t>
  </si>
  <si>
    <t>REPLACE 2,500 LF OF WATERMAINS &amp; REPLACE 1 PRESSURE REDUCING STATION</t>
  </si>
  <si>
    <t>PHASE 2 - WATERMAIN REPLACEMENT &amp; REHAB 2 ELEVATED WATER TOWERS</t>
  </si>
  <si>
    <t>INSTALL 50,000-GALLON WATER STORAGE TANK &amp; DEMOLISH OLD TANK</t>
  </si>
  <si>
    <t>WATERMAIN REPLACEMENT &amp; REHAB FILTERS/SOFTENERS/DETENTION TANK AT PLANT</t>
  </si>
  <si>
    <t>METER VAULT &amp; TRANSMISSION MAIN FOR NEW WATER SOURCE - CITY OF SPARTA</t>
  </si>
  <si>
    <t>REPLACE GROUND STORAGE TANK, VALVES AND HYDRANTS &amp; REHAB PUMP STATION</t>
  </si>
  <si>
    <t>REPLACE 7.5MI RAW WATERMAIN, NEW MAIN &amp; METER CONNECT TO COULTERVILLE</t>
  </si>
  <si>
    <t>NEW WTP BUILDING W/ FILTERS/SOFTENERS/NITRATE REMOVAL/AERATOR/CHEMICAL FEED</t>
  </si>
  <si>
    <t>WATER METER REPLACEMENT PHASE 1</t>
  </si>
  <si>
    <t>WATER METER REPLACEMENT PHASE 2</t>
  </si>
  <si>
    <t>NEW WATER TOWER AND NEW WELL</t>
  </si>
  <si>
    <t>PHASE 1 - WATER SYSTEM IMPROVEMENTS</t>
  </si>
  <si>
    <t>DIAMOND</t>
  </si>
  <si>
    <t>LEAD SERVICE LINE &amp; LEAD METER REPLACEMENT PROJECT</t>
  </si>
  <si>
    <t>IL0630250</t>
  </si>
  <si>
    <t>INDIAN HEAD PARK</t>
  </si>
  <si>
    <t>IL0630200</t>
  </si>
  <si>
    <t>IL1410200</t>
  </si>
  <si>
    <t>IL0950250</t>
  </si>
  <si>
    <t>Illinois EPA Public Water Supply Loan Program (PWSLP) FY2023 Project Priority List</t>
  </si>
  <si>
    <t>HARDIN COUNTY WD</t>
  </si>
  <si>
    <t>SOUTH HIGHWAY WD</t>
  </si>
  <si>
    <t>N/E</t>
  </si>
  <si>
    <t>Disadvantaged Community Principal Forgiveness</t>
  </si>
  <si>
    <t>Service Population</t>
  </si>
  <si>
    <t>#2 - TRANSMISSION MAIN FROM ORLAND PARK &amp; BOOSTER (Applied for $45.5M but funding limited due to 25% Program Cap)</t>
  </si>
  <si>
    <t>FY2023 PWSLP Intended Funding List (IFL)</t>
  </si>
  <si>
    <t>Funds Reserved For Projects on the IFL through December 31, 2022</t>
  </si>
  <si>
    <t>Projects Below Were Scored For Priority But Available Funds Exhausted</t>
  </si>
  <si>
    <t xml:space="preserve">Total Cost of Projects Scored For Priority but Available Funds Exhausted:    </t>
  </si>
  <si>
    <t>Projects With Planning Approval - Estimated Construction Start After 3/31/2023</t>
  </si>
  <si>
    <t>LAKE MATTOON PUBLIC WD</t>
  </si>
  <si>
    <t>WATERMAIN &amp; METER REPLACEMENT; BACKUP WELLS &amp; STORAGE TANK REHAB</t>
  </si>
  <si>
    <t xml:space="preserve">PWSLP Projects which did not have Planning Approval prior to March 31, 2022   </t>
  </si>
  <si>
    <t xml:space="preserve">Total Cost of Projects on FY2023 PWSLP Project Priority List:    </t>
  </si>
  <si>
    <t xml:space="preserve">Projects on the FY2023 Intended Funding List with Funds Reserved Through December 31, 2022   </t>
  </si>
  <si>
    <t>TWO WATERMAIN VAULTS AND CONNECTION WITH JOLIET</t>
  </si>
  <si>
    <t>WATERMAIN REPLACEMENT PROJECT BELLEVIEW AVE FROM MIDLAND TO WHEELER</t>
  </si>
  <si>
    <t>WATERMAIN REPLACEMENT PROJECT MEADOW AVE FROM MORRIS TO WHEELER</t>
  </si>
  <si>
    <t>WATERMAIN REPLACEMENT PROJECT MOUND ROAD FROM MIDLAND WEST</t>
  </si>
  <si>
    <t>MORRISON</t>
  </si>
  <si>
    <t>PHASE 3 - 4,780 FT WATERMAIN</t>
  </si>
  <si>
    <t>IL1950350</t>
  </si>
  <si>
    <t>OREANA</t>
  </si>
  <si>
    <t>WATERMAIN REPLACEMENT AND SERVICE LINES</t>
  </si>
  <si>
    <t>IL1150450</t>
  </si>
  <si>
    <t>REPLACEMENT OF 21MI OF WATERMAIN ($37,323,000 requested)</t>
  </si>
  <si>
    <t>PHASE 3 - REPLACEMENT &amp; REHABILITATION OF WATERMAIN</t>
  </si>
  <si>
    <t>PHASE 2 - WATERMAIN REPLACEMENT &amp; LOOPING</t>
  </si>
  <si>
    <t>WATERMAIN, VALVE AND HYDRANT REPLACEMENT</t>
  </si>
  <si>
    <t>PHASE 2 - REPLACE ASBESTOS CEMENT 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</si>
</sst>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14" fontId="3" fillId="0" borderId="1" xfId="0" applyNumberFormat="1" applyFont="1" applyBorder="1" applyProtection="1">
      <protection locked="0"/>
    </xf>
    <xf numFmtId="0" fontId="4" fillId="0" borderId="8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Protection="1">
      <protection locked="0"/>
    </xf>
    <xf numFmtId="0" fontId="0" fillId="0" borderId="0" xfId="0" applyFont="1"/>
    <xf numFmtId="164" fontId="3" fillId="0" borderId="1" xfId="0" applyNumberFormat="1" applyFont="1" applyBorder="1" applyAlignment="1" applyProtection="1">
      <alignment horizontal="right"/>
      <protection locked="0"/>
    </xf>
    <xf numFmtId="14" fontId="3" fillId="0" borderId="0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Fill="1" applyBorder="1" applyProtection="1">
      <protection locked="0"/>
    </xf>
    <xf numFmtId="14" fontId="3" fillId="0" borderId="1" xfId="0" applyNumberFormat="1" applyFont="1" applyBorder="1" applyAlignment="1" applyProtection="1">
      <alignment horizontal="right"/>
      <protection locked="0"/>
    </xf>
    <xf numFmtId="0" fontId="12" fillId="0" borderId="0" xfId="0" applyFont="1" applyBorder="1" applyAlignment="1">
      <alignment horizontal="center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1" fontId="1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/>
    <xf numFmtId="0" fontId="3" fillId="0" borderId="1" xfId="0" applyFont="1" applyBorder="1" applyAlignment="1" applyProtection="1">
      <alignment wrapText="1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166" fontId="3" fillId="0" borderId="1" xfId="1" applyNumberFormat="1" applyFont="1" applyFill="1" applyBorder="1" applyProtection="1">
      <protection locked="0"/>
    </xf>
    <xf numFmtId="166" fontId="3" fillId="0" borderId="1" xfId="1" applyNumberFormat="1" applyFont="1" applyBorder="1" applyProtection="1">
      <protection locked="0"/>
    </xf>
    <xf numFmtId="166" fontId="3" fillId="0" borderId="1" xfId="1" applyNumberFormat="1" applyFont="1" applyBorder="1" applyAlignment="1" applyProtection="1">
      <alignment horizontal="righ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 wrapText="1"/>
    </xf>
    <xf numFmtId="0" fontId="3" fillId="0" borderId="10" xfId="0" applyFont="1" applyFill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164" fontId="3" fillId="0" borderId="0" xfId="0" applyNumberFormat="1" applyFont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Protection="1">
      <protection locked="0"/>
    </xf>
    <xf numFmtId="0" fontId="3" fillId="0" borderId="13" xfId="0" applyFont="1" applyBorder="1" applyAlignment="1" applyProtection="1">
      <alignment horizontal="center"/>
      <protection locked="0"/>
    </xf>
    <xf numFmtId="14" fontId="3" fillId="0" borderId="13" xfId="0" applyNumberFormat="1" applyFont="1" applyBorder="1" applyProtection="1">
      <protection locked="0"/>
    </xf>
    <xf numFmtId="164" fontId="3" fillId="0" borderId="13" xfId="0" applyNumberFormat="1" applyFont="1" applyBorder="1" applyProtection="1">
      <protection locked="0"/>
    </xf>
    <xf numFmtId="1" fontId="13" fillId="0" borderId="11" xfId="0" applyNumberFormat="1" applyFont="1" applyFill="1" applyBorder="1" applyAlignment="1" applyProtection="1">
      <alignment horizontal="center"/>
    </xf>
    <xf numFmtId="1" fontId="13" fillId="0" borderId="6" xfId="0" applyNumberFormat="1" applyFont="1" applyFill="1" applyBorder="1" applyAlignment="1" applyProtection="1">
      <alignment horizontal="center"/>
    </xf>
    <xf numFmtId="1" fontId="13" fillId="0" borderId="14" xfId="0" applyNumberFormat="1" applyFont="1" applyFill="1" applyBorder="1" applyAlignment="1" applyProtection="1">
      <alignment horizontal="center"/>
    </xf>
    <xf numFmtId="0" fontId="3" fillId="0" borderId="0" xfId="0" applyFont="1" applyFill="1"/>
    <xf numFmtId="0" fontId="3" fillId="0" borderId="5" xfId="0" applyFont="1" applyBorder="1" applyProtection="1">
      <protection locked="0"/>
    </xf>
    <xf numFmtId="0" fontId="3" fillId="0" borderId="0" xfId="0" applyFont="1" applyBorder="1" applyAlignment="1" applyProtection="1">
      <alignment wrapText="1"/>
      <protection locked="0"/>
    </xf>
    <xf numFmtId="14" fontId="2" fillId="0" borderId="0" xfId="0" applyNumberFormat="1" applyFont="1" applyBorder="1" applyAlignment="1" applyProtection="1">
      <alignment horizontal="right"/>
      <protection locked="0"/>
    </xf>
    <xf numFmtId="0" fontId="3" fillId="0" borderId="15" xfId="0" applyFont="1" applyBorder="1" applyProtection="1"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wrapText="1"/>
      <protection locked="0"/>
    </xf>
    <xf numFmtId="0" fontId="3" fillId="0" borderId="16" xfId="0" applyFont="1" applyBorder="1" applyAlignment="1" applyProtection="1">
      <alignment horizontal="center"/>
      <protection locked="0"/>
    </xf>
    <xf numFmtId="14" fontId="3" fillId="0" borderId="16" xfId="0" applyNumberFormat="1" applyFont="1" applyBorder="1" applyProtection="1">
      <protection locked="0"/>
    </xf>
    <xf numFmtId="164" fontId="3" fillId="0" borderId="16" xfId="0" applyNumberFormat="1" applyFont="1" applyBorder="1" applyProtection="1">
      <protection locked="0"/>
    </xf>
    <xf numFmtId="1" fontId="13" fillId="0" borderId="17" xfId="0" applyNumberFormat="1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64" fontId="3" fillId="0" borderId="3" xfId="0" applyNumberFormat="1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164" fontId="3" fillId="0" borderId="6" xfId="0" applyNumberFormat="1" applyFont="1" applyBorder="1" applyProtection="1">
      <protection locked="0"/>
    </xf>
    <xf numFmtId="164" fontId="3" fillId="0" borderId="19" xfId="0" applyNumberFormat="1" applyFont="1" applyBorder="1" applyProtection="1">
      <protection locked="0"/>
    </xf>
    <xf numFmtId="164" fontId="3" fillId="0" borderId="6" xfId="0" applyNumberFormat="1" applyFont="1" applyFill="1" applyBorder="1" applyProtection="1"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Protection="1">
      <protection locked="0"/>
    </xf>
    <xf numFmtId="14" fontId="3" fillId="0" borderId="13" xfId="0" applyNumberFormat="1" applyFont="1" applyFill="1" applyBorder="1" applyProtection="1">
      <protection locked="0"/>
    </xf>
    <xf numFmtId="164" fontId="3" fillId="0" borderId="13" xfId="0" applyNumberFormat="1" applyFont="1" applyFill="1" applyBorder="1" applyProtection="1">
      <protection locked="0"/>
    </xf>
    <xf numFmtId="164" fontId="3" fillId="0" borderId="14" xfId="0" applyNumberFormat="1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right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 applyProtection="1">
      <alignment horizontal="right"/>
      <protection locked="0"/>
    </xf>
    <xf numFmtId="0" fontId="4" fillId="0" borderId="3" xfId="0" applyFont="1" applyBorder="1"/>
    <xf numFmtId="14" fontId="2" fillId="0" borderId="3" xfId="0" applyNumberFormat="1" applyFont="1" applyBorder="1" applyAlignment="1">
      <alignment horizontal="right"/>
    </xf>
    <xf numFmtId="0" fontId="0" fillId="0" borderId="5" xfId="0" applyBorder="1"/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12" xfId="0" applyBorder="1"/>
    <xf numFmtId="165" fontId="2" fillId="0" borderId="6" xfId="2" applyNumberFormat="1" applyFont="1" applyBorder="1"/>
    <xf numFmtId="165" fontId="2" fillId="0" borderId="14" xfId="2" applyNumberFormat="1" applyFont="1" applyBorder="1"/>
    <xf numFmtId="14" fontId="3" fillId="0" borderId="20" xfId="0" applyNumberFormat="1" applyFont="1" applyBorder="1" applyProtection="1">
      <protection locked="0"/>
    </xf>
    <xf numFmtId="0" fontId="12" fillId="0" borderId="5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1" fillId="0" borderId="7" xfId="0" applyFont="1" applyBorder="1" applyAlignment="1">
      <alignment horizontal="center"/>
    </xf>
    <xf numFmtId="0" fontId="3" fillId="0" borderId="10" xfId="0" applyFont="1" applyFill="1" applyBorder="1" applyAlignment="1" applyProtection="1">
      <alignment wrapText="1"/>
      <protection locked="0"/>
    </xf>
    <xf numFmtId="164" fontId="3" fillId="0" borderId="11" xfId="0" applyNumberFormat="1" applyFont="1" applyBorder="1" applyProtection="1">
      <protection locked="0"/>
    </xf>
    <xf numFmtId="0" fontId="3" fillId="0" borderId="10" xfId="0" applyFont="1" applyBorder="1" applyAlignment="1" applyProtection="1">
      <alignment wrapText="1"/>
      <protection locked="0"/>
    </xf>
    <xf numFmtId="164" fontId="3" fillId="0" borderId="11" xfId="0" applyNumberFormat="1" applyFont="1" applyBorder="1" applyAlignment="1" applyProtection="1">
      <alignment horizontal="right"/>
      <protection locked="0"/>
    </xf>
    <xf numFmtId="0" fontId="0" fillId="0" borderId="13" xfId="0" applyBorder="1"/>
    <xf numFmtId="0" fontId="0" fillId="0" borderId="14" xfId="0" applyBorder="1"/>
    <xf numFmtId="0" fontId="2" fillId="0" borderId="0" xfId="0" applyFont="1" applyBorder="1" applyAlignment="1">
      <alignment horizontal="right"/>
    </xf>
    <xf numFmtId="164" fontId="2" fillId="0" borderId="6" xfId="0" applyNumberFormat="1" applyFont="1" applyBorder="1"/>
    <xf numFmtId="165" fontId="2" fillId="0" borderId="4" xfId="2" applyNumberFormat="1" applyFont="1" applyBorder="1" applyAlignment="1">
      <alignment horizontal="right"/>
    </xf>
    <xf numFmtId="165" fontId="2" fillId="0" borderId="6" xfId="2" applyNumberFormat="1" applyFont="1" applyBorder="1" applyAlignment="1">
      <alignment horizontal="right"/>
    </xf>
    <xf numFmtId="164" fontId="2" fillId="0" borderId="0" xfId="0" applyNumberFormat="1" applyFont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0" fontId="10" fillId="0" borderId="13" xfId="0" applyFont="1" applyBorder="1" applyAlignment="1">
      <alignment horizontal="center" vertical="center"/>
    </xf>
    <xf numFmtId="0" fontId="0" fillId="0" borderId="13" xfId="0" applyBorder="1" applyAlignment="1"/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3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934BC9"/>
      <color rgb="FFF2F995"/>
      <color rgb="FFE1F10F"/>
      <color rgb="FFFF0066"/>
      <color rgb="FF00FF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owler, Jillian" id="{5F200173-3896-4085-BB65-7A75457400AE}" userId="S::Jillian.Fowler@illinois.gov::7670ca03-1011-490f-be46-dc2254c6a4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2" dT="2022-03-30T17:54:47.77" personId="{5F200173-3896-4085-BB65-7A75457400AE}" id="{FC396D50-C42C-43EC-9C9F-9E93ED470E49}">
    <text>PLANNING APPROVAL EXPIRED! DON'T SCORE THIS PROJECT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A90E-8FEC-4E08-BD8B-DE6DA306C1C5}">
  <sheetPr>
    <pageSetUpPr fitToPage="1"/>
  </sheetPr>
  <dimension ref="A1:AW449"/>
  <sheetViews>
    <sheetView tabSelected="1" zoomScaleNormal="100" workbookViewId="0">
      <pane ySplit="6" topLeftCell="A7" activePane="bottomLeft" state="frozen"/>
      <selection pane="bottomLeft" activeCell="C13" sqref="C13"/>
    </sheetView>
  </sheetViews>
  <sheetFormatPr defaultRowHeight="15" x14ac:dyDescent="0.25"/>
  <cols>
    <col min="1" max="1" width="24.42578125" style="1" customWidth="1"/>
    <col min="2" max="2" width="4.85546875" style="1" bestFit="1" customWidth="1"/>
    <col min="3" max="3" width="49.42578125" style="1" customWidth="1"/>
    <col min="4" max="4" width="9.42578125" style="1" bestFit="1" customWidth="1"/>
    <col min="5" max="5" width="11" style="1" bestFit="1" customWidth="1"/>
    <col min="6" max="6" width="12" style="1" customWidth="1"/>
    <col min="7" max="7" width="13" style="1" customWidth="1"/>
    <col min="8" max="8" width="9.5703125" style="1" customWidth="1"/>
    <col min="9" max="9" width="7.28515625" style="1" customWidth="1"/>
    <col min="10" max="10" width="3.42578125" customWidth="1"/>
  </cols>
  <sheetData>
    <row r="1" spans="1:49" ht="30" customHeight="1" thickBot="1" x14ac:dyDescent="0.3">
      <c r="A1" s="124" t="s">
        <v>520</v>
      </c>
      <c r="B1" s="125"/>
      <c r="C1" s="125"/>
      <c r="D1" s="125"/>
      <c r="E1" s="125"/>
      <c r="F1" s="125"/>
      <c r="G1" s="125"/>
      <c r="H1" s="125"/>
      <c r="I1" s="125"/>
    </row>
    <row r="2" spans="1:49" ht="15.75" thickTop="1" x14ac:dyDescent="0.25">
      <c r="A2" s="29"/>
      <c r="B2" s="30"/>
      <c r="C2" s="30"/>
      <c r="D2" s="31"/>
      <c r="E2" s="32"/>
      <c r="F2" s="33"/>
      <c r="G2" s="33"/>
      <c r="H2" s="33"/>
      <c r="I2" s="3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35"/>
      <c r="B3" s="36"/>
      <c r="C3" s="36"/>
      <c r="D3" s="37"/>
      <c r="E3" s="38"/>
      <c r="F3" s="39"/>
      <c r="G3" s="39"/>
      <c r="H3" s="39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8.75" x14ac:dyDescent="0.3">
      <c r="A4" s="35"/>
      <c r="B4" s="36"/>
      <c r="C4" s="41" t="s">
        <v>527</v>
      </c>
      <c r="D4" s="37"/>
      <c r="E4" s="38"/>
      <c r="F4" s="39"/>
      <c r="G4" s="39"/>
      <c r="H4" s="39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8.75" customHeight="1" x14ac:dyDescent="0.25">
      <c r="A5" s="35"/>
      <c r="B5" s="38"/>
      <c r="C5" s="42" t="s">
        <v>528</v>
      </c>
      <c r="D5" s="38"/>
      <c r="E5" s="38"/>
      <c r="F5" s="43"/>
      <c r="G5" s="43"/>
      <c r="H5" s="43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56.25" customHeight="1" thickBot="1" x14ac:dyDescent="0.3">
      <c r="A6" s="44" t="s">
        <v>0</v>
      </c>
      <c r="B6" s="4" t="s">
        <v>1</v>
      </c>
      <c r="C6" s="4" t="s">
        <v>2</v>
      </c>
      <c r="D6" s="5" t="s">
        <v>4</v>
      </c>
      <c r="E6" s="5" t="s">
        <v>7</v>
      </c>
      <c r="F6" s="5" t="s">
        <v>5</v>
      </c>
      <c r="G6" s="5" t="s">
        <v>524</v>
      </c>
      <c r="H6" s="5" t="s">
        <v>525</v>
      </c>
      <c r="I6" s="45" t="s">
        <v>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24.75" x14ac:dyDescent="0.25">
      <c r="A7" s="46" t="s">
        <v>303</v>
      </c>
      <c r="B7" s="8">
        <v>5738</v>
      </c>
      <c r="C7" s="24" t="s">
        <v>364</v>
      </c>
      <c r="D7" s="13" t="s">
        <v>68</v>
      </c>
      <c r="E7" s="6">
        <v>44713</v>
      </c>
      <c r="F7" s="9">
        <v>500000</v>
      </c>
      <c r="G7" s="25">
        <v>250000</v>
      </c>
      <c r="H7" s="26">
        <v>125</v>
      </c>
      <c r="I7" s="59">
        <v>460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24.75" x14ac:dyDescent="0.25">
      <c r="A8" s="46" t="s">
        <v>262</v>
      </c>
      <c r="B8" s="8">
        <v>5867</v>
      </c>
      <c r="C8" s="24" t="s">
        <v>508</v>
      </c>
      <c r="D8" s="13" t="s">
        <v>11</v>
      </c>
      <c r="E8" s="6">
        <v>44762</v>
      </c>
      <c r="F8" s="9">
        <v>4065455.62</v>
      </c>
      <c r="G8" s="25">
        <v>1250000</v>
      </c>
      <c r="H8" s="26">
        <v>1368</v>
      </c>
      <c r="I8" s="59">
        <v>435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46" t="s">
        <v>295</v>
      </c>
      <c r="B9" s="8">
        <v>5927</v>
      </c>
      <c r="C9" s="24" t="s">
        <v>355</v>
      </c>
      <c r="D9" s="13" t="s">
        <v>54</v>
      </c>
      <c r="E9" s="6">
        <v>44886</v>
      </c>
      <c r="F9" s="9">
        <v>300000</v>
      </c>
      <c r="G9" s="25">
        <v>150000</v>
      </c>
      <c r="H9" s="26">
        <v>228</v>
      </c>
      <c r="I9" s="59">
        <v>365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46" t="s">
        <v>301</v>
      </c>
      <c r="B10" s="8">
        <v>3780</v>
      </c>
      <c r="C10" s="24" t="s">
        <v>362</v>
      </c>
      <c r="D10" s="13" t="s">
        <v>66</v>
      </c>
      <c r="E10" s="6">
        <v>44928</v>
      </c>
      <c r="F10" s="9">
        <v>1172000</v>
      </c>
      <c r="G10" s="25">
        <v>586000</v>
      </c>
      <c r="H10" s="26">
        <v>8897</v>
      </c>
      <c r="I10" s="59">
        <v>360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46" t="s">
        <v>317</v>
      </c>
      <c r="B11" s="8">
        <v>5812</v>
      </c>
      <c r="C11" s="24" t="s">
        <v>382</v>
      </c>
      <c r="D11" s="13" t="s">
        <v>81</v>
      </c>
      <c r="E11" s="6">
        <v>44896</v>
      </c>
      <c r="F11" s="9">
        <v>9000000</v>
      </c>
      <c r="G11" s="25">
        <v>1250000</v>
      </c>
      <c r="H11" s="26">
        <v>16667</v>
      </c>
      <c r="I11" s="59">
        <v>355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24.75" x14ac:dyDescent="0.25">
      <c r="A12" s="46" t="s">
        <v>273</v>
      </c>
      <c r="B12" s="8">
        <v>5780</v>
      </c>
      <c r="C12" s="24" t="s">
        <v>328</v>
      </c>
      <c r="D12" s="13" t="s">
        <v>24</v>
      </c>
      <c r="E12" s="6">
        <v>44872</v>
      </c>
      <c r="F12" s="9">
        <v>2270000</v>
      </c>
      <c r="G12" s="25">
        <v>1135000</v>
      </c>
      <c r="H12" s="26">
        <v>550</v>
      </c>
      <c r="I12" s="59">
        <v>345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24.75" x14ac:dyDescent="0.25">
      <c r="A13" s="46" t="s">
        <v>500</v>
      </c>
      <c r="B13" s="8">
        <v>3077</v>
      </c>
      <c r="C13" s="24" t="s">
        <v>350</v>
      </c>
      <c r="D13" s="13" t="s">
        <v>52</v>
      </c>
      <c r="E13" s="6">
        <v>44882</v>
      </c>
      <c r="F13" s="9">
        <v>1902000</v>
      </c>
      <c r="G13" s="25">
        <v>951000</v>
      </c>
      <c r="H13" s="26">
        <v>2430</v>
      </c>
      <c r="I13" s="59">
        <v>345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24.75" x14ac:dyDescent="0.25">
      <c r="A14" s="46" t="s">
        <v>265</v>
      </c>
      <c r="B14" s="8">
        <v>5761</v>
      </c>
      <c r="C14" s="24" t="s">
        <v>502</v>
      </c>
      <c r="D14" s="13" t="s">
        <v>14</v>
      </c>
      <c r="E14" s="6">
        <v>44774</v>
      </c>
      <c r="F14" s="9">
        <v>1383000</v>
      </c>
      <c r="G14" s="25">
        <v>691500</v>
      </c>
      <c r="H14" s="26">
        <v>1300</v>
      </c>
      <c r="I14" s="59">
        <v>330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46" t="s">
        <v>450</v>
      </c>
      <c r="B15" s="8">
        <v>4008</v>
      </c>
      <c r="C15" s="24" t="s">
        <v>452</v>
      </c>
      <c r="D15" s="13" t="s">
        <v>451</v>
      </c>
      <c r="E15" s="6">
        <v>44866</v>
      </c>
      <c r="F15" s="9">
        <v>4500000</v>
      </c>
      <c r="G15" s="25">
        <v>1250000</v>
      </c>
      <c r="H15" s="26">
        <v>2441</v>
      </c>
      <c r="I15" s="59">
        <v>325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46" t="s">
        <v>285</v>
      </c>
      <c r="B16" s="8">
        <v>5892</v>
      </c>
      <c r="C16" s="24" t="s">
        <v>342</v>
      </c>
      <c r="D16" s="13" t="s">
        <v>518</v>
      </c>
      <c r="E16" s="6">
        <v>44757</v>
      </c>
      <c r="F16" s="9">
        <v>450000</v>
      </c>
      <c r="G16" s="25">
        <v>225000</v>
      </c>
      <c r="H16" s="26">
        <v>1368</v>
      </c>
      <c r="I16" s="59">
        <v>320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4.75" x14ac:dyDescent="0.25">
      <c r="A17" s="46" t="s">
        <v>477</v>
      </c>
      <c r="B17" s="8">
        <v>5736</v>
      </c>
      <c r="C17" s="24" t="s">
        <v>479</v>
      </c>
      <c r="D17" s="13" t="s">
        <v>478</v>
      </c>
      <c r="E17" s="6">
        <v>44682</v>
      </c>
      <c r="F17" s="9">
        <v>1838571</v>
      </c>
      <c r="G17" s="25">
        <v>919285.5</v>
      </c>
      <c r="H17" s="26">
        <v>1216</v>
      </c>
      <c r="I17" s="59">
        <v>315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4.75" x14ac:dyDescent="0.25">
      <c r="A18" s="46" t="s">
        <v>238</v>
      </c>
      <c r="B18" s="8">
        <v>5832</v>
      </c>
      <c r="C18" s="24" t="s">
        <v>501</v>
      </c>
      <c r="D18" s="13" t="s">
        <v>230</v>
      </c>
      <c r="E18" s="6">
        <v>44743</v>
      </c>
      <c r="F18" s="9">
        <v>1150000</v>
      </c>
      <c r="G18" s="25">
        <v>575000</v>
      </c>
      <c r="H18" s="26">
        <v>4740</v>
      </c>
      <c r="I18" s="59">
        <v>315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47" t="s">
        <v>165</v>
      </c>
      <c r="B19" s="8">
        <v>3559</v>
      </c>
      <c r="C19" s="24" t="s">
        <v>166</v>
      </c>
      <c r="D19" s="13" t="s">
        <v>167</v>
      </c>
      <c r="E19" s="6">
        <v>44805</v>
      </c>
      <c r="F19" s="9">
        <v>4420000</v>
      </c>
      <c r="G19" s="25">
        <v>1250000</v>
      </c>
      <c r="H19" s="26">
        <v>1946</v>
      </c>
      <c r="I19" s="59">
        <v>310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46" t="s">
        <v>312</v>
      </c>
      <c r="B20" s="8">
        <v>6005</v>
      </c>
      <c r="C20" s="24" t="s">
        <v>377</v>
      </c>
      <c r="D20" s="13" t="s">
        <v>95</v>
      </c>
      <c r="E20" s="6">
        <v>44866</v>
      </c>
      <c r="F20" s="9">
        <v>511800</v>
      </c>
      <c r="G20" s="25">
        <v>255900</v>
      </c>
      <c r="H20" s="26">
        <v>1717</v>
      </c>
      <c r="I20" s="59">
        <v>305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4.75" x14ac:dyDescent="0.25">
      <c r="A21" s="46" t="s">
        <v>244</v>
      </c>
      <c r="B21" s="8">
        <v>2037</v>
      </c>
      <c r="C21" s="24" t="s">
        <v>245</v>
      </c>
      <c r="D21" s="13" t="s">
        <v>246</v>
      </c>
      <c r="E21" s="6">
        <v>44682</v>
      </c>
      <c r="F21" s="9">
        <v>612000</v>
      </c>
      <c r="G21" s="25">
        <v>306000</v>
      </c>
      <c r="H21" s="26">
        <v>272</v>
      </c>
      <c r="I21" s="59">
        <v>305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47" t="s">
        <v>159</v>
      </c>
      <c r="B22" s="8">
        <v>3225</v>
      </c>
      <c r="C22" s="24" t="s">
        <v>160</v>
      </c>
      <c r="D22" s="13" t="s">
        <v>161</v>
      </c>
      <c r="E22" s="6">
        <v>44927</v>
      </c>
      <c r="F22" s="9">
        <v>1390000</v>
      </c>
      <c r="G22" s="25" t="s">
        <v>523</v>
      </c>
      <c r="H22" s="26">
        <v>800</v>
      </c>
      <c r="I22" s="59">
        <v>300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4.75" x14ac:dyDescent="0.25">
      <c r="A23" s="47" t="s">
        <v>122</v>
      </c>
      <c r="B23" s="8">
        <v>5989</v>
      </c>
      <c r="C23" s="24" t="s">
        <v>123</v>
      </c>
      <c r="D23" s="13" t="s">
        <v>124</v>
      </c>
      <c r="E23" s="6">
        <v>44835</v>
      </c>
      <c r="F23" s="9">
        <v>1000000</v>
      </c>
      <c r="G23" s="25">
        <v>500000</v>
      </c>
      <c r="H23" s="26">
        <v>578</v>
      </c>
      <c r="I23" s="59">
        <v>300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46" t="s">
        <v>284</v>
      </c>
      <c r="B24" s="8">
        <v>3797</v>
      </c>
      <c r="C24" s="24" t="s">
        <v>340</v>
      </c>
      <c r="D24" s="13" t="s">
        <v>36</v>
      </c>
      <c r="E24" s="6">
        <v>44774</v>
      </c>
      <c r="F24" s="9">
        <v>42230164.090000004</v>
      </c>
      <c r="G24" s="25" t="s">
        <v>523</v>
      </c>
      <c r="H24" s="26">
        <v>504000</v>
      </c>
      <c r="I24" s="59">
        <v>285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47" t="s">
        <v>127</v>
      </c>
      <c r="B25" s="8">
        <v>5719</v>
      </c>
      <c r="C25" s="24" t="s">
        <v>549</v>
      </c>
      <c r="D25" s="13" t="s">
        <v>128</v>
      </c>
      <c r="E25" s="6">
        <v>44986</v>
      </c>
      <c r="F25" s="9">
        <v>884000</v>
      </c>
      <c r="G25" s="25">
        <v>442000</v>
      </c>
      <c r="H25" s="26">
        <v>8789</v>
      </c>
      <c r="I25" s="59">
        <v>285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47" t="s">
        <v>209</v>
      </c>
      <c r="B26" s="8">
        <v>6102</v>
      </c>
      <c r="C26" s="24" t="s">
        <v>210</v>
      </c>
      <c r="D26" s="13" t="s">
        <v>211</v>
      </c>
      <c r="E26" s="6">
        <v>45000</v>
      </c>
      <c r="F26" s="9">
        <v>14000000</v>
      </c>
      <c r="G26" s="25" t="s">
        <v>523</v>
      </c>
      <c r="H26" s="26">
        <v>32709</v>
      </c>
      <c r="I26" s="59">
        <v>280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46" t="s">
        <v>311</v>
      </c>
      <c r="B27" s="8">
        <v>4312</v>
      </c>
      <c r="C27" s="24" t="s">
        <v>373</v>
      </c>
      <c r="D27" s="13" t="s">
        <v>92</v>
      </c>
      <c r="E27" s="6">
        <v>44742</v>
      </c>
      <c r="F27" s="9">
        <v>675500</v>
      </c>
      <c r="G27" s="25">
        <v>337750</v>
      </c>
      <c r="H27" s="26">
        <v>744</v>
      </c>
      <c r="I27" s="59">
        <v>275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46" t="s">
        <v>302</v>
      </c>
      <c r="B28" s="8">
        <v>3252</v>
      </c>
      <c r="C28" s="24" t="s">
        <v>511</v>
      </c>
      <c r="D28" s="13" t="s">
        <v>67</v>
      </c>
      <c r="E28" s="6">
        <v>44802</v>
      </c>
      <c r="F28" s="9">
        <v>1607000</v>
      </c>
      <c r="G28" s="25">
        <v>803500</v>
      </c>
      <c r="H28" s="26">
        <v>327</v>
      </c>
      <c r="I28" s="59">
        <v>275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4.75" x14ac:dyDescent="0.25">
      <c r="A29" s="46" t="s">
        <v>307</v>
      </c>
      <c r="B29" s="8">
        <v>5998</v>
      </c>
      <c r="C29" s="24" t="s">
        <v>367</v>
      </c>
      <c r="D29" s="13" t="s">
        <v>86</v>
      </c>
      <c r="E29" s="6">
        <v>44958</v>
      </c>
      <c r="F29" s="9">
        <v>254000</v>
      </c>
      <c r="G29" s="25">
        <v>127000</v>
      </c>
      <c r="H29" s="26">
        <v>359</v>
      </c>
      <c r="I29" s="59">
        <v>275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4.75" x14ac:dyDescent="0.25">
      <c r="A30" s="46" t="s">
        <v>383</v>
      </c>
      <c r="B30" s="8">
        <v>4177</v>
      </c>
      <c r="C30" s="24" t="s">
        <v>384</v>
      </c>
      <c r="D30" s="13" t="s">
        <v>75</v>
      </c>
      <c r="E30" s="6">
        <v>44958</v>
      </c>
      <c r="F30" s="9">
        <v>21099000</v>
      </c>
      <c r="G30" s="25">
        <v>1250000</v>
      </c>
      <c r="H30" s="26">
        <v>7458</v>
      </c>
      <c r="I30" s="59">
        <v>270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4.75" x14ac:dyDescent="0.25">
      <c r="A31" s="46" t="s">
        <v>278</v>
      </c>
      <c r="B31" s="8">
        <v>6090</v>
      </c>
      <c r="C31" s="24" t="s">
        <v>333</v>
      </c>
      <c r="D31" s="13" t="s">
        <v>29</v>
      </c>
      <c r="E31" s="6">
        <v>44958</v>
      </c>
      <c r="F31" s="9">
        <v>600000</v>
      </c>
      <c r="G31" s="25">
        <v>300000</v>
      </c>
      <c r="H31" s="26">
        <v>210</v>
      </c>
      <c r="I31" s="59">
        <v>250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46" t="s">
        <v>300</v>
      </c>
      <c r="B32" s="8">
        <v>3452</v>
      </c>
      <c r="C32" s="24" t="s">
        <v>361</v>
      </c>
      <c r="D32" s="13" t="s">
        <v>64</v>
      </c>
      <c r="E32" s="6">
        <v>44864</v>
      </c>
      <c r="F32" s="9">
        <v>313300</v>
      </c>
      <c r="G32" s="25">
        <v>156650</v>
      </c>
      <c r="H32" s="26">
        <v>714</v>
      </c>
      <c r="I32" s="59">
        <v>250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24.75" x14ac:dyDescent="0.25">
      <c r="A33" s="46" t="s">
        <v>316</v>
      </c>
      <c r="B33" s="8">
        <v>6048</v>
      </c>
      <c r="C33" s="24" t="s">
        <v>504</v>
      </c>
      <c r="D33" s="13" t="s">
        <v>80</v>
      </c>
      <c r="E33" s="6">
        <v>44788</v>
      </c>
      <c r="F33" s="9">
        <v>3000000</v>
      </c>
      <c r="G33" s="25">
        <v>1250000</v>
      </c>
      <c r="H33" s="26">
        <v>2055</v>
      </c>
      <c r="I33" s="59">
        <v>250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47" t="s">
        <v>162</v>
      </c>
      <c r="B34" s="8">
        <v>6050</v>
      </c>
      <c r="C34" s="24" t="s">
        <v>512</v>
      </c>
      <c r="D34" s="13" t="s">
        <v>164</v>
      </c>
      <c r="E34" s="6">
        <v>45200</v>
      </c>
      <c r="F34" s="9">
        <v>2289000</v>
      </c>
      <c r="G34" s="25">
        <v>1144500</v>
      </c>
      <c r="H34" s="26">
        <v>2355</v>
      </c>
      <c r="I34" s="59">
        <v>250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36.75" x14ac:dyDescent="0.25">
      <c r="A35" s="47" t="s">
        <v>522</v>
      </c>
      <c r="B35" s="8">
        <v>4071</v>
      </c>
      <c r="C35" s="24" t="s">
        <v>144</v>
      </c>
      <c r="D35" s="13" t="s">
        <v>145</v>
      </c>
      <c r="E35" s="6">
        <v>44774</v>
      </c>
      <c r="F35" s="9">
        <v>530000</v>
      </c>
      <c r="G35" s="25">
        <v>265000</v>
      </c>
      <c r="H35" s="26">
        <v>4650</v>
      </c>
      <c r="I35" s="59">
        <v>250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46" t="s">
        <v>239</v>
      </c>
      <c r="B36" s="8">
        <v>5234</v>
      </c>
      <c r="C36" s="24" t="s">
        <v>240</v>
      </c>
      <c r="D36" s="13" t="s">
        <v>31</v>
      </c>
      <c r="E36" s="6">
        <v>44788</v>
      </c>
      <c r="F36" s="9">
        <v>3574000</v>
      </c>
      <c r="G36" s="25" t="s">
        <v>523</v>
      </c>
      <c r="H36" s="26">
        <v>949</v>
      </c>
      <c r="I36" s="59">
        <v>245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46" t="s">
        <v>280</v>
      </c>
      <c r="B37" s="8">
        <v>5787</v>
      </c>
      <c r="C37" s="24" t="s">
        <v>336</v>
      </c>
      <c r="D37" s="13" t="s">
        <v>32</v>
      </c>
      <c r="E37" s="6">
        <v>44986</v>
      </c>
      <c r="F37" s="9">
        <v>537700</v>
      </c>
      <c r="G37" s="25">
        <v>268850</v>
      </c>
      <c r="H37" s="26">
        <v>761</v>
      </c>
      <c r="I37" s="59">
        <v>245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46" t="s">
        <v>286</v>
      </c>
      <c r="B38" s="8">
        <v>5864</v>
      </c>
      <c r="C38" s="24" t="s">
        <v>343</v>
      </c>
      <c r="D38" s="13" t="s">
        <v>37</v>
      </c>
      <c r="E38" s="6">
        <v>44809</v>
      </c>
      <c r="F38" s="9">
        <v>964000</v>
      </c>
      <c r="G38" s="25" t="s">
        <v>523</v>
      </c>
      <c r="H38" s="26">
        <v>3602</v>
      </c>
      <c r="I38" s="59">
        <v>245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46" t="s">
        <v>291</v>
      </c>
      <c r="B39" s="8">
        <v>5774</v>
      </c>
      <c r="C39" s="24" t="s">
        <v>349</v>
      </c>
      <c r="D39" s="13" t="s">
        <v>51</v>
      </c>
      <c r="E39" s="6">
        <v>44958</v>
      </c>
      <c r="F39" s="9">
        <v>17123050</v>
      </c>
      <c r="G39" s="25">
        <v>1250000</v>
      </c>
      <c r="H39" s="26">
        <v>6761</v>
      </c>
      <c r="I39" s="59">
        <v>245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s="10" customFormat="1" x14ac:dyDescent="0.25">
      <c r="A40" s="46" t="s">
        <v>299</v>
      </c>
      <c r="B40" s="8">
        <v>5850</v>
      </c>
      <c r="C40" s="24" t="s">
        <v>358</v>
      </c>
      <c r="D40" s="13" t="s">
        <v>63</v>
      </c>
      <c r="E40" s="6">
        <v>45016</v>
      </c>
      <c r="F40" s="9">
        <v>2984000</v>
      </c>
      <c r="G40" s="25">
        <v>1250000</v>
      </c>
      <c r="H40" s="26">
        <v>3477</v>
      </c>
      <c r="I40" s="59">
        <v>235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24.75" x14ac:dyDescent="0.25">
      <c r="A41" s="46" t="s">
        <v>197</v>
      </c>
      <c r="B41" s="8">
        <v>4594</v>
      </c>
      <c r="C41" s="24" t="s">
        <v>231</v>
      </c>
      <c r="D41" s="13" t="s">
        <v>199</v>
      </c>
      <c r="E41" s="6">
        <v>44866</v>
      </c>
      <c r="F41" s="9">
        <v>10555500</v>
      </c>
      <c r="G41" s="25" t="s">
        <v>523</v>
      </c>
      <c r="H41" s="26">
        <v>149597</v>
      </c>
      <c r="I41" s="59">
        <v>235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46" t="s">
        <v>288</v>
      </c>
      <c r="B42" s="8">
        <v>1411</v>
      </c>
      <c r="C42" s="24" t="s">
        <v>345</v>
      </c>
      <c r="D42" s="13" t="s">
        <v>47</v>
      </c>
      <c r="E42" s="6">
        <v>44900</v>
      </c>
      <c r="F42" s="9">
        <v>940000</v>
      </c>
      <c r="G42" s="25">
        <v>470000</v>
      </c>
      <c r="H42" s="26">
        <v>1814</v>
      </c>
      <c r="I42" s="59">
        <v>230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4" t="s">
        <v>541</v>
      </c>
      <c r="B43" s="24">
        <v>3475</v>
      </c>
      <c r="C43" s="24" t="s">
        <v>542</v>
      </c>
      <c r="D43" s="13" t="s">
        <v>543</v>
      </c>
      <c r="E43" s="6">
        <v>44958</v>
      </c>
      <c r="F43" s="9">
        <v>1434000</v>
      </c>
      <c r="G43" s="25">
        <v>717000</v>
      </c>
      <c r="H43" s="26">
        <v>4188</v>
      </c>
      <c r="I43" s="59">
        <v>230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46" t="s">
        <v>276</v>
      </c>
      <c r="B44" s="8">
        <v>5648</v>
      </c>
      <c r="C44" s="24" t="s">
        <v>548</v>
      </c>
      <c r="D44" s="13" t="s">
        <v>27</v>
      </c>
      <c r="E44" s="6">
        <v>44986</v>
      </c>
      <c r="F44" s="9">
        <v>3030500</v>
      </c>
      <c r="G44" s="25">
        <v>1250000</v>
      </c>
      <c r="H44" s="26">
        <v>15733</v>
      </c>
      <c r="I44" s="59">
        <v>225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24.75" x14ac:dyDescent="0.25">
      <c r="A45" s="46" t="s">
        <v>239</v>
      </c>
      <c r="B45" s="8">
        <v>3104</v>
      </c>
      <c r="C45" s="24" t="s">
        <v>334</v>
      </c>
      <c r="D45" s="13" t="s">
        <v>31</v>
      </c>
      <c r="E45" s="6">
        <v>44896</v>
      </c>
      <c r="F45" s="9">
        <v>1620000</v>
      </c>
      <c r="G45" s="25" t="s">
        <v>523</v>
      </c>
      <c r="H45" s="26">
        <v>949</v>
      </c>
      <c r="I45" s="59">
        <v>225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46" t="s">
        <v>279</v>
      </c>
      <c r="B46" s="8">
        <v>5803</v>
      </c>
      <c r="C46" s="24" t="s">
        <v>236</v>
      </c>
      <c r="D46" s="13" t="s">
        <v>30</v>
      </c>
      <c r="E46" s="6">
        <v>44718</v>
      </c>
      <c r="F46" s="9">
        <v>1460000</v>
      </c>
      <c r="G46" s="25">
        <v>730000</v>
      </c>
      <c r="H46" s="26">
        <v>306</v>
      </c>
      <c r="I46" s="59">
        <v>220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46" t="s">
        <v>491</v>
      </c>
      <c r="B47" s="8">
        <v>5816</v>
      </c>
      <c r="C47" s="24" t="s">
        <v>493</v>
      </c>
      <c r="D47" s="13" t="s">
        <v>492</v>
      </c>
      <c r="E47" s="6">
        <v>44564</v>
      </c>
      <c r="F47" s="9">
        <v>3403595</v>
      </c>
      <c r="G47" s="25">
        <v>1250000</v>
      </c>
      <c r="H47" s="26">
        <v>17897</v>
      </c>
      <c r="I47" s="59">
        <v>205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46" t="s">
        <v>275</v>
      </c>
      <c r="B48" s="8">
        <v>5975</v>
      </c>
      <c r="C48" s="24" t="s">
        <v>509</v>
      </c>
      <c r="D48" s="13" t="s">
        <v>83</v>
      </c>
      <c r="E48" s="6">
        <v>44849</v>
      </c>
      <c r="F48" s="9">
        <v>576000</v>
      </c>
      <c r="G48" s="25">
        <v>288000</v>
      </c>
      <c r="H48" s="26">
        <v>3518</v>
      </c>
      <c r="I48" s="59">
        <v>205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4.75" x14ac:dyDescent="0.25">
      <c r="A49" s="47" t="s">
        <v>146</v>
      </c>
      <c r="B49" s="8">
        <v>5083</v>
      </c>
      <c r="C49" s="24" t="s">
        <v>147</v>
      </c>
      <c r="D49" s="13" t="s">
        <v>148</v>
      </c>
      <c r="E49" s="6">
        <v>44914</v>
      </c>
      <c r="F49" s="9">
        <v>55300000</v>
      </c>
      <c r="G49" s="25" t="s">
        <v>523</v>
      </c>
      <c r="H49" s="26">
        <v>350000</v>
      </c>
      <c r="I49" s="59">
        <v>205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47" t="s">
        <v>146</v>
      </c>
      <c r="B50" s="8">
        <v>5530</v>
      </c>
      <c r="C50" s="24" t="s">
        <v>150</v>
      </c>
      <c r="D50" s="13" t="s">
        <v>148</v>
      </c>
      <c r="E50" s="6">
        <v>44830</v>
      </c>
      <c r="F50" s="9">
        <v>18700000</v>
      </c>
      <c r="G50" s="25" t="s">
        <v>523</v>
      </c>
      <c r="H50" s="26">
        <v>350000</v>
      </c>
      <c r="I50" s="59">
        <v>205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36.75" x14ac:dyDescent="0.25">
      <c r="A51" s="47" t="s">
        <v>146</v>
      </c>
      <c r="B51" s="8">
        <v>5085</v>
      </c>
      <c r="C51" s="24" t="s">
        <v>526</v>
      </c>
      <c r="D51" s="13" t="s">
        <v>148</v>
      </c>
      <c r="E51" s="6">
        <v>44963</v>
      </c>
      <c r="F51" s="9">
        <f>85000000-F49-F50</f>
        <v>11000000</v>
      </c>
      <c r="G51" s="25" t="s">
        <v>523</v>
      </c>
      <c r="H51" s="26">
        <v>350000</v>
      </c>
      <c r="I51" s="59">
        <v>205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47" t="s">
        <v>104</v>
      </c>
      <c r="B52" s="8">
        <v>5788</v>
      </c>
      <c r="C52" s="24" t="s">
        <v>551</v>
      </c>
      <c r="D52" s="13" t="s">
        <v>105</v>
      </c>
      <c r="E52" s="6">
        <v>44805</v>
      </c>
      <c r="F52" s="9">
        <v>900000</v>
      </c>
      <c r="G52" s="25">
        <v>450000</v>
      </c>
      <c r="H52" s="26">
        <v>690</v>
      </c>
      <c r="I52" s="59">
        <v>185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4.75" x14ac:dyDescent="0.25">
      <c r="A53" s="46" t="s">
        <v>489</v>
      </c>
      <c r="B53" s="8">
        <v>5778</v>
      </c>
      <c r="C53" s="24" t="s">
        <v>506</v>
      </c>
      <c r="D53" s="13" t="s">
        <v>490</v>
      </c>
      <c r="E53" s="6">
        <v>44835</v>
      </c>
      <c r="F53" s="9">
        <v>2120000</v>
      </c>
      <c r="G53" s="25">
        <v>1060000</v>
      </c>
      <c r="H53" s="26">
        <v>3200</v>
      </c>
      <c r="I53" s="59">
        <v>180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46" t="s">
        <v>277</v>
      </c>
      <c r="B54" s="8">
        <v>5270</v>
      </c>
      <c r="C54" s="24" t="s">
        <v>385</v>
      </c>
      <c r="D54" s="13" t="s">
        <v>28</v>
      </c>
      <c r="E54" s="6">
        <v>44805</v>
      </c>
      <c r="F54" s="9">
        <v>2000000</v>
      </c>
      <c r="G54" s="25">
        <v>1000000</v>
      </c>
      <c r="H54" s="26">
        <v>23153</v>
      </c>
      <c r="I54" s="59">
        <v>180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46" t="s">
        <v>255</v>
      </c>
      <c r="B55" s="8">
        <v>5676</v>
      </c>
      <c r="C55" s="24" t="s">
        <v>258</v>
      </c>
      <c r="D55" s="13" t="s">
        <v>257</v>
      </c>
      <c r="E55" s="6">
        <v>44867</v>
      </c>
      <c r="F55" s="9">
        <v>4000000</v>
      </c>
      <c r="G55" s="25">
        <v>1250000</v>
      </c>
      <c r="H55" s="26">
        <v>23973</v>
      </c>
      <c r="I55" s="59">
        <v>180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47" t="s">
        <v>131</v>
      </c>
      <c r="B56" s="8">
        <v>5785</v>
      </c>
      <c r="C56" s="24" t="s">
        <v>132</v>
      </c>
      <c r="D56" s="13" t="s">
        <v>133</v>
      </c>
      <c r="E56" s="6">
        <v>44805</v>
      </c>
      <c r="F56" s="9">
        <v>2270000</v>
      </c>
      <c r="G56" s="25">
        <v>1135000</v>
      </c>
      <c r="H56" s="26">
        <v>1209</v>
      </c>
      <c r="I56" s="59">
        <v>180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47" t="s">
        <v>115</v>
      </c>
      <c r="B57" s="8">
        <v>5781</v>
      </c>
      <c r="C57" s="24" t="s">
        <v>116</v>
      </c>
      <c r="D57" s="13" t="s">
        <v>117</v>
      </c>
      <c r="E57" s="6">
        <v>44774</v>
      </c>
      <c r="F57" s="9">
        <v>320000</v>
      </c>
      <c r="G57" s="25">
        <v>160000</v>
      </c>
      <c r="H57" s="26">
        <v>728</v>
      </c>
      <c r="I57" s="59">
        <v>175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46" t="s">
        <v>264</v>
      </c>
      <c r="B58" s="8">
        <v>5686</v>
      </c>
      <c r="C58" s="24" t="s">
        <v>318</v>
      </c>
      <c r="D58" s="13" t="s">
        <v>13</v>
      </c>
      <c r="E58" s="6">
        <v>44986</v>
      </c>
      <c r="F58" s="9">
        <v>2000000</v>
      </c>
      <c r="G58" s="25" t="s">
        <v>523</v>
      </c>
      <c r="H58" s="26">
        <v>77962</v>
      </c>
      <c r="I58" s="59">
        <v>170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4.75" x14ac:dyDescent="0.25">
      <c r="A59" s="46" t="s">
        <v>271</v>
      </c>
      <c r="B59" s="8">
        <v>3512</v>
      </c>
      <c r="C59" s="24" t="s">
        <v>326</v>
      </c>
      <c r="D59" s="13" t="s">
        <v>517</v>
      </c>
      <c r="E59" s="6">
        <v>44805</v>
      </c>
      <c r="F59" s="9">
        <v>6016260</v>
      </c>
      <c r="G59" s="25">
        <v>1250000</v>
      </c>
      <c r="H59" s="26">
        <v>6077</v>
      </c>
      <c r="I59" s="59">
        <v>170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46" t="s">
        <v>521</v>
      </c>
      <c r="B60" s="8">
        <v>5704</v>
      </c>
      <c r="C60" s="24" t="s">
        <v>137</v>
      </c>
      <c r="D60" s="13" t="s">
        <v>38</v>
      </c>
      <c r="E60" s="6">
        <v>44985</v>
      </c>
      <c r="F60" s="9">
        <v>950000</v>
      </c>
      <c r="G60" s="25">
        <v>475000</v>
      </c>
      <c r="H60" s="26">
        <v>1000</v>
      </c>
      <c r="I60" s="59">
        <v>165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46" t="s">
        <v>232</v>
      </c>
      <c r="B61" s="8">
        <v>5624</v>
      </c>
      <c r="C61" s="24" t="s">
        <v>233</v>
      </c>
      <c r="D61" s="13" t="s">
        <v>234</v>
      </c>
      <c r="E61" s="6">
        <v>44743</v>
      </c>
      <c r="F61" s="9">
        <v>1573000</v>
      </c>
      <c r="G61" s="25">
        <v>786500</v>
      </c>
      <c r="H61" s="26">
        <v>693</v>
      </c>
      <c r="I61" s="59">
        <v>165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46" t="s">
        <v>104</v>
      </c>
      <c r="B62" s="8">
        <v>5991</v>
      </c>
      <c r="C62" s="24" t="s">
        <v>550</v>
      </c>
      <c r="D62" s="13" t="s">
        <v>105</v>
      </c>
      <c r="E62" s="6">
        <v>44926</v>
      </c>
      <c r="F62" s="9">
        <v>1200000</v>
      </c>
      <c r="G62" s="25">
        <v>600000</v>
      </c>
      <c r="H62" s="26">
        <v>690</v>
      </c>
      <c r="I62" s="59">
        <v>165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46" t="s">
        <v>282</v>
      </c>
      <c r="B63" s="8">
        <v>6096</v>
      </c>
      <c r="C63" s="24" t="s">
        <v>338</v>
      </c>
      <c r="D63" s="13" t="s">
        <v>33</v>
      </c>
      <c r="E63" s="6">
        <v>44868</v>
      </c>
      <c r="F63" s="9">
        <v>355500</v>
      </c>
      <c r="G63" s="25">
        <v>177750</v>
      </c>
      <c r="H63" s="26">
        <v>660</v>
      </c>
      <c r="I63" s="59">
        <v>160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46" t="s">
        <v>472</v>
      </c>
      <c r="B64" s="8">
        <v>4221</v>
      </c>
      <c r="C64" s="24" t="s">
        <v>345</v>
      </c>
      <c r="D64" s="13" t="s">
        <v>473</v>
      </c>
      <c r="E64" s="6">
        <v>44682</v>
      </c>
      <c r="F64" s="9">
        <v>2400000</v>
      </c>
      <c r="G64" s="25">
        <v>1200000</v>
      </c>
      <c r="H64" s="26">
        <v>3000</v>
      </c>
      <c r="I64" s="59">
        <v>155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s="10" customFormat="1" ht="24.75" x14ac:dyDescent="0.25">
      <c r="A65" s="47" t="s">
        <v>168</v>
      </c>
      <c r="B65" s="8">
        <v>5752</v>
      </c>
      <c r="C65" s="24" t="s">
        <v>169</v>
      </c>
      <c r="D65" s="13" t="s">
        <v>170</v>
      </c>
      <c r="E65" s="6">
        <v>44739</v>
      </c>
      <c r="F65" s="9">
        <v>7500000</v>
      </c>
      <c r="G65" s="25" t="s">
        <v>523</v>
      </c>
      <c r="H65" s="26">
        <v>42000</v>
      </c>
      <c r="I65" s="59">
        <v>155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24.75" x14ac:dyDescent="0.25">
      <c r="A66" s="46" t="s">
        <v>456</v>
      </c>
      <c r="B66" s="8">
        <v>3205</v>
      </c>
      <c r="C66" s="24" t="s">
        <v>505</v>
      </c>
      <c r="D66" s="13" t="s">
        <v>457</v>
      </c>
      <c r="E66" s="6">
        <v>44774</v>
      </c>
      <c r="F66" s="9">
        <v>1500000</v>
      </c>
      <c r="G66" s="25">
        <v>750000</v>
      </c>
      <c r="H66" s="26">
        <v>900</v>
      </c>
      <c r="I66" s="59">
        <v>150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46" t="s">
        <v>298</v>
      </c>
      <c r="B67" s="8">
        <v>6044</v>
      </c>
      <c r="C67" s="24" t="s">
        <v>357</v>
      </c>
      <c r="D67" s="13" t="s">
        <v>60</v>
      </c>
      <c r="E67" s="6">
        <v>44835</v>
      </c>
      <c r="F67" s="9">
        <v>322500</v>
      </c>
      <c r="G67" s="25">
        <v>161250</v>
      </c>
      <c r="H67" s="26">
        <v>1905</v>
      </c>
      <c r="I67" s="59">
        <v>145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47" t="s">
        <v>106</v>
      </c>
      <c r="B68" s="8">
        <v>1359</v>
      </c>
      <c r="C68" s="24" t="s">
        <v>107</v>
      </c>
      <c r="D68" s="13" t="s">
        <v>108</v>
      </c>
      <c r="E68" s="6">
        <v>44865</v>
      </c>
      <c r="F68" s="9">
        <v>2900000</v>
      </c>
      <c r="G68" s="25">
        <v>1250000</v>
      </c>
      <c r="H68" s="26">
        <v>2367</v>
      </c>
      <c r="I68" s="59">
        <v>145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46" t="s">
        <v>267</v>
      </c>
      <c r="B69" s="8">
        <v>4573</v>
      </c>
      <c r="C69" s="24" t="s">
        <v>321</v>
      </c>
      <c r="D69" s="13" t="s">
        <v>16</v>
      </c>
      <c r="E69" s="6">
        <v>44957</v>
      </c>
      <c r="F69" s="9">
        <v>2000000</v>
      </c>
      <c r="G69" s="25">
        <v>1000000</v>
      </c>
      <c r="H69" s="26">
        <v>775</v>
      </c>
      <c r="I69" s="59">
        <v>140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46" t="s">
        <v>259</v>
      </c>
      <c r="B70" s="8">
        <v>5915</v>
      </c>
      <c r="C70" s="24" t="s">
        <v>260</v>
      </c>
      <c r="D70" s="13" t="s">
        <v>261</v>
      </c>
      <c r="E70" s="6">
        <v>44881</v>
      </c>
      <c r="F70" s="9">
        <v>1361000</v>
      </c>
      <c r="G70" s="25">
        <v>680500</v>
      </c>
      <c r="H70" s="26">
        <v>222</v>
      </c>
      <c r="I70" s="59">
        <v>140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47" t="s">
        <v>118</v>
      </c>
      <c r="B71" s="8">
        <v>6003</v>
      </c>
      <c r="C71" s="24" t="s">
        <v>120</v>
      </c>
      <c r="D71" s="13" t="s">
        <v>119</v>
      </c>
      <c r="E71" s="6">
        <v>44925</v>
      </c>
      <c r="F71" s="9">
        <v>800000</v>
      </c>
      <c r="G71" s="25">
        <v>400000</v>
      </c>
      <c r="H71" s="26">
        <v>8500</v>
      </c>
      <c r="I71" s="59">
        <v>140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47" t="s">
        <v>125</v>
      </c>
      <c r="B72" s="8">
        <v>5776</v>
      </c>
      <c r="C72" s="24" t="s">
        <v>387</v>
      </c>
      <c r="D72" s="13" t="s">
        <v>126</v>
      </c>
      <c r="E72" s="6">
        <v>44851</v>
      </c>
      <c r="F72" s="9">
        <v>303000</v>
      </c>
      <c r="G72" s="25">
        <v>151500</v>
      </c>
      <c r="H72" s="27">
        <v>391</v>
      </c>
      <c r="I72" s="59">
        <v>140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24.75" x14ac:dyDescent="0.25">
      <c r="A73" s="46" t="s">
        <v>294</v>
      </c>
      <c r="B73" s="8">
        <v>5924</v>
      </c>
      <c r="C73" s="24" t="s">
        <v>503</v>
      </c>
      <c r="D73" s="13" t="s">
        <v>519</v>
      </c>
      <c r="E73" s="6">
        <v>44835</v>
      </c>
      <c r="F73" s="9">
        <v>1080850</v>
      </c>
      <c r="G73" s="25">
        <v>540425</v>
      </c>
      <c r="H73" s="27">
        <v>241</v>
      </c>
      <c r="I73" s="59">
        <v>135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24.75" x14ac:dyDescent="0.25">
      <c r="A74" s="46" t="s">
        <v>289</v>
      </c>
      <c r="B74" s="8">
        <v>3455</v>
      </c>
      <c r="C74" s="24" t="s">
        <v>347</v>
      </c>
      <c r="D74" s="13" t="s">
        <v>48</v>
      </c>
      <c r="E74" s="6">
        <v>45000</v>
      </c>
      <c r="F74" s="9">
        <v>3500000</v>
      </c>
      <c r="G74" s="25" t="s">
        <v>523</v>
      </c>
      <c r="H74" s="27">
        <v>33351</v>
      </c>
      <c r="I74" s="59">
        <v>130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46" t="s">
        <v>314</v>
      </c>
      <c r="B75" s="8">
        <v>1443</v>
      </c>
      <c r="C75" s="24" t="s">
        <v>378</v>
      </c>
      <c r="D75" s="13" t="s">
        <v>98</v>
      </c>
      <c r="E75" s="6">
        <v>44774</v>
      </c>
      <c r="F75" s="9">
        <v>950000</v>
      </c>
      <c r="G75" s="25">
        <v>475000</v>
      </c>
      <c r="H75" s="27">
        <v>11613</v>
      </c>
      <c r="I75" s="59">
        <v>130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24.75" x14ac:dyDescent="0.25">
      <c r="A76" s="46" t="s">
        <v>297</v>
      </c>
      <c r="B76" s="8">
        <v>6074</v>
      </c>
      <c r="C76" s="24" t="s">
        <v>547</v>
      </c>
      <c r="D76" s="13" t="s">
        <v>59</v>
      </c>
      <c r="E76" s="6">
        <v>44986</v>
      </c>
      <c r="F76" s="9">
        <f>340000000-SUM(F7:F75)</f>
        <v>34528754.289999962</v>
      </c>
      <c r="G76" s="25" t="s">
        <v>523</v>
      </c>
      <c r="H76" s="27">
        <v>148693</v>
      </c>
      <c r="I76" s="59">
        <v>130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63"/>
      <c r="B77" s="49"/>
      <c r="C77" s="64"/>
      <c r="D77" s="51"/>
      <c r="E77" s="12"/>
      <c r="F77" s="52"/>
      <c r="G77" s="52"/>
      <c r="H77" s="52"/>
      <c r="I77" s="6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63"/>
      <c r="B78" s="49"/>
      <c r="C78" s="64"/>
      <c r="D78" s="51"/>
      <c r="E78" s="65" t="s">
        <v>536</v>
      </c>
      <c r="F78" s="122">
        <f>SUM(F7:F77)</f>
        <v>340000000</v>
      </c>
      <c r="G78" s="122">
        <f>SUM(G7:G77)</f>
        <v>40047860.5</v>
      </c>
      <c r="H78" s="52"/>
      <c r="I78" s="6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63"/>
      <c r="B79" s="49"/>
      <c r="C79" s="64"/>
      <c r="D79" s="51"/>
      <c r="E79" s="12"/>
      <c r="F79" s="52"/>
      <c r="G79" s="52"/>
      <c r="H79" s="52"/>
      <c r="I79" s="6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63"/>
      <c r="B80" s="49"/>
      <c r="C80" s="64"/>
      <c r="D80" s="51"/>
      <c r="E80" s="12"/>
      <c r="F80" s="52"/>
      <c r="G80" s="52"/>
      <c r="H80" s="52"/>
      <c r="I80" s="6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x14ac:dyDescent="0.25">
      <c r="A81" s="63"/>
      <c r="B81" s="49"/>
      <c r="C81" s="73" t="s">
        <v>529</v>
      </c>
      <c r="D81" s="51"/>
      <c r="E81" s="12"/>
      <c r="F81" s="52"/>
      <c r="G81" s="52"/>
      <c r="H81" s="52"/>
      <c r="I81" s="6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66"/>
      <c r="B82" s="67"/>
      <c r="C82" s="68"/>
      <c r="D82" s="69"/>
      <c r="E82" s="70"/>
      <c r="F82" s="71"/>
      <c r="G82" s="71"/>
      <c r="H82" s="71"/>
      <c r="I82" s="7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47" t="s">
        <v>513</v>
      </c>
      <c r="B83" s="8">
        <v>3919</v>
      </c>
      <c r="C83" s="24" t="s">
        <v>514</v>
      </c>
      <c r="D83" s="13" t="s">
        <v>515</v>
      </c>
      <c r="E83" s="15">
        <v>44835</v>
      </c>
      <c r="F83" s="11">
        <v>335692.98</v>
      </c>
      <c r="G83" s="11"/>
      <c r="H83" s="28">
        <v>2506</v>
      </c>
      <c r="I83" s="59">
        <v>125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46" t="s">
        <v>293</v>
      </c>
      <c r="B84" s="8">
        <v>6028</v>
      </c>
      <c r="C84" s="24" t="s">
        <v>352</v>
      </c>
      <c r="D84" s="13" t="s">
        <v>39</v>
      </c>
      <c r="E84" s="6">
        <v>44866</v>
      </c>
      <c r="F84" s="9">
        <v>1122000</v>
      </c>
      <c r="G84" s="9"/>
      <c r="H84" s="27">
        <v>14000</v>
      </c>
      <c r="I84" s="59">
        <v>125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46" t="s">
        <v>498</v>
      </c>
      <c r="B85" s="8">
        <v>5999</v>
      </c>
      <c r="C85" s="24" t="s">
        <v>376</v>
      </c>
      <c r="D85" s="13" t="s">
        <v>94</v>
      </c>
      <c r="E85" s="6">
        <v>44866</v>
      </c>
      <c r="F85" s="9">
        <v>962000</v>
      </c>
      <c r="G85" s="9"/>
      <c r="H85" s="27">
        <v>2699</v>
      </c>
      <c r="I85" s="59">
        <v>125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46" t="s">
        <v>315</v>
      </c>
      <c r="B86" s="8">
        <v>5978</v>
      </c>
      <c r="C86" s="24" t="s">
        <v>380</v>
      </c>
      <c r="D86" s="13" t="s">
        <v>79</v>
      </c>
      <c r="E86" s="6">
        <v>44727</v>
      </c>
      <c r="F86" s="9">
        <v>2659000</v>
      </c>
      <c r="G86" s="9"/>
      <c r="H86" s="27">
        <v>1063</v>
      </c>
      <c r="I86" s="59">
        <v>125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46" t="s">
        <v>482</v>
      </c>
      <c r="B87" s="8">
        <v>5996</v>
      </c>
      <c r="C87" s="24" t="s">
        <v>484</v>
      </c>
      <c r="D87" s="13" t="s">
        <v>483</v>
      </c>
      <c r="E87" s="6">
        <v>44743</v>
      </c>
      <c r="F87" s="9">
        <v>850000</v>
      </c>
      <c r="G87" s="9"/>
      <c r="H87" s="27">
        <v>2090</v>
      </c>
      <c r="I87" s="59">
        <v>125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47" t="s">
        <v>109</v>
      </c>
      <c r="B88" s="8">
        <v>3860</v>
      </c>
      <c r="C88" s="24" t="s">
        <v>110</v>
      </c>
      <c r="D88" s="13" t="s">
        <v>111</v>
      </c>
      <c r="E88" s="6">
        <v>44446</v>
      </c>
      <c r="F88" s="9">
        <v>4000000</v>
      </c>
      <c r="G88" s="9"/>
      <c r="H88" s="27">
        <v>6122</v>
      </c>
      <c r="I88" s="59">
        <v>125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47" t="s">
        <v>112</v>
      </c>
      <c r="B89" s="8">
        <v>5979</v>
      </c>
      <c r="C89" s="24" t="s">
        <v>113</v>
      </c>
      <c r="D89" s="13" t="s">
        <v>114</v>
      </c>
      <c r="E89" s="6">
        <v>44866</v>
      </c>
      <c r="F89" s="9">
        <v>1500000</v>
      </c>
      <c r="G89" s="9"/>
      <c r="H89" s="27">
        <v>5400</v>
      </c>
      <c r="I89" s="59">
        <v>125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47" t="s">
        <v>212</v>
      </c>
      <c r="B90" s="8">
        <v>2942</v>
      </c>
      <c r="C90" s="24" t="s">
        <v>213</v>
      </c>
      <c r="D90" s="13" t="s">
        <v>214</v>
      </c>
      <c r="E90" s="6">
        <v>44986</v>
      </c>
      <c r="F90" s="9">
        <v>1185500</v>
      </c>
      <c r="G90" s="9"/>
      <c r="H90" s="27">
        <v>590</v>
      </c>
      <c r="I90" s="59">
        <v>120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46" t="s">
        <v>499</v>
      </c>
      <c r="B91" s="8">
        <v>4240</v>
      </c>
      <c r="C91" s="24" t="s">
        <v>345</v>
      </c>
      <c r="D91" s="13" t="s">
        <v>77</v>
      </c>
      <c r="E91" s="6">
        <v>45016</v>
      </c>
      <c r="F91" s="9">
        <v>950000</v>
      </c>
      <c r="G91" s="9"/>
      <c r="H91" s="27">
        <v>900</v>
      </c>
      <c r="I91" s="59">
        <v>110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46" t="s">
        <v>516</v>
      </c>
      <c r="B92" s="8">
        <v>6065</v>
      </c>
      <c r="C92" s="24" t="s">
        <v>356</v>
      </c>
      <c r="D92" s="13" t="s">
        <v>55</v>
      </c>
      <c r="E92" s="6">
        <v>44873</v>
      </c>
      <c r="F92" s="9">
        <v>1600000</v>
      </c>
      <c r="G92" s="9"/>
      <c r="H92" s="27">
        <v>3059</v>
      </c>
      <c r="I92" s="59">
        <v>105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46" t="s">
        <v>263</v>
      </c>
      <c r="B93" s="8">
        <v>5866</v>
      </c>
      <c r="C93" s="24" t="s">
        <v>386</v>
      </c>
      <c r="D93" s="13" t="s">
        <v>12</v>
      </c>
      <c r="E93" s="6">
        <v>44866</v>
      </c>
      <c r="F93" s="9">
        <v>1566043.5</v>
      </c>
      <c r="G93" s="9"/>
      <c r="H93" s="27">
        <v>972</v>
      </c>
      <c r="I93" s="59">
        <v>100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46" t="s">
        <v>274</v>
      </c>
      <c r="B94" s="8">
        <v>6068</v>
      </c>
      <c r="C94" s="24" t="s">
        <v>330</v>
      </c>
      <c r="D94" s="13" t="s">
        <v>26</v>
      </c>
      <c r="E94" s="6">
        <v>44835</v>
      </c>
      <c r="F94" s="9">
        <v>1015287</v>
      </c>
      <c r="G94" s="9"/>
      <c r="H94" s="27">
        <v>2380</v>
      </c>
      <c r="I94" s="59">
        <v>100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24.75" x14ac:dyDescent="0.25">
      <c r="A95" s="47" t="s">
        <v>156</v>
      </c>
      <c r="B95" s="8">
        <v>6147</v>
      </c>
      <c r="C95" s="24" t="s">
        <v>158</v>
      </c>
      <c r="D95" s="13" t="s">
        <v>157</v>
      </c>
      <c r="E95" s="6">
        <v>44986</v>
      </c>
      <c r="F95" s="9">
        <v>2323056</v>
      </c>
      <c r="G95" s="9"/>
      <c r="H95" s="27">
        <v>39581</v>
      </c>
      <c r="I95" s="59">
        <v>95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47" t="s">
        <v>151</v>
      </c>
      <c r="B96" s="8">
        <v>5829</v>
      </c>
      <c r="C96" s="24" t="s">
        <v>152</v>
      </c>
      <c r="D96" s="13" t="s">
        <v>153</v>
      </c>
      <c r="E96" s="6">
        <v>44774</v>
      </c>
      <c r="F96" s="9">
        <v>495000</v>
      </c>
      <c r="G96" s="9"/>
      <c r="H96" s="27">
        <v>600</v>
      </c>
      <c r="I96" s="59">
        <v>90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46" t="s">
        <v>305</v>
      </c>
      <c r="B97" s="8">
        <v>6092</v>
      </c>
      <c r="C97" s="24" t="s">
        <v>363</v>
      </c>
      <c r="D97" s="13" t="s">
        <v>70</v>
      </c>
      <c r="E97" s="6">
        <v>44896</v>
      </c>
      <c r="F97" s="9">
        <v>1009000</v>
      </c>
      <c r="G97" s="9"/>
      <c r="H97" s="27">
        <v>704</v>
      </c>
      <c r="I97" s="59">
        <v>70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47" t="s">
        <v>218</v>
      </c>
      <c r="B98" s="8">
        <v>6082</v>
      </c>
      <c r="C98" s="24" t="s">
        <v>219</v>
      </c>
      <c r="D98" s="13" t="s">
        <v>220</v>
      </c>
      <c r="E98" s="6">
        <v>44835</v>
      </c>
      <c r="F98" s="9">
        <v>900010</v>
      </c>
      <c r="G98" s="9"/>
      <c r="H98" s="27">
        <v>238</v>
      </c>
      <c r="I98" s="59">
        <v>70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4.75" x14ac:dyDescent="0.25">
      <c r="A99" s="46" t="s">
        <v>272</v>
      </c>
      <c r="B99" s="8">
        <v>5716</v>
      </c>
      <c r="C99" s="24" t="s">
        <v>327</v>
      </c>
      <c r="D99" s="13" t="s">
        <v>43</v>
      </c>
      <c r="E99" s="6">
        <v>44753</v>
      </c>
      <c r="F99" s="9">
        <v>1950000</v>
      </c>
      <c r="G99" s="9"/>
      <c r="H99" s="27">
        <v>16637</v>
      </c>
      <c r="I99" s="59">
        <v>60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46" t="s">
        <v>544</v>
      </c>
      <c r="B100" s="8">
        <v>6024</v>
      </c>
      <c r="C100" s="24" t="s">
        <v>545</v>
      </c>
      <c r="D100" s="13" t="s">
        <v>546</v>
      </c>
      <c r="E100" s="6">
        <v>44929</v>
      </c>
      <c r="F100" s="9">
        <v>818000</v>
      </c>
      <c r="G100" s="9"/>
      <c r="H100" s="27">
        <v>804</v>
      </c>
      <c r="I100" s="59">
        <v>50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47" t="s">
        <v>183</v>
      </c>
      <c r="B101" s="8">
        <v>3864</v>
      </c>
      <c r="C101" s="24" t="s">
        <v>184</v>
      </c>
      <c r="D101" s="13" t="s">
        <v>185</v>
      </c>
      <c r="E101" s="6">
        <v>44941</v>
      </c>
      <c r="F101" s="9">
        <v>24000000</v>
      </c>
      <c r="G101" s="9"/>
      <c r="H101" s="27">
        <v>10450</v>
      </c>
      <c r="I101" s="59">
        <v>25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48"/>
      <c r="B102" s="49"/>
      <c r="C102" s="50"/>
      <c r="D102" s="51"/>
      <c r="E102" s="12"/>
      <c r="F102" s="52"/>
      <c r="G102" s="52"/>
      <c r="H102" s="52"/>
      <c r="I102" s="6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48"/>
      <c r="B103" s="49"/>
      <c r="C103" s="50"/>
      <c r="D103" s="51"/>
      <c r="E103" s="74" t="s">
        <v>530</v>
      </c>
      <c r="F103" s="122">
        <f>SUM(F83:F102)</f>
        <v>49240589.480000004</v>
      </c>
      <c r="G103" s="52"/>
      <c r="H103" s="52"/>
      <c r="I103" s="6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53"/>
      <c r="B104" s="54"/>
      <c r="C104" s="55"/>
      <c r="D104" s="56"/>
      <c r="E104" s="57"/>
      <c r="F104" s="58"/>
      <c r="G104" s="58"/>
      <c r="H104" s="58"/>
      <c r="I104" s="6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thickTop="1" x14ac:dyDescent="0.25">
      <c r="A105" s="17"/>
      <c r="B105" s="49"/>
      <c r="C105" s="50"/>
      <c r="D105" s="51"/>
      <c r="E105" s="12"/>
      <c r="F105" s="52"/>
      <c r="G105" s="52"/>
      <c r="H105" s="52"/>
      <c r="I105" s="2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I106" s="6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5.75" thickBot="1" x14ac:dyDescent="0.3">
      <c r="A107" s="17"/>
      <c r="B107" s="49"/>
      <c r="C107" s="50"/>
      <c r="D107" s="51"/>
      <c r="E107" s="20"/>
      <c r="F107" s="52"/>
      <c r="G107" s="52"/>
      <c r="H107" s="52"/>
      <c r="I107" s="2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6.5" thickTop="1" x14ac:dyDescent="0.25">
      <c r="A108" s="76"/>
      <c r="B108" s="77"/>
      <c r="C108" s="75" t="s">
        <v>531</v>
      </c>
      <c r="D108" s="78"/>
      <c r="E108" s="79"/>
      <c r="F108" s="79"/>
      <c r="G108" s="80"/>
      <c r="H108" s="52"/>
      <c r="I108" s="2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5.75" x14ac:dyDescent="0.25">
      <c r="A109" s="48"/>
      <c r="B109" s="49"/>
      <c r="C109" s="89"/>
      <c r="D109" s="51"/>
      <c r="E109" s="52"/>
      <c r="F109" s="52"/>
      <c r="G109" s="81"/>
      <c r="H109" s="52"/>
      <c r="I109" s="2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39" x14ac:dyDescent="0.25">
      <c r="A110" s="35" t="s">
        <v>0</v>
      </c>
      <c r="B110" s="38" t="s">
        <v>1</v>
      </c>
      <c r="C110" s="38" t="s">
        <v>2</v>
      </c>
      <c r="D110" s="90" t="s">
        <v>4</v>
      </c>
      <c r="E110" s="90" t="s">
        <v>7</v>
      </c>
      <c r="F110" s="90" t="s">
        <v>5</v>
      </c>
      <c r="G110" s="81"/>
      <c r="H110" s="52"/>
      <c r="I110" s="2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46" t="s">
        <v>270</v>
      </c>
      <c r="B111" s="8">
        <v>4823</v>
      </c>
      <c r="C111" s="24" t="s">
        <v>324</v>
      </c>
      <c r="D111" s="13" t="s">
        <v>23</v>
      </c>
      <c r="E111" s="14">
        <v>45017</v>
      </c>
      <c r="F111" s="9">
        <v>2700000</v>
      </c>
      <c r="G111" s="82"/>
      <c r="H111" s="52"/>
      <c r="I111" s="2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46" t="s">
        <v>270</v>
      </c>
      <c r="B112" s="8">
        <v>6014</v>
      </c>
      <c r="C112" s="24" t="s">
        <v>325</v>
      </c>
      <c r="D112" s="13" t="s">
        <v>23</v>
      </c>
      <c r="E112" s="14">
        <v>45017</v>
      </c>
      <c r="F112" s="9">
        <v>2500000</v>
      </c>
      <c r="G112" s="82"/>
      <c r="H112" s="52"/>
      <c r="I112" s="2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46" t="s">
        <v>269</v>
      </c>
      <c r="B113" s="8">
        <v>6039</v>
      </c>
      <c r="C113" s="24" t="s">
        <v>135</v>
      </c>
      <c r="D113" s="13" t="s">
        <v>19</v>
      </c>
      <c r="E113" s="14">
        <v>45017</v>
      </c>
      <c r="F113" s="9">
        <v>1500000</v>
      </c>
      <c r="G113" s="82"/>
      <c r="H113" s="52"/>
      <c r="I113" s="2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46" t="s">
        <v>310</v>
      </c>
      <c r="B114" s="8">
        <v>3890</v>
      </c>
      <c r="C114" s="24" t="s">
        <v>373</v>
      </c>
      <c r="D114" s="13" t="s">
        <v>90</v>
      </c>
      <c r="E114" s="14">
        <v>45046</v>
      </c>
      <c r="F114" s="9">
        <v>3493890</v>
      </c>
      <c r="G114" s="82"/>
      <c r="H114" s="52"/>
      <c r="I114" s="2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24.75" x14ac:dyDescent="0.25">
      <c r="A115" s="46" t="s">
        <v>309</v>
      </c>
      <c r="B115" s="8">
        <v>6008</v>
      </c>
      <c r="C115" s="24" t="s">
        <v>372</v>
      </c>
      <c r="D115" s="13" t="s">
        <v>89</v>
      </c>
      <c r="E115" s="14">
        <v>45047</v>
      </c>
      <c r="F115" s="9">
        <v>3800000</v>
      </c>
      <c r="G115" s="82"/>
      <c r="H115" s="52"/>
      <c r="I115" s="2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4.25" customHeight="1" x14ac:dyDescent="0.25">
      <c r="A116" s="46" t="s">
        <v>306</v>
      </c>
      <c r="B116" s="8">
        <v>5789</v>
      </c>
      <c r="C116" s="24" t="s">
        <v>366</v>
      </c>
      <c r="D116" s="13" t="s">
        <v>85</v>
      </c>
      <c r="E116" s="14">
        <v>45047</v>
      </c>
      <c r="F116" s="9">
        <v>3651000</v>
      </c>
      <c r="G116" s="82"/>
      <c r="H116" s="52"/>
      <c r="I116" s="2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46" t="s">
        <v>308</v>
      </c>
      <c r="B117" s="8">
        <v>3486</v>
      </c>
      <c r="C117" s="24" t="s">
        <v>368</v>
      </c>
      <c r="D117" s="13" t="s">
        <v>87</v>
      </c>
      <c r="E117" s="14">
        <v>45047</v>
      </c>
      <c r="F117" s="9">
        <v>465000</v>
      </c>
      <c r="G117" s="82"/>
      <c r="H117" s="52"/>
      <c r="I117" s="2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46" t="s">
        <v>453</v>
      </c>
      <c r="B118" s="8">
        <v>5652</v>
      </c>
      <c r="C118" s="24" t="s">
        <v>454</v>
      </c>
      <c r="D118" s="13" t="s">
        <v>495</v>
      </c>
      <c r="E118" s="14">
        <v>45068</v>
      </c>
      <c r="F118" s="9">
        <v>83500000</v>
      </c>
      <c r="G118" s="82"/>
      <c r="H118" s="52"/>
      <c r="I118" s="2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24.75" x14ac:dyDescent="0.25">
      <c r="A119" s="46" t="s">
        <v>265</v>
      </c>
      <c r="B119" s="8">
        <v>5762</v>
      </c>
      <c r="C119" s="24" t="s">
        <v>319</v>
      </c>
      <c r="D119" s="13" t="s">
        <v>14</v>
      </c>
      <c r="E119" s="14">
        <v>45078</v>
      </c>
      <c r="F119" s="9">
        <v>970100</v>
      </c>
      <c r="G119" s="82"/>
      <c r="H119" s="52"/>
      <c r="I119" s="2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46" t="s">
        <v>255</v>
      </c>
      <c r="B120" s="8">
        <v>5643</v>
      </c>
      <c r="C120" s="24" t="s">
        <v>256</v>
      </c>
      <c r="D120" s="13" t="s">
        <v>257</v>
      </c>
      <c r="E120" s="14">
        <v>45078</v>
      </c>
      <c r="F120" s="9">
        <v>11000000</v>
      </c>
      <c r="G120" s="82"/>
      <c r="H120" s="52"/>
      <c r="I120" s="2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24.75" x14ac:dyDescent="0.25">
      <c r="A121" s="46" t="s">
        <v>461</v>
      </c>
      <c r="B121" s="8">
        <v>5525</v>
      </c>
      <c r="C121" s="24" t="s">
        <v>463</v>
      </c>
      <c r="D121" s="13" t="s">
        <v>462</v>
      </c>
      <c r="E121" s="14">
        <v>45078</v>
      </c>
      <c r="F121" s="9">
        <v>2988980</v>
      </c>
      <c r="G121" s="82"/>
      <c r="H121" s="52"/>
      <c r="I121" s="2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46" t="s">
        <v>287</v>
      </c>
      <c r="B122" s="8">
        <v>6072</v>
      </c>
      <c r="C122" s="24" t="s">
        <v>346</v>
      </c>
      <c r="D122" s="13" t="s">
        <v>46</v>
      </c>
      <c r="E122" s="14">
        <v>45078</v>
      </c>
      <c r="F122" s="9">
        <v>1000000</v>
      </c>
      <c r="G122" s="82"/>
      <c r="H122" s="52"/>
      <c r="I122" s="2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47" t="s">
        <v>136</v>
      </c>
      <c r="B123" s="8">
        <v>5974</v>
      </c>
      <c r="C123" s="24" t="s">
        <v>139</v>
      </c>
      <c r="D123" s="13" t="s">
        <v>138</v>
      </c>
      <c r="E123" s="14">
        <v>45078</v>
      </c>
      <c r="F123" s="9">
        <v>700000</v>
      </c>
      <c r="G123" s="82"/>
      <c r="H123" s="52"/>
      <c r="I123" s="2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24.75" x14ac:dyDescent="0.25">
      <c r="A124" s="46" t="s">
        <v>286</v>
      </c>
      <c r="B124" s="8">
        <v>5925</v>
      </c>
      <c r="C124" s="24" t="s">
        <v>344</v>
      </c>
      <c r="D124" s="13" t="s">
        <v>37</v>
      </c>
      <c r="E124" s="14">
        <v>45082</v>
      </c>
      <c r="F124" s="9">
        <v>1698000</v>
      </c>
      <c r="G124" s="82"/>
      <c r="H124" s="52"/>
      <c r="I124" s="2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46" t="s">
        <v>313</v>
      </c>
      <c r="B125" s="8">
        <v>5592</v>
      </c>
      <c r="C125" s="24" t="s">
        <v>345</v>
      </c>
      <c r="D125" s="13" t="s">
        <v>96</v>
      </c>
      <c r="E125" s="14">
        <v>45108</v>
      </c>
      <c r="F125" s="9">
        <v>3235000</v>
      </c>
      <c r="G125" s="82"/>
      <c r="H125" s="52"/>
      <c r="I125" s="2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46" t="s">
        <v>296</v>
      </c>
      <c r="B126" s="8">
        <v>5884</v>
      </c>
      <c r="C126" s="24" t="s">
        <v>345</v>
      </c>
      <c r="D126" s="13" t="s">
        <v>58</v>
      </c>
      <c r="E126" s="14">
        <v>45139</v>
      </c>
      <c r="F126" s="9">
        <v>800000</v>
      </c>
      <c r="G126" s="82"/>
      <c r="H126" s="52"/>
      <c r="I126" s="2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24.75" x14ac:dyDescent="0.25">
      <c r="A127" s="47" t="s">
        <v>131</v>
      </c>
      <c r="B127" s="8">
        <v>6043</v>
      </c>
      <c r="C127" s="24" t="s">
        <v>134</v>
      </c>
      <c r="D127" s="13" t="s">
        <v>133</v>
      </c>
      <c r="E127" s="14">
        <v>45139</v>
      </c>
      <c r="F127" s="9">
        <v>1130000</v>
      </c>
      <c r="G127" s="82"/>
      <c r="H127" s="52"/>
      <c r="I127" s="2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47" t="s">
        <v>131</v>
      </c>
      <c r="B128" s="8">
        <v>6070</v>
      </c>
      <c r="C128" s="24" t="s">
        <v>135</v>
      </c>
      <c r="D128" s="13" t="s">
        <v>133</v>
      </c>
      <c r="E128" s="14">
        <v>45139</v>
      </c>
      <c r="F128" s="9">
        <v>1450000</v>
      </c>
      <c r="G128" s="82"/>
      <c r="H128" s="52"/>
      <c r="I128" s="2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4.75" x14ac:dyDescent="0.25">
      <c r="A129" s="47" t="s">
        <v>140</v>
      </c>
      <c r="B129" s="8">
        <v>5796</v>
      </c>
      <c r="C129" s="24" t="s">
        <v>142</v>
      </c>
      <c r="D129" s="13" t="s">
        <v>141</v>
      </c>
      <c r="E129" s="14">
        <v>45139</v>
      </c>
      <c r="F129" s="9">
        <v>800000</v>
      </c>
      <c r="G129" s="82"/>
      <c r="H129" s="52"/>
      <c r="I129" s="2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4.75" x14ac:dyDescent="0.25">
      <c r="A130" s="46" t="s">
        <v>497</v>
      </c>
      <c r="B130" s="8">
        <v>6063</v>
      </c>
      <c r="C130" s="24" t="s">
        <v>379</v>
      </c>
      <c r="D130" s="13" t="s">
        <v>99</v>
      </c>
      <c r="E130" s="14">
        <v>45153</v>
      </c>
      <c r="F130" s="9">
        <v>632180</v>
      </c>
      <c r="G130" s="82"/>
      <c r="H130" s="52"/>
      <c r="I130" s="2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46" t="s">
        <v>302</v>
      </c>
      <c r="B131" s="8">
        <v>6167</v>
      </c>
      <c r="C131" s="24" t="s">
        <v>363</v>
      </c>
      <c r="D131" s="13" t="s">
        <v>67</v>
      </c>
      <c r="E131" s="14">
        <v>45167</v>
      </c>
      <c r="F131" s="9">
        <v>1377000</v>
      </c>
      <c r="G131" s="82"/>
      <c r="H131" s="52"/>
      <c r="I131" s="2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46" t="s">
        <v>312</v>
      </c>
      <c r="B132" s="8">
        <v>6006</v>
      </c>
      <c r="C132" s="24" t="s">
        <v>377</v>
      </c>
      <c r="D132" s="13" t="s">
        <v>95</v>
      </c>
      <c r="E132" s="14">
        <v>45170</v>
      </c>
      <c r="F132" s="9">
        <v>890000</v>
      </c>
      <c r="G132" s="82"/>
      <c r="H132" s="52"/>
      <c r="I132" s="2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46" t="s">
        <v>154</v>
      </c>
      <c r="B133" s="8">
        <v>6159</v>
      </c>
      <c r="C133" s="24" t="s">
        <v>485</v>
      </c>
      <c r="D133" s="13" t="s">
        <v>155</v>
      </c>
      <c r="E133" s="14">
        <v>45170</v>
      </c>
      <c r="F133" s="9">
        <v>4500000</v>
      </c>
      <c r="G133" s="82"/>
      <c r="H133" s="52"/>
      <c r="I133" s="2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47" t="s">
        <v>162</v>
      </c>
      <c r="B134" s="8">
        <v>6050</v>
      </c>
      <c r="C134" s="24" t="s">
        <v>163</v>
      </c>
      <c r="D134" s="13" t="s">
        <v>164</v>
      </c>
      <c r="E134" s="14">
        <v>45200</v>
      </c>
      <c r="F134" s="9">
        <v>2289000</v>
      </c>
      <c r="G134" s="82"/>
      <c r="H134" s="52"/>
      <c r="I134" s="2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46" t="s">
        <v>275</v>
      </c>
      <c r="B135" s="8">
        <v>5976</v>
      </c>
      <c r="C135" s="24" t="s">
        <v>510</v>
      </c>
      <c r="D135" s="13" t="s">
        <v>83</v>
      </c>
      <c r="E135" s="14">
        <v>45214</v>
      </c>
      <c r="F135" s="9">
        <v>327000</v>
      </c>
      <c r="G135" s="82"/>
      <c r="H135" s="52"/>
      <c r="I135" s="2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46" t="s">
        <v>239</v>
      </c>
      <c r="B136" s="8">
        <v>6036</v>
      </c>
      <c r="C136" s="24" t="s">
        <v>335</v>
      </c>
      <c r="D136" s="13" t="s">
        <v>31</v>
      </c>
      <c r="E136" s="14">
        <v>45231</v>
      </c>
      <c r="F136" s="9">
        <v>1500000</v>
      </c>
      <c r="G136" s="82"/>
      <c r="H136" s="52"/>
      <c r="I136" s="2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4.75" x14ac:dyDescent="0.25">
      <c r="A137" s="46" t="s">
        <v>498</v>
      </c>
      <c r="B137" s="8">
        <v>5875</v>
      </c>
      <c r="C137" s="24" t="s">
        <v>374</v>
      </c>
      <c r="D137" s="13" t="s">
        <v>94</v>
      </c>
      <c r="E137" s="14">
        <v>45231</v>
      </c>
      <c r="F137" s="9">
        <v>1147000</v>
      </c>
      <c r="G137" s="82"/>
      <c r="H137" s="52"/>
      <c r="I137" s="2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4.75" x14ac:dyDescent="0.25">
      <c r="A138" s="46" t="s">
        <v>273</v>
      </c>
      <c r="B138" s="8">
        <v>5877</v>
      </c>
      <c r="C138" s="24" t="s">
        <v>329</v>
      </c>
      <c r="D138" s="13" t="s">
        <v>24</v>
      </c>
      <c r="E138" s="14">
        <v>45237</v>
      </c>
      <c r="F138" s="9">
        <v>1150000</v>
      </c>
      <c r="G138" s="82"/>
      <c r="H138" s="52"/>
      <c r="I138" s="2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4.75" x14ac:dyDescent="0.25">
      <c r="A139" s="47" t="s">
        <v>129</v>
      </c>
      <c r="B139" s="8">
        <v>5881</v>
      </c>
      <c r="C139" s="24" t="s">
        <v>507</v>
      </c>
      <c r="D139" s="13" t="s">
        <v>130</v>
      </c>
      <c r="E139" s="14">
        <v>45261</v>
      </c>
      <c r="F139" s="9">
        <v>4200000</v>
      </c>
      <c r="G139" s="82"/>
      <c r="H139" s="52"/>
      <c r="I139" s="2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46" t="s">
        <v>292</v>
      </c>
      <c r="B140" s="8">
        <v>5990</v>
      </c>
      <c r="C140" s="24" t="s">
        <v>351</v>
      </c>
      <c r="D140" s="13" t="s">
        <v>103</v>
      </c>
      <c r="E140" s="14">
        <v>45264</v>
      </c>
      <c r="F140" s="9">
        <v>1113000</v>
      </c>
      <c r="G140" s="82"/>
      <c r="H140" s="52"/>
      <c r="I140" s="2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47" t="s">
        <v>118</v>
      </c>
      <c r="B141" s="8">
        <v>6144</v>
      </c>
      <c r="C141" s="24" t="s">
        <v>121</v>
      </c>
      <c r="D141" s="13" t="s">
        <v>119</v>
      </c>
      <c r="E141" s="14">
        <v>45290</v>
      </c>
      <c r="F141" s="9">
        <v>800000</v>
      </c>
      <c r="G141" s="82"/>
      <c r="H141" s="52"/>
      <c r="I141" s="2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46" t="s">
        <v>283</v>
      </c>
      <c r="B142" s="8">
        <v>6135</v>
      </c>
      <c r="C142" s="24" t="s">
        <v>339</v>
      </c>
      <c r="D142" s="13" t="s">
        <v>35</v>
      </c>
      <c r="E142" s="14">
        <v>45323</v>
      </c>
      <c r="F142" s="9">
        <v>400000</v>
      </c>
      <c r="G142" s="82"/>
      <c r="H142" s="52"/>
      <c r="I142" s="2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46" t="s">
        <v>276</v>
      </c>
      <c r="B143" s="8">
        <v>5649</v>
      </c>
      <c r="C143" s="24" t="s">
        <v>332</v>
      </c>
      <c r="D143" s="13" t="s">
        <v>27</v>
      </c>
      <c r="E143" s="14">
        <v>45352</v>
      </c>
      <c r="F143" s="9">
        <v>2871000</v>
      </c>
      <c r="G143" s="82"/>
      <c r="H143" s="52"/>
      <c r="I143" s="2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46" t="s">
        <v>268</v>
      </c>
      <c r="B144" s="8">
        <v>5819</v>
      </c>
      <c r="C144" s="24" t="s">
        <v>135</v>
      </c>
      <c r="D144" s="13" t="s">
        <v>18</v>
      </c>
      <c r="E144" s="14">
        <v>45383</v>
      </c>
      <c r="F144" s="9">
        <v>800000</v>
      </c>
      <c r="G144" s="82"/>
      <c r="H144" s="52"/>
      <c r="I144" s="2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46" t="s">
        <v>299</v>
      </c>
      <c r="B145" s="8">
        <v>5852</v>
      </c>
      <c r="C145" s="24" t="s">
        <v>360</v>
      </c>
      <c r="D145" s="13" t="s">
        <v>63</v>
      </c>
      <c r="E145" s="14">
        <v>45383</v>
      </c>
      <c r="F145" s="9">
        <v>2984000</v>
      </c>
      <c r="G145" s="82"/>
      <c r="H145" s="52"/>
      <c r="I145" s="2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46" t="s">
        <v>285</v>
      </c>
      <c r="B146" s="8">
        <v>5807</v>
      </c>
      <c r="C146" s="24" t="s">
        <v>137</v>
      </c>
      <c r="D146" s="13" t="s">
        <v>12</v>
      </c>
      <c r="E146" s="14">
        <v>45413</v>
      </c>
      <c r="F146" s="9">
        <v>1429771</v>
      </c>
      <c r="G146" s="82"/>
      <c r="H146" s="52"/>
      <c r="I146" s="2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46" t="s">
        <v>308</v>
      </c>
      <c r="B147" s="8">
        <v>3487</v>
      </c>
      <c r="C147" s="24" t="s">
        <v>369</v>
      </c>
      <c r="D147" s="13" t="s">
        <v>87</v>
      </c>
      <c r="E147" s="14">
        <v>45444</v>
      </c>
      <c r="F147" s="9">
        <v>1247000</v>
      </c>
      <c r="G147" s="82"/>
      <c r="H147" s="52"/>
      <c r="I147" s="2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46" t="s">
        <v>313</v>
      </c>
      <c r="B148" s="8">
        <v>5593</v>
      </c>
      <c r="C148" s="24" t="s">
        <v>345</v>
      </c>
      <c r="D148" s="13" t="s">
        <v>96</v>
      </c>
      <c r="E148" s="14">
        <v>45474</v>
      </c>
      <c r="F148" s="9">
        <v>3235000</v>
      </c>
      <c r="G148" s="82"/>
      <c r="H148" s="52"/>
      <c r="I148" s="2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4.75" x14ac:dyDescent="0.25">
      <c r="A149" s="46" t="s">
        <v>317</v>
      </c>
      <c r="B149" s="8">
        <v>4589</v>
      </c>
      <c r="C149" s="24" t="s">
        <v>381</v>
      </c>
      <c r="D149" s="13" t="s">
        <v>81</v>
      </c>
      <c r="E149" s="14">
        <v>45474</v>
      </c>
      <c r="F149" s="9">
        <v>6647920</v>
      </c>
      <c r="G149" s="82"/>
      <c r="H149" s="52"/>
      <c r="I149" s="2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46" t="s">
        <v>296</v>
      </c>
      <c r="B150" s="8">
        <v>5885</v>
      </c>
      <c r="C150" s="24" t="s">
        <v>345</v>
      </c>
      <c r="D150" s="13" t="s">
        <v>58</v>
      </c>
      <c r="E150" s="14">
        <v>45505</v>
      </c>
      <c r="F150" s="9">
        <v>800000</v>
      </c>
      <c r="G150" s="82"/>
      <c r="H150" s="52"/>
      <c r="I150" s="2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24.75" x14ac:dyDescent="0.25">
      <c r="A151" s="47" t="s">
        <v>140</v>
      </c>
      <c r="B151" s="8">
        <v>5797</v>
      </c>
      <c r="C151" s="24" t="s">
        <v>143</v>
      </c>
      <c r="D151" s="13" t="s">
        <v>141</v>
      </c>
      <c r="E151" s="14">
        <v>45505</v>
      </c>
      <c r="F151" s="9">
        <v>800000</v>
      </c>
      <c r="G151" s="82"/>
      <c r="H151" s="52"/>
      <c r="I151" s="2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46" t="s">
        <v>281</v>
      </c>
      <c r="B152" s="8">
        <v>4294</v>
      </c>
      <c r="C152" s="24" t="s">
        <v>337</v>
      </c>
      <c r="D152" s="13" t="s">
        <v>45</v>
      </c>
      <c r="E152" s="14">
        <v>45580</v>
      </c>
      <c r="F152" s="9">
        <v>7300000</v>
      </c>
      <c r="G152" s="82"/>
      <c r="H152" s="52"/>
      <c r="I152" s="2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46" t="s">
        <v>498</v>
      </c>
      <c r="B153" s="8">
        <v>5876</v>
      </c>
      <c r="C153" s="24" t="s">
        <v>375</v>
      </c>
      <c r="D153" s="13" t="s">
        <v>94</v>
      </c>
      <c r="E153" s="14">
        <v>45597</v>
      </c>
      <c r="F153" s="9">
        <v>1066500</v>
      </c>
      <c r="G153" s="82"/>
      <c r="H153" s="52"/>
      <c r="I153" s="2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46" t="s">
        <v>276</v>
      </c>
      <c r="B154" s="8">
        <v>5650</v>
      </c>
      <c r="C154" s="24" t="s">
        <v>322</v>
      </c>
      <c r="D154" s="13" t="s">
        <v>27</v>
      </c>
      <c r="E154" s="14">
        <v>45717</v>
      </c>
      <c r="F154" s="9">
        <v>2057000</v>
      </c>
      <c r="G154" s="82"/>
      <c r="H154" s="52"/>
      <c r="I154" s="2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46" t="s">
        <v>268</v>
      </c>
      <c r="B155" s="8">
        <v>5820</v>
      </c>
      <c r="C155" s="24" t="s">
        <v>322</v>
      </c>
      <c r="D155" s="13" t="s">
        <v>18</v>
      </c>
      <c r="E155" s="14">
        <v>45748</v>
      </c>
      <c r="F155" s="9">
        <v>675000</v>
      </c>
      <c r="G155" s="82"/>
      <c r="H155" s="52"/>
      <c r="I155" s="2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46" t="s">
        <v>299</v>
      </c>
      <c r="B156" s="8">
        <v>5851</v>
      </c>
      <c r="C156" s="24" t="s">
        <v>359</v>
      </c>
      <c r="D156" s="13" t="s">
        <v>63</v>
      </c>
      <c r="E156" s="14">
        <v>45748</v>
      </c>
      <c r="F156" s="9">
        <v>2984000</v>
      </c>
      <c r="G156" s="82"/>
      <c r="H156" s="52"/>
      <c r="I156" s="2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46" t="s">
        <v>308</v>
      </c>
      <c r="B157" s="8">
        <v>5917</v>
      </c>
      <c r="C157" s="24" t="s">
        <v>370</v>
      </c>
      <c r="D157" s="13" t="s">
        <v>87</v>
      </c>
      <c r="E157" s="14">
        <v>45809</v>
      </c>
      <c r="F157" s="9">
        <v>650000</v>
      </c>
      <c r="G157" s="82"/>
      <c r="H157" s="52"/>
      <c r="I157" s="2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46" t="s">
        <v>313</v>
      </c>
      <c r="B158" s="8">
        <v>5594</v>
      </c>
      <c r="C158" s="24" t="s">
        <v>345</v>
      </c>
      <c r="D158" s="13" t="s">
        <v>96</v>
      </c>
      <c r="E158" s="14">
        <v>45839</v>
      </c>
      <c r="F158" s="9">
        <v>3235000</v>
      </c>
      <c r="G158" s="82"/>
      <c r="H158" s="52"/>
      <c r="I158" s="2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46" t="s">
        <v>286</v>
      </c>
      <c r="B159" s="8">
        <v>5926</v>
      </c>
      <c r="C159" s="24" t="s">
        <v>345</v>
      </c>
      <c r="D159" s="13" t="s">
        <v>37</v>
      </c>
      <c r="E159" s="14">
        <v>45901</v>
      </c>
      <c r="F159" s="9">
        <v>1787000</v>
      </c>
      <c r="G159" s="82"/>
      <c r="H159" s="52"/>
      <c r="I159" s="2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46" t="s">
        <v>308</v>
      </c>
      <c r="B160" s="8">
        <v>5918</v>
      </c>
      <c r="C160" s="24" t="s">
        <v>371</v>
      </c>
      <c r="D160" s="13" t="s">
        <v>87</v>
      </c>
      <c r="E160" s="14">
        <v>46174</v>
      </c>
      <c r="F160" s="9">
        <v>2783000</v>
      </c>
      <c r="G160" s="82"/>
      <c r="H160" s="52"/>
      <c r="I160" s="2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48"/>
      <c r="B161" s="18"/>
      <c r="C161" s="17"/>
      <c r="D161" s="19"/>
      <c r="E161" s="20"/>
      <c r="F161" s="21"/>
      <c r="G161" s="83"/>
      <c r="H161" s="21"/>
      <c r="I161" s="22"/>
      <c r="J161" s="2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48"/>
      <c r="B162" s="18"/>
      <c r="C162" s="17"/>
      <c r="D162" s="17"/>
      <c r="E162" s="91" t="str">
        <f>+C108</f>
        <v>Projects With Planning Approval - Estimated Construction Start After 3/31/2023</v>
      </c>
      <c r="F162" s="123">
        <f>SUM(F111:F161)</f>
        <v>191059341</v>
      </c>
      <c r="G162" s="83"/>
      <c r="H162" s="21"/>
      <c r="I162" s="22"/>
      <c r="J162" s="2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7.5" customHeight="1" thickBot="1" x14ac:dyDescent="0.3">
      <c r="A163" s="53"/>
      <c r="B163" s="84"/>
      <c r="C163" s="85"/>
      <c r="D163" s="85"/>
      <c r="E163" s="86"/>
      <c r="F163" s="87"/>
      <c r="G163" s="88"/>
      <c r="H163" s="21"/>
      <c r="I163" s="22"/>
      <c r="J163" s="2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5.75" thickTop="1" x14ac:dyDescent="0.25">
      <c r="A164" s="17"/>
      <c r="B164" s="18"/>
      <c r="C164" s="17"/>
      <c r="D164" s="17"/>
      <c r="E164" s="20"/>
      <c r="F164" s="21"/>
      <c r="G164" s="21"/>
      <c r="H164" s="21"/>
      <c r="I164" s="22"/>
      <c r="J164" s="2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7"/>
      <c r="B165" s="18"/>
      <c r="C165" s="17"/>
      <c r="D165" s="17"/>
      <c r="E165" s="20"/>
      <c r="F165" s="21"/>
      <c r="G165" s="21"/>
      <c r="H165" s="21"/>
      <c r="I165" s="22"/>
      <c r="J165" s="2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I166" s="6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I167" s="6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I168" s="6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I169" s="6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I170" s="6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I171" s="6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I172" s="6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I173" s="6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I174" s="6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I175" s="6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I176" s="6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9:49" x14ac:dyDescent="0.25">
      <c r="I177" s="6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9:49" x14ac:dyDescent="0.25">
      <c r="I178" s="6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9:49" x14ac:dyDescent="0.25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9:49" x14ac:dyDescent="0.25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9:49" x14ac:dyDescent="0.25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9:49" x14ac:dyDescent="0.25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9:49" x14ac:dyDescent="0.25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9:49" x14ac:dyDescent="0.25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9:49" x14ac:dyDescent="0.25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9:49" x14ac:dyDescent="0.25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9:49" x14ac:dyDescent="0.25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9:49" x14ac:dyDescent="0.25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9:49" x14ac:dyDescent="0.25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9:49" x14ac:dyDescent="0.25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9:49" x14ac:dyDescent="0.25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9:49" x14ac:dyDescent="0.25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0:49" x14ac:dyDescent="0.25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0:49" x14ac:dyDescent="0.25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0:49" x14ac:dyDescent="0.25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0:49" x14ac:dyDescent="0.25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0:49" x14ac:dyDescent="0.25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0:49" x14ac:dyDescent="0.25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0:49" x14ac:dyDescent="0.25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0:49" x14ac:dyDescent="0.25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0:49" x14ac:dyDescent="0.25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0:49" x14ac:dyDescent="0.25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0:49" x14ac:dyDescent="0.25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0:49" x14ac:dyDescent="0.25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0:49" x14ac:dyDescent="0.2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0:49" x14ac:dyDescent="0.25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0:49" x14ac:dyDescent="0.25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0:49" x14ac:dyDescent="0.25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0:49" x14ac:dyDescent="0.25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0:49" x14ac:dyDescent="0.25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0:49" x14ac:dyDescent="0.25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0:49" x14ac:dyDescent="0.25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0:49" x14ac:dyDescent="0.25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0:49" x14ac:dyDescent="0.25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0:49" x14ac:dyDescent="0.2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0:49" x14ac:dyDescent="0.25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0:49" x14ac:dyDescent="0.25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0:49" x14ac:dyDescent="0.25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0:49" x14ac:dyDescent="0.25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0:49" x14ac:dyDescent="0.25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0:49" x14ac:dyDescent="0.25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0:49" x14ac:dyDescent="0.25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0:49" x14ac:dyDescent="0.25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0:49" x14ac:dyDescent="0.25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0:49" x14ac:dyDescent="0.25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0:49" x14ac:dyDescent="0.25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0:49" x14ac:dyDescent="0.25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0:49" x14ac:dyDescent="0.25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0:49" x14ac:dyDescent="0.25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0:49" x14ac:dyDescent="0.25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0:49" x14ac:dyDescent="0.25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0:49" x14ac:dyDescent="0.25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0:49" x14ac:dyDescent="0.25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0:49" x14ac:dyDescent="0.25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0:49" x14ac:dyDescent="0.25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0:49" x14ac:dyDescent="0.25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0:49" x14ac:dyDescent="0.25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0:49" x14ac:dyDescent="0.25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0:49" x14ac:dyDescent="0.25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0:49" x14ac:dyDescent="0.25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0:49" x14ac:dyDescent="0.25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0:49" x14ac:dyDescent="0.25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0:49" x14ac:dyDescent="0.25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0:49" x14ac:dyDescent="0.25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0:49" x14ac:dyDescent="0.25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0:49" x14ac:dyDescent="0.25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0:49" x14ac:dyDescent="0.25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0:49" x14ac:dyDescent="0.25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0:49" x14ac:dyDescent="0.25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0:49" x14ac:dyDescent="0.25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0:49" x14ac:dyDescent="0.25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0:49" x14ac:dyDescent="0.25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0:49" x14ac:dyDescent="0.25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0:49" x14ac:dyDescent="0.25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0:49" x14ac:dyDescent="0.25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0:49" x14ac:dyDescent="0.25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0:49" x14ac:dyDescent="0.25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0:49" x14ac:dyDescent="0.25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0:49" x14ac:dyDescent="0.25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0:49" x14ac:dyDescent="0.25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0:49" x14ac:dyDescent="0.25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0:49" x14ac:dyDescent="0.25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0:49" x14ac:dyDescent="0.25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0:49" x14ac:dyDescent="0.25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0:49" x14ac:dyDescent="0.25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0:49" x14ac:dyDescent="0.25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0:49" x14ac:dyDescent="0.25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0:49" x14ac:dyDescent="0.25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0:49" x14ac:dyDescent="0.25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0:49" x14ac:dyDescent="0.25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0:49" x14ac:dyDescent="0.25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0:49" x14ac:dyDescent="0.25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0:49" x14ac:dyDescent="0.25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0:49" x14ac:dyDescent="0.25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0:49" x14ac:dyDescent="0.25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0:49" x14ac:dyDescent="0.25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0:49" x14ac:dyDescent="0.25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0:49" x14ac:dyDescent="0.25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0:49" x14ac:dyDescent="0.25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0:49" x14ac:dyDescent="0.25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0:49" x14ac:dyDescent="0.25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0:49" x14ac:dyDescent="0.25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0:49" x14ac:dyDescent="0.25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0:49" x14ac:dyDescent="0.25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0:49" x14ac:dyDescent="0.25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0:49" x14ac:dyDescent="0.25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0:49" x14ac:dyDescent="0.25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0:49" x14ac:dyDescent="0.25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0:49" x14ac:dyDescent="0.25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0:49" x14ac:dyDescent="0.25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0:49" x14ac:dyDescent="0.25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0:49" x14ac:dyDescent="0.25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0:49" x14ac:dyDescent="0.25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0:49" x14ac:dyDescent="0.25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0:49" x14ac:dyDescent="0.25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0:49" x14ac:dyDescent="0.25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0:49" x14ac:dyDescent="0.25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0:49" x14ac:dyDescent="0.25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0:49" x14ac:dyDescent="0.25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0:49" x14ac:dyDescent="0.25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0:49" x14ac:dyDescent="0.25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0:49" x14ac:dyDescent="0.25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0:49" x14ac:dyDescent="0.25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0:49" x14ac:dyDescent="0.25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0:49" x14ac:dyDescent="0.25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0:49" x14ac:dyDescent="0.25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0:49" x14ac:dyDescent="0.25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0:49" x14ac:dyDescent="0.25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0:49" x14ac:dyDescent="0.25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0:49" x14ac:dyDescent="0.25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0:49" x14ac:dyDescent="0.25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0:49" x14ac:dyDescent="0.25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0:49" x14ac:dyDescent="0.25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0:49" x14ac:dyDescent="0.25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0:49" x14ac:dyDescent="0.25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0:49" x14ac:dyDescent="0.25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0:49" x14ac:dyDescent="0.25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0:49" x14ac:dyDescent="0.25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0:49" x14ac:dyDescent="0.25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0:49" x14ac:dyDescent="0.25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0:49" x14ac:dyDescent="0.25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0:49" x14ac:dyDescent="0.25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0:49" x14ac:dyDescent="0.25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0:49" x14ac:dyDescent="0.25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0:49" x14ac:dyDescent="0.25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0:49" x14ac:dyDescent="0.25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0:49" x14ac:dyDescent="0.25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0:49" x14ac:dyDescent="0.25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0:49" x14ac:dyDescent="0.25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0:49" x14ac:dyDescent="0.25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0:49" x14ac:dyDescent="0.25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0:49" x14ac:dyDescent="0.25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0:49" x14ac:dyDescent="0.25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0:49" x14ac:dyDescent="0.25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0:49" x14ac:dyDescent="0.25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0:49" x14ac:dyDescent="0.25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0:49" x14ac:dyDescent="0.25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0:49" x14ac:dyDescent="0.25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0:49" x14ac:dyDescent="0.25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0:49" x14ac:dyDescent="0.25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0:49" x14ac:dyDescent="0.25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0:49" x14ac:dyDescent="0.25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0:49" x14ac:dyDescent="0.25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0:49" x14ac:dyDescent="0.25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0:49" x14ac:dyDescent="0.25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0:49" x14ac:dyDescent="0.25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0:49" x14ac:dyDescent="0.25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0:49" x14ac:dyDescent="0.25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0:49" x14ac:dyDescent="0.25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0:49" x14ac:dyDescent="0.25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0:49" x14ac:dyDescent="0.25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0:49" x14ac:dyDescent="0.25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0:49" x14ac:dyDescent="0.25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0:49" x14ac:dyDescent="0.25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0:49" x14ac:dyDescent="0.25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0:49" x14ac:dyDescent="0.25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0:49" x14ac:dyDescent="0.25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0:49" x14ac:dyDescent="0.25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0:49" x14ac:dyDescent="0.25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0:49" x14ac:dyDescent="0.25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0:49" x14ac:dyDescent="0.25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0:49" x14ac:dyDescent="0.25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0:49" x14ac:dyDescent="0.25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0:49" x14ac:dyDescent="0.25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0:49" x14ac:dyDescent="0.25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0:49" x14ac:dyDescent="0.25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0:49" x14ac:dyDescent="0.25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0:49" x14ac:dyDescent="0.25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0:49" x14ac:dyDescent="0.25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0:49" x14ac:dyDescent="0.25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0:49" x14ac:dyDescent="0.25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0:49" x14ac:dyDescent="0.25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0:49" x14ac:dyDescent="0.25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0:49" x14ac:dyDescent="0.25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0:49" x14ac:dyDescent="0.25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0:49" x14ac:dyDescent="0.25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0:49" x14ac:dyDescent="0.25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0:49" x14ac:dyDescent="0.25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0:49" x14ac:dyDescent="0.25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0:49" x14ac:dyDescent="0.25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0:49" x14ac:dyDescent="0.25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0:49" x14ac:dyDescent="0.25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0:49" x14ac:dyDescent="0.25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0:49" x14ac:dyDescent="0.25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0:49" x14ac:dyDescent="0.25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0:49" x14ac:dyDescent="0.25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0:49" x14ac:dyDescent="0.25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0:49" x14ac:dyDescent="0.25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0:49" x14ac:dyDescent="0.25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0:49" x14ac:dyDescent="0.25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0:49" x14ac:dyDescent="0.25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0:49" x14ac:dyDescent="0.25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0:49" x14ac:dyDescent="0.25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0:49" x14ac:dyDescent="0.25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0:49" x14ac:dyDescent="0.25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0:49" x14ac:dyDescent="0.25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0:49" x14ac:dyDescent="0.25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0:49" x14ac:dyDescent="0.25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0:49" x14ac:dyDescent="0.25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0:49" x14ac:dyDescent="0.25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0:49" x14ac:dyDescent="0.25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0:49" x14ac:dyDescent="0.25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0:49" x14ac:dyDescent="0.25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0:49" x14ac:dyDescent="0.25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0:49" x14ac:dyDescent="0.25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0:49" x14ac:dyDescent="0.25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0:49" x14ac:dyDescent="0.25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0:49" x14ac:dyDescent="0.25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0:49" x14ac:dyDescent="0.25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0:49" x14ac:dyDescent="0.25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0:49" x14ac:dyDescent="0.25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0:49" x14ac:dyDescent="0.25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0:49" x14ac:dyDescent="0.25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0:49" x14ac:dyDescent="0.25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0:49" x14ac:dyDescent="0.25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0:49" x14ac:dyDescent="0.25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0:49" x14ac:dyDescent="0.25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0:49" x14ac:dyDescent="0.25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0:49" x14ac:dyDescent="0.25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0:49" x14ac:dyDescent="0.25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0:49" x14ac:dyDescent="0.25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0:49" x14ac:dyDescent="0.25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0:49" x14ac:dyDescent="0.25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0:49" x14ac:dyDescent="0.25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0:49" x14ac:dyDescent="0.25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0:49" x14ac:dyDescent="0.25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0:49" x14ac:dyDescent="0.25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0:49" x14ac:dyDescent="0.25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0:49" x14ac:dyDescent="0.25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0:49" x14ac:dyDescent="0.25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0:49" x14ac:dyDescent="0.25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0:49" x14ac:dyDescent="0.25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0:49" x14ac:dyDescent="0.25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0:49" x14ac:dyDescent="0.25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0:49" x14ac:dyDescent="0.25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0:49" x14ac:dyDescent="0.25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0:49" x14ac:dyDescent="0.25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0:49" x14ac:dyDescent="0.25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0:49" x14ac:dyDescent="0.25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0:49" x14ac:dyDescent="0.25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0:49" x14ac:dyDescent="0.25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0:49" x14ac:dyDescent="0.25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0:49" x14ac:dyDescent="0.25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0:49" x14ac:dyDescent="0.25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0:49" x14ac:dyDescent="0.25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0:49" x14ac:dyDescent="0.25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0:49" x14ac:dyDescent="0.25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0:49" x14ac:dyDescent="0.25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0:49" x14ac:dyDescent="0.25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</sheetData>
  <sortState xmlns:xlrd2="http://schemas.microsoft.com/office/spreadsheetml/2017/richdata2" ref="A50:J51">
    <sortCondition ref="E50:E51"/>
  </sortState>
  <mergeCells count="1">
    <mergeCell ref="A1:I1"/>
  </mergeCells>
  <pageMargins left="0.45" right="0.45" top="1" bottom="0.9" header="0.3" footer="0.3"/>
  <pageSetup scale="38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CFDF-2780-4F77-973A-A8D8CCC741BC}">
  <sheetPr>
    <pageSetUpPr fitToPage="1"/>
  </sheetPr>
  <dimension ref="A1:G112"/>
  <sheetViews>
    <sheetView topLeftCell="A85" workbookViewId="0">
      <selection activeCell="C89" sqref="C89"/>
    </sheetView>
  </sheetViews>
  <sheetFormatPr defaultRowHeight="15" x14ac:dyDescent="0.25"/>
  <cols>
    <col min="1" max="1" width="27" customWidth="1"/>
    <col min="2" max="2" width="4.7109375" bestFit="1" customWidth="1"/>
    <col min="3" max="3" width="64.85546875" customWidth="1"/>
    <col min="4" max="4" width="9.42578125" bestFit="1" customWidth="1"/>
    <col min="5" max="5" width="11.85546875" customWidth="1"/>
    <col min="6" max="6" width="15" customWidth="1"/>
  </cols>
  <sheetData>
    <row r="1" spans="1:6" ht="21.75" thickBot="1" x14ac:dyDescent="0.4">
      <c r="A1" s="93"/>
      <c r="B1" s="16"/>
    </row>
    <row r="2" spans="1:6" ht="21.75" thickTop="1" x14ac:dyDescent="0.35">
      <c r="A2" s="126" t="s">
        <v>534</v>
      </c>
      <c r="B2" s="127"/>
      <c r="C2" s="127"/>
      <c r="D2" s="127"/>
      <c r="E2" s="127"/>
      <c r="F2" s="128"/>
    </row>
    <row r="3" spans="1:6" ht="21" x14ac:dyDescent="0.35">
      <c r="A3" s="108"/>
      <c r="B3" s="16"/>
      <c r="C3" s="109"/>
      <c r="D3" s="109"/>
      <c r="E3" s="109"/>
      <c r="F3" s="110"/>
    </row>
    <row r="4" spans="1:6" ht="39.75" thickBot="1" x14ac:dyDescent="0.3">
      <c r="A4" s="111" t="s">
        <v>0</v>
      </c>
      <c r="B4" s="3" t="s">
        <v>1</v>
      </c>
      <c r="C4" s="7" t="s">
        <v>2</v>
      </c>
      <c r="D4" s="7" t="s">
        <v>6</v>
      </c>
      <c r="E4" s="7" t="s">
        <v>3</v>
      </c>
      <c r="F4" s="45" t="s">
        <v>5</v>
      </c>
    </row>
    <row r="5" spans="1:6" x14ac:dyDescent="0.25">
      <c r="A5" s="112" t="s">
        <v>447</v>
      </c>
      <c r="B5" s="8" t="s">
        <v>9</v>
      </c>
      <c r="C5" s="24" t="s">
        <v>449</v>
      </c>
      <c r="D5" s="13" t="s">
        <v>448</v>
      </c>
      <c r="E5" s="92">
        <v>44958</v>
      </c>
      <c r="F5" s="113">
        <v>13000000</v>
      </c>
    </row>
    <row r="6" spans="1:6" x14ac:dyDescent="0.25">
      <c r="A6" s="112" t="s">
        <v>388</v>
      </c>
      <c r="B6" s="8" t="s">
        <v>9</v>
      </c>
      <c r="C6" s="24" t="s">
        <v>345</v>
      </c>
      <c r="D6" s="13" t="s">
        <v>10</v>
      </c>
      <c r="E6" s="92">
        <v>44973</v>
      </c>
      <c r="F6" s="113">
        <v>1200000</v>
      </c>
    </row>
    <row r="7" spans="1:6" x14ac:dyDescent="0.25">
      <c r="A7" s="112" t="s">
        <v>389</v>
      </c>
      <c r="B7" s="8" t="s">
        <v>9</v>
      </c>
      <c r="C7" s="24" t="s">
        <v>415</v>
      </c>
      <c r="D7" s="13" t="s">
        <v>41</v>
      </c>
      <c r="E7" s="92">
        <v>44986</v>
      </c>
      <c r="F7" s="113">
        <v>5135000</v>
      </c>
    </row>
    <row r="8" spans="1:6" ht="24.75" x14ac:dyDescent="0.25">
      <c r="A8" s="112" t="s">
        <v>266</v>
      </c>
      <c r="B8" s="8">
        <v>4892</v>
      </c>
      <c r="C8" s="24" t="s">
        <v>320</v>
      </c>
      <c r="D8" s="13" t="s">
        <v>15</v>
      </c>
      <c r="E8" s="92">
        <v>45200</v>
      </c>
      <c r="F8" s="113">
        <v>2000000</v>
      </c>
    </row>
    <row r="9" spans="1:6" x14ac:dyDescent="0.25">
      <c r="A9" s="112" t="s">
        <v>390</v>
      </c>
      <c r="B9" s="8" t="s">
        <v>9</v>
      </c>
      <c r="C9" s="24" t="s">
        <v>416</v>
      </c>
      <c r="D9" s="13" t="s">
        <v>17</v>
      </c>
      <c r="E9" s="92">
        <v>45231</v>
      </c>
      <c r="F9" s="113">
        <v>2140000</v>
      </c>
    </row>
    <row r="10" spans="1:6" x14ac:dyDescent="0.25">
      <c r="A10" s="112" t="s">
        <v>391</v>
      </c>
      <c r="B10" s="8" t="s">
        <v>9</v>
      </c>
      <c r="C10" s="24" t="s">
        <v>417</v>
      </c>
      <c r="D10" s="13" t="s">
        <v>21</v>
      </c>
      <c r="E10" s="92">
        <v>44866</v>
      </c>
      <c r="F10" s="113">
        <v>7200000</v>
      </c>
    </row>
    <row r="11" spans="1:6" x14ac:dyDescent="0.25">
      <c r="A11" s="112" t="s">
        <v>392</v>
      </c>
      <c r="B11" s="8" t="s">
        <v>9</v>
      </c>
      <c r="C11" s="24" t="s">
        <v>418</v>
      </c>
      <c r="D11" s="13" t="s">
        <v>42</v>
      </c>
      <c r="E11" s="92">
        <v>45402</v>
      </c>
      <c r="F11" s="113">
        <v>1270000</v>
      </c>
    </row>
    <row r="12" spans="1:6" x14ac:dyDescent="0.25">
      <c r="A12" s="112" t="s">
        <v>393</v>
      </c>
      <c r="B12" s="8">
        <v>3508</v>
      </c>
      <c r="C12" s="24" t="s">
        <v>419</v>
      </c>
      <c r="D12" s="13" t="s">
        <v>22</v>
      </c>
      <c r="E12" s="92">
        <v>44682</v>
      </c>
      <c r="F12" s="113">
        <v>4100000</v>
      </c>
    </row>
    <row r="13" spans="1:6" x14ac:dyDescent="0.25">
      <c r="A13" s="112" t="s">
        <v>453</v>
      </c>
      <c r="B13" s="8">
        <v>3628</v>
      </c>
      <c r="C13" s="24" t="s">
        <v>455</v>
      </c>
      <c r="D13" s="13" t="s">
        <v>495</v>
      </c>
      <c r="E13" s="92">
        <v>44991</v>
      </c>
      <c r="F13" s="113">
        <v>5550000</v>
      </c>
    </row>
    <row r="14" spans="1:6" x14ac:dyDescent="0.25">
      <c r="A14" s="112" t="s">
        <v>453</v>
      </c>
      <c r="B14" s="8" t="s">
        <v>9</v>
      </c>
      <c r="C14" s="24" t="s">
        <v>331</v>
      </c>
      <c r="D14" s="13" t="s">
        <v>495</v>
      </c>
      <c r="E14" s="92">
        <v>44865</v>
      </c>
      <c r="F14" s="113">
        <v>20000000</v>
      </c>
    </row>
    <row r="15" spans="1:6" ht="24.75" x14ac:dyDescent="0.25">
      <c r="A15" s="112" t="s">
        <v>394</v>
      </c>
      <c r="B15" s="8" t="s">
        <v>9</v>
      </c>
      <c r="C15" s="24" t="s">
        <v>420</v>
      </c>
      <c r="D15" s="13" t="s">
        <v>101</v>
      </c>
      <c r="E15" s="92">
        <v>45199</v>
      </c>
      <c r="F15" s="113">
        <v>7200000</v>
      </c>
    </row>
    <row r="16" spans="1:6" x14ac:dyDescent="0.25">
      <c r="A16" s="112" t="s">
        <v>458</v>
      </c>
      <c r="B16" s="8">
        <v>5754</v>
      </c>
      <c r="C16" s="24" t="s">
        <v>460</v>
      </c>
      <c r="D16" s="13" t="s">
        <v>459</v>
      </c>
      <c r="E16" s="92">
        <v>44852</v>
      </c>
      <c r="F16" s="113">
        <v>4591900</v>
      </c>
    </row>
    <row r="17" spans="1:6" x14ac:dyDescent="0.25">
      <c r="A17" s="112" t="s">
        <v>458</v>
      </c>
      <c r="B17" s="8">
        <v>5755</v>
      </c>
      <c r="C17" s="24" t="s">
        <v>460</v>
      </c>
      <c r="D17" s="13" t="s">
        <v>459</v>
      </c>
      <c r="E17" s="92">
        <v>44852</v>
      </c>
      <c r="F17" s="113">
        <v>4591900</v>
      </c>
    </row>
    <row r="18" spans="1:6" x14ac:dyDescent="0.25">
      <c r="A18" s="112" t="s">
        <v>395</v>
      </c>
      <c r="B18" s="8" t="s">
        <v>9</v>
      </c>
      <c r="C18" s="24" t="s">
        <v>421</v>
      </c>
      <c r="D18" s="13" t="s">
        <v>25</v>
      </c>
      <c r="E18" s="92">
        <v>45444</v>
      </c>
      <c r="F18" s="113">
        <v>20000000</v>
      </c>
    </row>
    <row r="19" spans="1:6" x14ac:dyDescent="0.25">
      <c r="A19" s="112" t="s">
        <v>396</v>
      </c>
      <c r="B19" s="8">
        <v>6103</v>
      </c>
      <c r="C19" s="24" t="s">
        <v>533</v>
      </c>
      <c r="D19" s="13" t="s">
        <v>44</v>
      </c>
      <c r="E19" s="92">
        <v>45138</v>
      </c>
      <c r="F19" s="113">
        <v>3500000</v>
      </c>
    </row>
    <row r="20" spans="1:6" x14ac:dyDescent="0.25">
      <c r="A20" s="112" t="s">
        <v>396</v>
      </c>
      <c r="B20" s="8">
        <v>6104</v>
      </c>
      <c r="C20" s="24" t="s">
        <v>533</v>
      </c>
      <c r="D20" s="13" t="s">
        <v>44</v>
      </c>
      <c r="E20" s="92">
        <v>45427</v>
      </c>
      <c r="F20" s="113">
        <v>3500000</v>
      </c>
    </row>
    <row r="21" spans="1:6" x14ac:dyDescent="0.25">
      <c r="A21" s="112" t="s">
        <v>396</v>
      </c>
      <c r="B21" s="8">
        <v>6105</v>
      </c>
      <c r="C21" s="24" t="s">
        <v>533</v>
      </c>
      <c r="D21" s="13" t="s">
        <v>44</v>
      </c>
      <c r="E21" s="92">
        <v>45785</v>
      </c>
      <c r="F21" s="113">
        <v>3500000</v>
      </c>
    </row>
    <row r="22" spans="1:6" x14ac:dyDescent="0.25">
      <c r="A22" s="112" t="s">
        <v>396</v>
      </c>
      <c r="B22" s="8">
        <v>6106</v>
      </c>
      <c r="C22" s="24" t="s">
        <v>533</v>
      </c>
      <c r="D22" s="13" t="s">
        <v>44</v>
      </c>
      <c r="E22" s="92">
        <v>46150</v>
      </c>
      <c r="F22" s="113">
        <v>3500000</v>
      </c>
    </row>
    <row r="23" spans="1:6" x14ac:dyDescent="0.25">
      <c r="A23" s="112" t="s">
        <v>396</v>
      </c>
      <c r="B23" s="8">
        <v>6107</v>
      </c>
      <c r="C23" s="24" t="s">
        <v>533</v>
      </c>
      <c r="D23" s="13" t="s">
        <v>44</v>
      </c>
      <c r="E23" s="92">
        <v>46514</v>
      </c>
      <c r="F23" s="113">
        <v>3500000</v>
      </c>
    </row>
    <row r="24" spans="1:6" x14ac:dyDescent="0.25">
      <c r="A24" s="112" t="s">
        <v>464</v>
      </c>
      <c r="B24" s="8">
        <v>3922</v>
      </c>
      <c r="C24" s="24" t="s">
        <v>466</v>
      </c>
      <c r="D24" s="13" t="s">
        <v>465</v>
      </c>
      <c r="E24" s="92">
        <v>44767</v>
      </c>
      <c r="F24" s="113" t="s">
        <v>194</v>
      </c>
    </row>
    <row r="25" spans="1:6" x14ac:dyDescent="0.25">
      <c r="A25" s="112" t="s">
        <v>397</v>
      </c>
      <c r="B25" s="8">
        <v>6140</v>
      </c>
      <c r="C25" s="24" t="s">
        <v>422</v>
      </c>
      <c r="D25" s="13" t="s">
        <v>34</v>
      </c>
      <c r="E25" s="92">
        <v>44998</v>
      </c>
      <c r="F25" s="113">
        <v>1300000</v>
      </c>
    </row>
    <row r="26" spans="1:6" x14ac:dyDescent="0.25">
      <c r="A26" s="112" t="s">
        <v>235</v>
      </c>
      <c r="B26" s="8" t="s">
        <v>9</v>
      </c>
      <c r="C26" s="24" t="s">
        <v>236</v>
      </c>
      <c r="D26" s="13" t="s">
        <v>237</v>
      </c>
      <c r="E26" s="92">
        <v>44925</v>
      </c>
      <c r="F26" s="113">
        <v>2686000</v>
      </c>
    </row>
    <row r="27" spans="1:6" x14ac:dyDescent="0.25">
      <c r="A27" s="112" t="s">
        <v>467</v>
      </c>
      <c r="B27" s="8" t="s">
        <v>9</v>
      </c>
      <c r="C27" s="24" t="s">
        <v>468</v>
      </c>
      <c r="D27" s="13" t="s">
        <v>88</v>
      </c>
      <c r="E27" s="92">
        <v>45366</v>
      </c>
      <c r="F27" s="113">
        <v>18300000</v>
      </c>
    </row>
    <row r="28" spans="1:6" x14ac:dyDescent="0.25">
      <c r="A28" s="112" t="s">
        <v>469</v>
      </c>
      <c r="B28" s="8">
        <v>3827</v>
      </c>
      <c r="C28" s="24" t="s">
        <v>471</v>
      </c>
      <c r="D28" s="13" t="s">
        <v>470</v>
      </c>
      <c r="E28" s="92">
        <v>45082</v>
      </c>
      <c r="F28" s="113">
        <v>6300000</v>
      </c>
    </row>
    <row r="29" spans="1:6" x14ac:dyDescent="0.25">
      <c r="A29" s="112" t="s">
        <v>398</v>
      </c>
      <c r="B29" s="8">
        <v>5673</v>
      </c>
      <c r="C29" s="24" t="s">
        <v>423</v>
      </c>
      <c r="D29" s="13" t="s">
        <v>49</v>
      </c>
      <c r="E29" s="92">
        <v>44805</v>
      </c>
      <c r="F29" s="113">
        <v>1850000</v>
      </c>
    </row>
    <row r="30" spans="1:6" x14ac:dyDescent="0.25">
      <c r="A30" s="112" t="s">
        <v>399</v>
      </c>
      <c r="B30" s="8" t="s">
        <v>9</v>
      </c>
      <c r="C30" s="24" t="s">
        <v>446</v>
      </c>
      <c r="D30" s="13" t="s">
        <v>50</v>
      </c>
      <c r="E30" s="92">
        <v>44348</v>
      </c>
      <c r="F30" s="113">
        <v>420000</v>
      </c>
    </row>
    <row r="31" spans="1:6" x14ac:dyDescent="0.25">
      <c r="A31" s="112" t="s">
        <v>400</v>
      </c>
      <c r="B31" s="8" t="s">
        <v>9</v>
      </c>
      <c r="C31" s="24" t="s">
        <v>345</v>
      </c>
      <c r="D31" s="13" t="s">
        <v>53</v>
      </c>
      <c r="E31" s="92">
        <v>45201</v>
      </c>
      <c r="F31" s="113">
        <v>2500000</v>
      </c>
    </row>
    <row r="32" spans="1:6" x14ac:dyDescent="0.25">
      <c r="A32" s="112" t="s">
        <v>253</v>
      </c>
      <c r="B32" s="8">
        <v>3517</v>
      </c>
      <c r="C32" s="24" t="s">
        <v>254</v>
      </c>
      <c r="D32" s="13" t="s">
        <v>40</v>
      </c>
      <c r="E32" s="92">
        <v>44958</v>
      </c>
      <c r="F32" s="113">
        <v>2661184</v>
      </c>
    </row>
    <row r="33" spans="1:6" x14ac:dyDescent="0.25">
      <c r="A33" s="112"/>
      <c r="B33" s="8"/>
      <c r="C33" s="24"/>
      <c r="D33" s="13"/>
      <c r="E33" s="92"/>
      <c r="F33" s="113"/>
    </row>
    <row r="34" spans="1:6" x14ac:dyDescent="0.25">
      <c r="A34" s="112" t="s">
        <v>401</v>
      </c>
      <c r="B34" s="8" t="s">
        <v>9</v>
      </c>
      <c r="C34" s="24" t="s">
        <v>331</v>
      </c>
      <c r="D34" s="13" t="s">
        <v>100</v>
      </c>
      <c r="E34" s="92">
        <v>44835</v>
      </c>
      <c r="F34" s="113">
        <v>456000</v>
      </c>
    </row>
    <row r="35" spans="1:6" x14ac:dyDescent="0.25">
      <c r="A35" s="112" t="s">
        <v>402</v>
      </c>
      <c r="B35" s="8">
        <v>6117</v>
      </c>
      <c r="C35" s="24" t="s">
        <v>359</v>
      </c>
      <c r="D35" s="13" t="s">
        <v>56</v>
      </c>
      <c r="E35" s="92">
        <v>44713</v>
      </c>
      <c r="F35" s="113">
        <v>350000</v>
      </c>
    </row>
    <row r="36" spans="1:6" x14ac:dyDescent="0.25">
      <c r="A36" s="112" t="s">
        <v>403</v>
      </c>
      <c r="B36" s="8" t="s">
        <v>9</v>
      </c>
      <c r="C36" s="24" t="s">
        <v>424</v>
      </c>
      <c r="D36" s="13" t="s">
        <v>57</v>
      </c>
      <c r="E36" s="92">
        <v>45219</v>
      </c>
      <c r="F36" s="113">
        <v>6500000</v>
      </c>
    </row>
    <row r="37" spans="1:6" x14ac:dyDescent="0.25">
      <c r="A37" s="112" t="s">
        <v>403</v>
      </c>
      <c r="B37" s="8" t="s">
        <v>9</v>
      </c>
      <c r="C37" s="24" t="s">
        <v>424</v>
      </c>
      <c r="D37" s="13" t="s">
        <v>57</v>
      </c>
      <c r="E37" s="92">
        <v>45585</v>
      </c>
      <c r="F37" s="113">
        <v>6200000</v>
      </c>
    </row>
    <row r="38" spans="1:6" x14ac:dyDescent="0.25">
      <c r="A38" s="112" t="s">
        <v>404</v>
      </c>
      <c r="B38" s="8" t="s">
        <v>9</v>
      </c>
      <c r="C38" s="24" t="s">
        <v>345</v>
      </c>
      <c r="D38" s="13" t="s">
        <v>61</v>
      </c>
      <c r="E38" s="92">
        <v>45005</v>
      </c>
      <c r="F38" s="113">
        <v>911788.9</v>
      </c>
    </row>
    <row r="39" spans="1:6" x14ac:dyDescent="0.25">
      <c r="A39" s="112" t="s">
        <v>405</v>
      </c>
      <c r="B39" s="8">
        <v>6059</v>
      </c>
      <c r="C39" s="24" t="s">
        <v>425</v>
      </c>
      <c r="D39" s="13" t="s">
        <v>62</v>
      </c>
      <c r="E39" s="92">
        <v>44743</v>
      </c>
      <c r="F39" s="113">
        <v>1329000</v>
      </c>
    </row>
    <row r="40" spans="1:6" x14ac:dyDescent="0.25">
      <c r="A40" s="112" t="s">
        <v>405</v>
      </c>
      <c r="B40" s="8">
        <v>6061</v>
      </c>
      <c r="C40" s="24" t="s">
        <v>426</v>
      </c>
      <c r="D40" s="13" t="s">
        <v>62</v>
      </c>
      <c r="E40" s="92">
        <v>45017</v>
      </c>
      <c r="F40" s="113">
        <v>1785000</v>
      </c>
    </row>
    <row r="41" spans="1:6" ht="24.75" x14ac:dyDescent="0.25">
      <c r="A41" s="112" t="s">
        <v>405</v>
      </c>
      <c r="B41" s="8">
        <v>6062</v>
      </c>
      <c r="C41" s="24" t="s">
        <v>427</v>
      </c>
      <c r="D41" s="13" t="s">
        <v>62</v>
      </c>
      <c r="E41" s="92">
        <v>45383</v>
      </c>
      <c r="F41" s="113">
        <v>1891000</v>
      </c>
    </row>
    <row r="42" spans="1:6" x14ac:dyDescent="0.25">
      <c r="A42" s="112" t="s">
        <v>300</v>
      </c>
      <c r="B42" s="8">
        <v>6139</v>
      </c>
      <c r="C42" s="24" t="s">
        <v>428</v>
      </c>
      <c r="D42" s="13" t="s">
        <v>64</v>
      </c>
      <c r="E42" s="92">
        <v>44985</v>
      </c>
      <c r="F42" s="113">
        <v>267800</v>
      </c>
    </row>
    <row r="43" spans="1:6" x14ac:dyDescent="0.25">
      <c r="A43" s="112" t="s">
        <v>532</v>
      </c>
      <c r="B43" s="8">
        <v>6064</v>
      </c>
      <c r="C43" s="24" t="s">
        <v>434</v>
      </c>
      <c r="D43" s="13" t="s">
        <v>65</v>
      </c>
      <c r="E43" s="92">
        <v>44743</v>
      </c>
      <c r="F43" s="113">
        <v>574000</v>
      </c>
    </row>
    <row r="44" spans="1:6" x14ac:dyDescent="0.25">
      <c r="A44" s="112" t="s">
        <v>474</v>
      </c>
      <c r="B44" s="8">
        <v>2661</v>
      </c>
      <c r="C44" s="24" t="s">
        <v>476</v>
      </c>
      <c r="D44" s="13" t="s">
        <v>475</v>
      </c>
      <c r="E44" s="92">
        <v>44958</v>
      </c>
      <c r="F44" s="113">
        <v>7525000</v>
      </c>
    </row>
    <row r="45" spans="1:6" x14ac:dyDescent="0.25">
      <c r="A45" s="112" t="s">
        <v>406</v>
      </c>
      <c r="B45" s="8">
        <v>6052</v>
      </c>
      <c r="C45" s="24" t="s">
        <v>435</v>
      </c>
      <c r="D45" s="13" t="s">
        <v>71</v>
      </c>
      <c r="E45" s="92">
        <v>44774</v>
      </c>
      <c r="F45" s="113">
        <v>2102860</v>
      </c>
    </row>
    <row r="46" spans="1:6" x14ac:dyDescent="0.25">
      <c r="A46" s="112" t="s">
        <v>406</v>
      </c>
      <c r="B46" s="8">
        <v>6053</v>
      </c>
      <c r="C46" s="24" t="s">
        <v>137</v>
      </c>
      <c r="D46" s="13" t="s">
        <v>71</v>
      </c>
      <c r="E46" s="92">
        <v>45383</v>
      </c>
      <c r="F46" s="113">
        <v>2951812</v>
      </c>
    </row>
    <row r="47" spans="1:6" x14ac:dyDescent="0.25">
      <c r="A47" s="112" t="s">
        <v>406</v>
      </c>
      <c r="B47" s="8">
        <v>6054</v>
      </c>
      <c r="C47" s="24" t="s">
        <v>436</v>
      </c>
      <c r="D47" s="13" t="s">
        <v>71</v>
      </c>
      <c r="E47" s="92">
        <v>45748</v>
      </c>
      <c r="F47" s="113">
        <v>4540900</v>
      </c>
    </row>
    <row r="48" spans="1:6" x14ac:dyDescent="0.25">
      <c r="A48" s="112" t="s">
        <v>406</v>
      </c>
      <c r="B48" s="8">
        <v>6055</v>
      </c>
      <c r="C48" s="24" t="s">
        <v>437</v>
      </c>
      <c r="D48" s="13" t="s">
        <v>71</v>
      </c>
      <c r="E48" s="92">
        <v>46478</v>
      </c>
      <c r="F48" s="113">
        <v>539650</v>
      </c>
    </row>
    <row r="49" spans="1:6" x14ac:dyDescent="0.25">
      <c r="A49" s="112" t="s">
        <v>406</v>
      </c>
      <c r="B49" s="8">
        <v>6056</v>
      </c>
      <c r="C49" s="24" t="s">
        <v>438</v>
      </c>
      <c r="D49" s="13" t="s">
        <v>71</v>
      </c>
      <c r="E49" s="92">
        <v>46844</v>
      </c>
      <c r="F49" s="113">
        <v>5835160</v>
      </c>
    </row>
    <row r="50" spans="1:6" x14ac:dyDescent="0.25">
      <c r="A50" s="112" t="s">
        <v>406</v>
      </c>
      <c r="B50" s="8">
        <v>6149</v>
      </c>
      <c r="C50" s="24" t="s">
        <v>439</v>
      </c>
      <c r="D50" s="13" t="s">
        <v>71</v>
      </c>
      <c r="E50" s="92">
        <v>45748</v>
      </c>
      <c r="F50" s="113">
        <v>4501960</v>
      </c>
    </row>
    <row r="51" spans="1:6" x14ac:dyDescent="0.25">
      <c r="A51" s="112" t="s">
        <v>406</v>
      </c>
      <c r="B51" s="8">
        <v>6150</v>
      </c>
      <c r="C51" s="24" t="s">
        <v>440</v>
      </c>
      <c r="D51" s="13" t="s">
        <v>71</v>
      </c>
      <c r="E51" s="92">
        <v>45383</v>
      </c>
      <c r="F51" s="113">
        <v>1330000</v>
      </c>
    </row>
    <row r="52" spans="1:6" x14ac:dyDescent="0.25">
      <c r="A52" s="112" t="s">
        <v>407</v>
      </c>
      <c r="B52" s="8">
        <v>4231</v>
      </c>
      <c r="C52" s="24" t="s">
        <v>441</v>
      </c>
      <c r="D52" s="13" t="s">
        <v>84</v>
      </c>
      <c r="E52" s="92">
        <v>45702</v>
      </c>
      <c r="F52" s="113">
        <v>25000000</v>
      </c>
    </row>
    <row r="53" spans="1:6" x14ac:dyDescent="0.25">
      <c r="A53" s="112" t="s">
        <v>408</v>
      </c>
      <c r="B53" s="8" t="s">
        <v>9</v>
      </c>
      <c r="C53" s="24" t="s">
        <v>442</v>
      </c>
      <c r="D53" s="13" t="s">
        <v>88</v>
      </c>
      <c r="E53" s="92">
        <v>45352</v>
      </c>
      <c r="F53" s="113">
        <v>800000</v>
      </c>
    </row>
    <row r="54" spans="1:6" x14ac:dyDescent="0.25">
      <c r="A54" s="112" t="s">
        <v>409</v>
      </c>
      <c r="B54" s="8" t="s">
        <v>9</v>
      </c>
      <c r="C54" s="24" t="s">
        <v>443</v>
      </c>
      <c r="D54" s="13" t="s">
        <v>91</v>
      </c>
      <c r="E54" s="92">
        <v>45139</v>
      </c>
      <c r="F54" s="113">
        <v>17500000</v>
      </c>
    </row>
    <row r="55" spans="1:6" ht="24.75" x14ac:dyDescent="0.25">
      <c r="A55" s="112" t="s">
        <v>410</v>
      </c>
      <c r="B55" s="8" t="s">
        <v>9</v>
      </c>
      <c r="C55" s="24" t="s">
        <v>444</v>
      </c>
      <c r="D55" s="13" t="s">
        <v>93</v>
      </c>
      <c r="E55" s="92">
        <v>45108</v>
      </c>
      <c r="F55" s="113">
        <v>450000</v>
      </c>
    </row>
    <row r="56" spans="1:6" x14ac:dyDescent="0.25">
      <c r="A56" s="112" t="s">
        <v>313</v>
      </c>
      <c r="B56" s="8">
        <v>5591</v>
      </c>
      <c r="C56" s="24" t="s">
        <v>433</v>
      </c>
      <c r="D56" s="13" t="s">
        <v>96</v>
      </c>
      <c r="E56" s="92">
        <v>44760</v>
      </c>
      <c r="F56" s="113">
        <v>2180000</v>
      </c>
    </row>
    <row r="57" spans="1:6" ht="24.75" x14ac:dyDescent="0.25">
      <c r="A57" s="112" t="s">
        <v>411</v>
      </c>
      <c r="B57" s="8">
        <v>6157</v>
      </c>
      <c r="C57" s="24" t="s">
        <v>445</v>
      </c>
      <c r="D57" s="13" t="s">
        <v>97</v>
      </c>
      <c r="E57" s="92">
        <v>44835</v>
      </c>
      <c r="F57" s="113">
        <v>1093000</v>
      </c>
    </row>
    <row r="58" spans="1:6" x14ac:dyDescent="0.25">
      <c r="A58" s="112" t="s">
        <v>412</v>
      </c>
      <c r="B58" s="8" t="s">
        <v>9</v>
      </c>
      <c r="C58" s="24" t="s">
        <v>432</v>
      </c>
      <c r="D58" s="13" t="s">
        <v>76</v>
      </c>
      <c r="E58" s="92">
        <v>45078</v>
      </c>
      <c r="F58" s="113">
        <v>1400000</v>
      </c>
    </row>
    <row r="59" spans="1:6" ht="24.75" x14ac:dyDescent="0.25">
      <c r="A59" s="112" t="s">
        <v>413</v>
      </c>
      <c r="B59" s="8" t="s">
        <v>9</v>
      </c>
      <c r="C59" s="24" t="s">
        <v>431</v>
      </c>
      <c r="D59" s="13" t="s">
        <v>78</v>
      </c>
      <c r="E59" s="92">
        <v>44713</v>
      </c>
      <c r="F59" s="113">
        <v>664000</v>
      </c>
    </row>
    <row r="60" spans="1:6" ht="24.75" x14ac:dyDescent="0.25">
      <c r="A60" s="112" t="s">
        <v>414</v>
      </c>
      <c r="B60" s="8">
        <v>6151</v>
      </c>
      <c r="C60" s="24" t="s">
        <v>430</v>
      </c>
      <c r="D60" s="13" t="s">
        <v>82</v>
      </c>
      <c r="E60" s="92">
        <v>44986</v>
      </c>
      <c r="F60" s="113">
        <v>964800</v>
      </c>
    </row>
    <row r="61" spans="1:6" x14ac:dyDescent="0.25">
      <c r="A61" s="114" t="s">
        <v>146</v>
      </c>
      <c r="B61" s="8">
        <v>5086</v>
      </c>
      <c r="C61" s="24" t="s">
        <v>149</v>
      </c>
      <c r="D61" s="13" t="s">
        <v>148</v>
      </c>
      <c r="E61" s="92">
        <v>45078</v>
      </c>
      <c r="F61" s="113">
        <v>4391560</v>
      </c>
    </row>
    <row r="62" spans="1:6" x14ac:dyDescent="0.25">
      <c r="A62" s="114" t="s">
        <v>146</v>
      </c>
      <c r="B62" s="8">
        <v>5086</v>
      </c>
      <c r="C62" s="24" t="s">
        <v>149</v>
      </c>
      <c r="D62" s="13" t="s">
        <v>148</v>
      </c>
      <c r="E62" s="92">
        <v>45078</v>
      </c>
      <c r="F62" s="113">
        <v>4391560</v>
      </c>
    </row>
    <row r="63" spans="1:6" x14ac:dyDescent="0.25">
      <c r="A63" s="114" t="s">
        <v>221</v>
      </c>
      <c r="B63" s="8" t="s">
        <v>9</v>
      </c>
      <c r="C63" s="24" t="s">
        <v>222</v>
      </c>
      <c r="D63" s="13" t="s">
        <v>223</v>
      </c>
      <c r="E63" s="92">
        <v>45810</v>
      </c>
      <c r="F63" s="113">
        <v>1500000</v>
      </c>
    </row>
    <row r="64" spans="1:6" x14ac:dyDescent="0.25">
      <c r="A64" s="114" t="s">
        <v>221</v>
      </c>
      <c r="B64" s="8" t="s">
        <v>9</v>
      </c>
      <c r="C64" s="24" t="s">
        <v>224</v>
      </c>
      <c r="D64" s="13" t="s">
        <v>223</v>
      </c>
      <c r="E64" s="92">
        <v>46539</v>
      </c>
      <c r="F64" s="113">
        <v>2900000</v>
      </c>
    </row>
    <row r="65" spans="1:7" x14ac:dyDescent="0.25">
      <c r="A65" s="114" t="s">
        <v>221</v>
      </c>
      <c r="B65" s="8" t="s">
        <v>9</v>
      </c>
      <c r="C65" s="24" t="s">
        <v>225</v>
      </c>
      <c r="D65" s="13" t="s">
        <v>223</v>
      </c>
      <c r="E65" s="92">
        <v>45078</v>
      </c>
      <c r="F65" s="113">
        <v>1100000</v>
      </c>
    </row>
    <row r="66" spans="1:7" x14ac:dyDescent="0.25">
      <c r="A66" s="114" t="s">
        <v>221</v>
      </c>
      <c r="B66" s="8" t="s">
        <v>9</v>
      </c>
      <c r="C66" s="24" t="s">
        <v>226</v>
      </c>
      <c r="D66" s="13" t="s">
        <v>223</v>
      </c>
      <c r="E66" s="92">
        <v>45446</v>
      </c>
      <c r="F66" s="113">
        <v>1500000</v>
      </c>
    </row>
    <row r="67" spans="1:7" x14ac:dyDescent="0.25">
      <c r="A67" s="114" t="s">
        <v>221</v>
      </c>
      <c r="B67" s="8" t="s">
        <v>9</v>
      </c>
      <c r="C67" s="24" t="s">
        <v>227</v>
      </c>
      <c r="D67" s="13" t="s">
        <v>223</v>
      </c>
      <c r="E67" s="92">
        <v>46174</v>
      </c>
      <c r="F67" s="113">
        <v>1220000</v>
      </c>
    </row>
    <row r="68" spans="1:7" x14ac:dyDescent="0.25">
      <c r="A68" s="112" t="s">
        <v>480</v>
      </c>
      <c r="B68" s="8">
        <v>5228</v>
      </c>
      <c r="C68" s="24" t="s">
        <v>345</v>
      </c>
      <c r="D68" s="13" t="s">
        <v>481</v>
      </c>
      <c r="E68" s="92">
        <v>44986</v>
      </c>
      <c r="F68" s="113">
        <v>2185000</v>
      </c>
    </row>
    <row r="69" spans="1:7" ht="24.75" x14ac:dyDescent="0.25">
      <c r="A69" s="114" t="s">
        <v>228</v>
      </c>
      <c r="B69" s="8">
        <v>6112</v>
      </c>
      <c r="C69" s="24" t="s">
        <v>429</v>
      </c>
      <c r="D69" s="13" t="s">
        <v>229</v>
      </c>
      <c r="E69" s="92">
        <v>44809</v>
      </c>
      <c r="F69" s="113">
        <v>1500000</v>
      </c>
    </row>
    <row r="70" spans="1:7" x14ac:dyDescent="0.25">
      <c r="A70" s="112" t="s">
        <v>247</v>
      </c>
      <c r="B70" s="8" t="s">
        <v>9</v>
      </c>
      <c r="C70" s="24" t="s">
        <v>248</v>
      </c>
      <c r="D70" s="13" t="s">
        <v>249</v>
      </c>
      <c r="E70" s="92">
        <v>45215</v>
      </c>
      <c r="F70" s="113">
        <v>4000000</v>
      </c>
    </row>
    <row r="71" spans="1:7" ht="24.75" x14ac:dyDescent="0.25">
      <c r="A71" s="114" t="s">
        <v>192</v>
      </c>
      <c r="B71" s="8" t="s">
        <v>9</v>
      </c>
      <c r="C71" s="24" t="s">
        <v>184</v>
      </c>
      <c r="D71" s="13" t="s">
        <v>193</v>
      </c>
      <c r="E71" s="92">
        <v>44927</v>
      </c>
      <c r="F71" s="115" t="s">
        <v>194</v>
      </c>
      <c r="G71" s="12"/>
    </row>
    <row r="72" spans="1:7" x14ac:dyDescent="0.25">
      <c r="A72" s="112" t="s">
        <v>486</v>
      </c>
      <c r="B72" s="8">
        <v>5443</v>
      </c>
      <c r="C72" s="24" t="s">
        <v>488</v>
      </c>
      <c r="D72" s="13" t="s">
        <v>487</v>
      </c>
      <c r="E72" s="92">
        <v>44986</v>
      </c>
      <c r="F72" s="113">
        <v>7644000</v>
      </c>
      <c r="G72" s="12"/>
    </row>
    <row r="73" spans="1:7" x14ac:dyDescent="0.25">
      <c r="A73" s="114" t="s">
        <v>195</v>
      </c>
      <c r="B73" s="8" t="s">
        <v>9</v>
      </c>
      <c r="C73" s="24" t="s">
        <v>538</v>
      </c>
      <c r="D73" s="13" t="s">
        <v>196</v>
      </c>
      <c r="E73" s="92">
        <v>45748</v>
      </c>
      <c r="F73" s="113">
        <v>1635000</v>
      </c>
      <c r="G73" s="12"/>
    </row>
    <row r="74" spans="1:7" x14ac:dyDescent="0.25">
      <c r="A74" s="114" t="s">
        <v>195</v>
      </c>
      <c r="B74" s="8" t="s">
        <v>9</v>
      </c>
      <c r="C74" s="24" t="s">
        <v>540</v>
      </c>
      <c r="D74" s="13" t="s">
        <v>196</v>
      </c>
      <c r="E74" s="92">
        <v>45748</v>
      </c>
      <c r="F74" s="113">
        <v>675000</v>
      </c>
      <c r="G74" s="12"/>
    </row>
    <row r="75" spans="1:7" x14ac:dyDescent="0.25">
      <c r="A75" s="114" t="s">
        <v>195</v>
      </c>
      <c r="B75" s="8" t="s">
        <v>9</v>
      </c>
      <c r="C75" s="24" t="s">
        <v>539</v>
      </c>
      <c r="D75" s="13" t="s">
        <v>196</v>
      </c>
      <c r="E75" s="92">
        <v>45383</v>
      </c>
      <c r="F75" s="113">
        <v>2950000</v>
      </c>
    </row>
    <row r="76" spans="1:7" x14ac:dyDescent="0.25">
      <c r="A76" s="114" t="s">
        <v>195</v>
      </c>
      <c r="B76" s="8" t="s">
        <v>9</v>
      </c>
      <c r="C76" s="24" t="s">
        <v>537</v>
      </c>
      <c r="D76" s="13" t="s">
        <v>196</v>
      </c>
      <c r="E76" s="92">
        <v>46478</v>
      </c>
      <c r="F76" s="113">
        <v>4200000</v>
      </c>
    </row>
    <row r="77" spans="1:7" x14ac:dyDescent="0.25">
      <c r="A77" s="114" t="s">
        <v>197</v>
      </c>
      <c r="B77" s="8">
        <v>4594</v>
      </c>
      <c r="C77" s="24" t="s">
        <v>198</v>
      </c>
      <c r="D77" s="13" t="s">
        <v>199</v>
      </c>
      <c r="E77" s="92">
        <v>44743</v>
      </c>
      <c r="F77" s="113">
        <v>8517500</v>
      </c>
    </row>
    <row r="78" spans="1:7" x14ac:dyDescent="0.25">
      <c r="A78" s="112" t="s">
        <v>72</v>
      </c>
      <c r="B78" s="8" t="s">
        <v>9</v>
      </c>
      <c r="C78" s="24" t="s">
        <v>74</v>
      </c>
      <c r="D78" s="13" t="s">
        <v>73</v>
      </c>
      <c r="E78" s="92">
        <v>45231</v>
      </c>
      <c r="F78" s="113">
        <v>1300000</v>
      </c>
    </row>
    <row r="79" spans="1:7" x14ac:dyDescent="0.25">
      <c r="A79" s="112" t="s">
        <v>250</v>
      </c>
      <c r="B79" s="8" t="s">
        <v>9</v>
      </c>
      <c r="C79" s="24" t="s">
        <v>251</v>
      </c>
      <c r="D79" s="13" t="s">
        <v>252</v>
      </c>
      <c r="E79" s="92">
        <v>45292</v>
      </c>
      <c r="F79" s="113">
        <v>5000000</v>
      </c>
    </row>
    <row r="80" spans="1:7" ht="24.75" x14ac:dyDescent="0.25">
      <c r="A80" s="114" t="s">
        <v>200</v>
      </c>
      <c r="B80" s="8">
        <v>2963</v>
      </c>
      <c r="C80" s="24" t="s">
        <v>201</v>
      </c>
      <c r="D80" s="13" t="s">
        <v>202</v>
      </c>
      <c r="E80" s="92">
        <v>44866</v>
      </c>
      <c r="F80" s="113">
        <v>4100000</v>
      </c>
    </row>
    <row r="81" spans="1:7" ht="24.75" x14ac:dyDescent="0.25">
      <c r="A81" s="114" t="s">
        <v>215</v>
      </c>
      <c r="B81" s="8">
        <v>4538</v>
      </c>
      <c r="C81" s="24" t="s">
        <v>216</v>
      </c>
      <c r="D81" s="13" t="s">
        <v>217</v>
      </c>
      <c r="E81" s="92">
        <v>44760</v>
      </c>
      <c r="F81" s="113">
        <v>979000</v>
      </c>
    </row>
    <row r="82" spans="1:7" ht="24.75" x14ac:dyDescent="0.25">
      <c r="A82" s="114" t="s">
        <v>203</v>
      </c>
      <c r="B82" s="8" t="s">
        <v>9</v>
      </c>
      <c r="C82" s="24" t="s">
        <v>204</v>
      </c>
      <c r="D82" s="13" t="s">
        <v>205</v>
      </c>
      <c r="E82" s="92">
        <v>45108</v>
      </c>
      <c r="F82" s="113">
        <v>424000</v>
      </c>
    </row>
    <row r="83" spans="1:7" ht="24.75" x14ac:dyDescent="0.25">
      <c r="A83" s="114" t="s">
        <v>206</v>
      </c>
      <c r="B83" s="8" t="s">
        <v>9</v>
      </c>
      <c r="C83" s="24" t="s">
        <v>207</v>
      </c>
      <c r="D83" s="13" t="s">
        <v>208</v>
      </c>
      <c r="E83" s="92">
        <v>44985</v>
      </c>
      <c r="F83" s="113">
        <v>1400000</v>
      </c>
    </row>
    <row r="84" spans="1:7" x14ac:dyDescent="0.25">
      <c r="A84" s="114" t="s">
        <v>218</v>
      </c>
      <c r="B84" s="8">
        <v>6082</v>
      </c>
      <c r="C84" s="24" t="s">
        <v>219</v>
      </c>
      <c r="D84" s="13" t="s">
        <v>220</v>
      </c>
      <c r="E84" s="92">
        <v>44835</v>
      </c>
      <c r="F84" s="113">
        <v>887110</v>
      </c>
    </row>
    <row r="85" spans="1:7" x14ac:dyDescent="0.25">
      <c r="A85" s="112" t="s">
        <v>491</v>
      </c>
      <c r="B85" s="8" t="s">
        <v>9</v>
      </c>
      <c r="C85" s="24" t="s">
        <v>494</v>
      </c>
      <c r="D85" s="13" t="s">
        <v>492</v>
      </c>
      <c r="E85" s="92">
        <v>45017</v>
      </c>
      <c r="F85" s="113">
        <v>1481089</v>
      </c>
    </row>
    <row r="86" spans="1:7" ht="24.75" x14ac:dyDescent="0.25">
      <c r="A86" s="114" t="s">
        <v>171</v>
      </c>
      <c r="B86" s="8">
        <v>6122</v>
      </c>
      <c r="C86" s="24" t="s">
        <v>172</v>
      </c>
      <c r="D86" s="13" t="s">
        <v>173</v>
      </c>
      <c r="E86" s="92">
        <v>45019</v>
      </c>
      <c r="F86" s="113">
        <v>45169</v>
      </c>
    </row>
    <row r="87" spans="1:7" ht="24.75" x14ac:dyDescent="0.25">
      <c r="A87" s="114" t="s">
        <v>174</v>
      </c>
      <c r="B87" s="8">
        <v>6091</v>
      </c>
      <c r="C87" s="24" t="s">
        <v>175</v>
      </c>
      <c r="D87" s="13" t="s">
        <v>176</v>
      </c>
      <c r="E87" s="92">
        <v>44713</v>
      </c>
      <c r="F87" s="113">
        <v>492600</v>
      </c>
    </row>
    <row r="88" spans="1:7" x14ac:dyDescent="0.25">
      <c r="A88" s="114" t="s">
        <v>177</v>
      </c>
      <c r="B88" s="8" t="s">
        <v>9</v>
      </c>
      <c r="C88" s="24" t="s">
        <v>178</v>
      </c>
      <c r="D88" s="13" t="s">
        <v>179</v>
      </c>
      <c r="E88" s="92">
        <v>45047</v>
      </c>
      <c r="F88" s="113">
        <v>2176350</v>
      </c>
    </row>
    <row r="89" spans="1:7" x14ac:dyDescent="0.25">
      <c r="A89" s="114" t="s">
        <v>177</v>
      </c>
      <c r="B89" s="8" t="s">
        <v>9</v>
      </c>
      <c r="C89" s="24" t="s">
        <v>180</v>
      </c>
      <c r="D89" s="13" t="s">
        <v>179</v>
      </c>
      <c r="E89" s="92">
        <v>45047</v>
      </c>
      <c r="F89" s="113">
        <v>473000</v>
      </c>
    </row>
    <row r="90" spans="1:7" x14ac:dyDescent="0.25">
      <c r="A90" s="114" t="s">
        <v>177</v>
      </c>
      <c r="B90" s="8" t="s">
        <v>9</v>
      </c>
      <c r="C90" s="24" t="s">
        <v>181</v>
      </c>
      <c r="D90" s="13" t="s">
        <v>179</v>
      </c>
      <c r="E90" s="92">
        <v>45047</v>
      </c>
      <c r="F90" s="113">
        <v>2352000</v>
      </c>
    </row>
    <row r="91" spans="1:7" x14ac:dyDescent="0.25">
      <c r="A91" s="114" t="s">
        <v>177</v>
      </c>
      <c r="B91" s="8" t="s">
        <v>9</v>
      </c>
      <c r="C91" s="24" t="s">
        <v>182</v>
      </c>
      <c r="D91" s="13" t="s">
        <v>179</v>
      </c>
      <c r="E91" s="92">
        <v>44682</v>
      </c>
      <c r="F91" s="113">
        <v>874000</v>
      </c>
    </row>
    <row r="92" spans="1:7" x14ac:dyDescent="0.25">
      <c r="A92" s="114" t="s">
        <v>183</v>
      </c>
      <c r="B92" s="8">
        <v>3864</v>
      </c>
      <c r="C92" s="24" t="s">
        <v>184</v>
      </c>
      <c r="D92" s="13" t="s">
        <v>185</v>
      </c>
      <c r="E92" s="92">
        <v>44941</v>
      </c>
      <c r="F92" s="113">
        <v>24000000</v>
      </c>
    </row>
    <row r="93" spans="1:7" x14ac:dyDescent="0.25">
      <c r="A93" s="114" t="s">
        <v>186</v>
      </c>
      <c r="B93" s="8">
        <v>5128</v>
      </c>
      <c r="C93" s="24" t="s">
        <v>187</v>
      </c>
      <c r="D93" s="13" t="s">
        <v>188</v>
      </c>
      <c r="E93" s="92">
        <v>45200</v>
      </c>
      <c r="F93" s="113">
        <v>6260000</v>
      </c>
    </row>
    <row r="94" spans="1:7" ht="24.75" x14ac:dyDescent="0.25">
      <c r="A94" s="112" t="s">
        <v>241</v>
      </c>
      <c r="B94" s="8" t="s">
        <v>9</v>
      </c>
      <c r="C94" s="24" t="s">
        <v>242</v>
      </c>
      <c r="D94" s="13" t="s">
        <v>243</v>
      </c>
      <c r="E94" s="92">
        <v>44958</v>
      </c>
      <c r="F94" s="113">
        <v>1260000</v>
      </c>
    </row>
    <row r="95" spans="1:7" x14ac:dyDescent="0.25">
      <c r="A95" s="114" t="s">
        <v>189</v>
      </c>
      <c r="B95" s="8">
        <v>6114</v>
      </c>
      <c r="C95" s="24" t="s">
        <v>190</v>
      </c>
      <c r="D95" s="13" t="s">
        <v>191</v>
      </c>
      <c r="E95" s="92">
        <v>45019</v>
      </c>
      <c r="F95" s="113">
        <v>1200000</v>
      </c>
    </row>
    <row r="96" spans="1:7" x14ac:dyDescent="0.25">
      <c r="A96" s="112" t="s">
        <v>284</v>
      </c>
      <c r="B96" s="8">
        <v>5393</v>
      </c>
      <c r="C96" s="24" t="s">
        <v>341</v>
      </c>
      <c r="D96" s="13" t="s">
        <v>36</v>
      </c>
      <c r="E96" s="92">
        <v>45062</v>
      </c>
      <c r="F96" s="113">
        <v>860000</v>
      </c>
      <c r="G96" s="107"/>
    </row>
    <row r="97" spans="1:6" x14ac:dyDescent="0.25">
      <c r="A97" s="112" t="s">
        <v>496</v>
      </c>
      <c r="B97" s="8">
        <v>5186</v>
      </c>
      <c r="C97" s="24" t="s">
        <v>323</v>
      </c>
      <c r="D97" s="13" t="s">
        <v>20</v>
      </c>
      <c r="E97" s="92">
        <v>45473</v>
      </c>
      <c r="F97" s="113">
        <v>15000000</v>
      </c>
    </row>
    <row r="98" spans="1:6" x14ac:dyDescent="0.25">
      <c r="A98" s="112" t="s">
        <v>290</v>
      </c>
      <c r="B98" s="8">
        <v>5401</v>
      </c>
      <c r="C98" s="24" t="s">
        <v>348</v>
      </c>
      <c r="D98" s="13" t="s">
        <v>102</v>
      </c>
      <c r="E98" s="92">
        <v>44835</v>
      </c>
      <c r="F98" s="113">
        <v>3500000</v>
      </c>
    </row>
    <row r="99" spans="1:6" ht="24.75" x14ac:dyDescent="0.25">
      <c r="A99" s="112" t="s">
        <v>253</v>
      </c>
      <c r="B99" s="8">
        <v>6034</v>
      </c>
      <c r="C99" s="24" t="s">
        <v>354</v>
      </c>
      <c r="D99" s="13" t="s">
        <v>40</v>
      </c>
      <c r="E99" s="92">
        <v>45323</v>
      </c>
      <c r="F99" s="113">
        <v>3121000</v>
      </c>
    </row>
    <row r="100" spans="1:6" x14ac:dyDescent="0.25">
      <c r="A100" s="112" t="s">
        <v>253</v>
      </c>
      <c r="B100" s="8">
        <v>6035</v>
      </c>
      <c r="C100" s="24" t="s">
        <v>353</v>
      </c>
      <c r="D100" s="13" t="s">
        <v>40</v>
      </c>
      <c r="E100" s="92">
        <v>45658</v>
      </c>
      <c r="F100" s="113">
        <v>1655500</v>
      </c>
    </row>
    <row r="101" spans="1:6" x14ac:dyDescent="0.25">
      <c r="A101" s="112" t="s">
        <v>304</v>
      </c>
      <c r="B101" s="8">
        <v>4051</v>
      </c>
      <c r="C101" s="24" t="s">
        <v>365</v>
      </c>
      <c r="D101" s="13" t="s">
        <v>69</v>
      </c>
      <c r="E101" s="92">
        <v>44880</v>
      </c>
      <c r="F101" s="113">
        <v>1695276</v>
      </c>
    </row>
    <row r="102" spans="1:6" x14ac:dyDescent="0.25">
      <c r="A102" s="99"/>
      <c r="B102" s="109"/>
      <c r="C102" s="109"/>
      <c r="D102" s="109"/>
      <c r="E102" s="109"/>
      <c r="F102" s="110"/>
    </row>
    <row r="103" spans="1:6" x14ac:dyDescent="0.25">
      <c r="A103" s="99"/>
      <c r="B103" s="109"/>
      <c r="C103" s="109"/>
      <c r="D103" s="109"/>
      <c r="E103" s="118" t="str">
        <f>+A2</f>
        <v xml:space="preserve">PWSLP Projects which did not have Planning Approval prior to March 31, 2022   </v>
      </c>
      <c r="F103" s="119">
        <f>SUM(F5:F102)</f>
        <v>381985428.89999998</v>
      </c>
    </row>
    <row r="104" spans="1:6" ht="15.75" thickBot="1" x14ac:dyDescent="0.3">
      <c r="A104" s="104"/>
      <c r="B104" s="116"/>
      <c r="C104" s="116"/>
      <c r="D104" s="116"/>
      <c r="E104" s="116"/>
      <c r="F104" s="117"/>
    </row>
    <row r="105" spans="1:6" ht="16.5" thickTop="1" thickBot="1" x14ac:dyDescent="0.3"/>
    <row r="106" spans="1:6" ht="17.100000000000001" customHeight="1" thickTop="1" x14ac:dyDescent="0.25">
      <c r="A106" s="94"/>
      <c r="B106" s="95"/>
      <c r="C106" s="96"/>
      <c r="D106" s="97"/>
      <c r="E106" s="98" t="str">
        <f>+'FNF Data Entry'!E78</f>
        <v xml:space="preserve">Projects on the FY2023 Intended Funding List with Funds Reserved Through December 31, 2022   </v>
      </c>
      <c r="F106" s="120">
        <f>+'FNF Data Entry'!F78</f>
        <v>340000000</v>
      </c>
    </row>
    <row r="107" spans="1:6" ht="17.100000000000001" customHeight="1" x14ac:dyDescent="0.25">
      <c r="A107" s="99"/>
      <c r="C107" s="100"/>
      <c r="D107" s="2"/>
      <c r="E107" s="101" t="str">
        <f>+'FNF Data Entry'!E103</f>
        <v xml:space="preserve">Total Cost of Projects Scored For Priority but Available Funds Exhausted:    </v>
      </c>
      <c r="F107" s="121">
        <f>+'FNF Data Entry'!F103</f>
        <v>49240589.480000004</v>
      </c>
    </row>
    <row r="108" spans="1:6" ht="17.100000000000001" customHeight="1" x14ac:dyDescent="0.25">
      <c r="A108" s="99"/>
      <c r="B108" s="102"/>
      <c r="C108" s="100"/>
      <c r="D108" s="102"/>
      <c r="E108" s="101" t="str">
        <f>+'FNF Data Entry'!E162</f>
        <v>Projects With Planning Approval - Estimated Construction Start After 3/31/2023</v>
      </c>
      <c r="F108" s="121">
        <f>+'FNF Data Entry'!F162</f>
        <v>191059341</v>
      </c>
    </row>
    <row r="109" spans="1:6" ht="17.100000000000001" customHeight="1" x14ac:dyDescent="0.25">
      <c r="A109" s="99"/>
      <c r="B109" s="102"/>
      <c r="C109" s="102"/>
      <c r="D109" s="102"/>
      <c r="E109" s="103" t="str">
        <f>+E103</f>
        <v xml:space="preserve">PWSLP Projects which did not have Planning Approval prior to March 31, 2022   </v>
      </c>
      <c r="F109" s="105">
        <f>+F103</f>
        <v>381985428.89999998</v>
      </c>
    </row>
    <row r="110" spans="1:6" ht="17.100000000000001" customHeight="1" x14ac:dyDescent="0.25">
      <c r="A110" s="99"/>
      <c r="F110" s="105"/>
    </row>
    <row r="111" spans="1:6" ht="17.100000000000001" customHeight="1" thickBot="1" x14ac:dyDescent="0.3">
      <c r="A111" s="104"/>
      <c r="B111" s="129" t="s">
        <v>535</v>
      </c>
      <c r="C111" s="129"/>
      <c r="D111" s="129"/>
      <c r="E111" s="129"/>
      <c r="F111" s="106">
        <f>SUM(F106:F110)</f>
        <v>962285359.38</v>
      </c>
    </row>
    <row r="112" spans="1:6" ht="15.75" thickTop="1" x14ac:dyDescent="0.25"/>
  </sheetData>
  <sortState xmlns:xlrd2="http://schemas.microsoft.com/office/spreadsheetml/2017/richdata2" ref="A5:F96">
    <sortCondition ref="A5:A96"/>
    <sortCondition ref="B5:B96"/>
  </sortState>
  <mergeCells count="2">
    <mergeCell ref="A2:F2"/>
    <mergeCell ref="B111:E111"/>
  </mergeCells>
  <pageMargins left="0.45" right="0.45" top="1" bottom="0.8" header="0.3" footer="0.3"/>
  <pageSetup scale="68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FNF Data Entry</vt:lpstr>
      <vt:lpstr>Without Planning Approval.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Bingenheimer, Gary</dc:creator>
  <cp:lastModifiedBy>Bingenheimer, Gary</cp:lastModifiedBy>
  <cp:lastPrinted>2022-06-30T13:28:34Z</cp:lastPrinted>
  <dcterms:created xsi:type="dcterms:W3CDTF">2018-09-18T13:35:47Z</dcterms:created>
  <dcterms:modified xsi:type="dcterms:W3CDTF">2022-10-17T13:45:17Z</dcterms:modified>
</cp:coreProperties>
</file>