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dd/Documents/Work/Proposals/Proposals/FY20-21/EMRRP CE-QUAL-W2/"/>
    </mc:Choice>
  </mc:AlternateContent>
  <xr:revisionPtr revIDLastSave="0" documentId="13_ncr:1_{B454FD25-49DB-734D-A864-64F7656C05EF}" xr6:coauthVersionLast="47" xr6:coauthVersionMax="47" xr10:uidLastSave="{00000000-0000-0000-0000-000000000000}"/>
  <bookViews>
    <workbookView xWindow="0" yWindow="500" windowWidth="28800" windowHeight="17500" xr2:uid="{B953EA45-A015-5342-863A-6E5F6D0CBC47}"/>
  </bookViews>
  <sheets>
    <sheet name="Schedule" sheetId="1" r:id="rId1"/>
    <sheet name="Schedule 455k FY21" sheetId="4" r:id="rId2"/>
    <sheet name="Schedule $385k - 300k PSU FY2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31" i="1" l="1"/>
  <c r="AD31" i="1"/>
  <c r="AC31" i="1"/>
  <c r="AB31" i="1"/>
  <c r="AA31" i="1"/>
  <c r="AX13" i="4"/>
  <c r="AV13" i="4" s="1"/>
  <c r="AW13" i="4" s="1"/>
  <c r="AR13" i="4"/>
  <c r="AX9" i="4"/>
  <c r="AV9" i="4" s="1"/>
  <c r="AW9" i="4" s="1"/>
  <c r="AR9" i="4"/>
  <c r="AP9" i="4" s="1"/>
  <c r="AQ9" i="4" s="1"/>
  <c r="BA7" i="4"/>
  <c r="AX5" i="4"/>
  <c r="BH16" i="4"/>
  <c r="AB15" i="4"/>
  <c r="BA15" i="4" s="1"/>
  <c r="Z15" i="4"/>
  <c r="AX15" i="4" s="1"/>
  <c r="AV15" i="4" s="1"/>
  <c r="AW15" i="4" s="1"/>
  <c r="X15" i="4"/>
  <c r="AU15" i="4" s="1"/>
  <c r="V15" i="4"/>
  <c r="AR15" i="4" s="1"/>
  <c r="AA14" i="4"/>
  <c r="Y14" i="4"/>
  <c r="W14" i="4"/>
  <c r="U14" i="4"/>
  <c r="AB13" i="4"/>
  <c r="BA13" i="4" s="1"/>
  <c r="AY13" i="4" s="1"/>
  <c r="AZ13" i="4" s="1"/>
  <c r="Z13" i="4"/>
  <c r="X13" i="4"/>
  <c r="AU13" i="4" s="1"/>
  <c r="AS13" i="4" s="1"/>
  <c r="AT13" i="4" s="1"/>
  <c r="V13" i="4"/>
  <c r="AA12" i="4"/>
  <c r="Y12" i="4"/>
  <c r="W12" i="4"/>
  <c r="U12" i="4"/>
  <c r="AB11" i="4"/>
  <c r="BA11" i="4" s="1"/>
  <c r="AY11" i="4" s="1"/>
  <c r="AZ11" i="4" s="1"/>
  <c r="Z11" i="4"/>
  <c r="AX11" i="4" s="1"/>
  <c r="AV11" i="4" s="1"/>
  <c r="AW11" i="4" s="1"/>
  <c r="X11" i="4"/>
  <c r="AU11" i="4" s="1"/>
  <c r="V11" i="4"/>
  <c r="AR11" i="4" s="1"/>
  <c r="AA10" i="4"/>
  <c r="Y10" i="4"/>
  <c r="W10" i="4"/>
  <c r="U10" i="4"/>
  <c r="AB9" i="4"/>
  <c r="BA9" i="4" s="1"/>
  <c r="Z9" i="4"/>
  <c r="X9" i="4"/>
  <c r="AU9" i="4" s="1"/>
  <c r="AS9" i="4" s="1"/>
  <c r="AT9" i="4" s="1"/>
  <c r="V9" i="4"/>
  <c r="AA8" i="4"/>
  <c r="Y8" i="4"/>
  <c r="W8" i="4"/>
  <c r="U8" i="4"/>
  <c r="AB7" i="4"/>
  <c r="Z7" i="4"/>
  <c r="AX7" i="4" s="1"/>
  <c r="X7" i="4"/>
  <c r="AU7" i="4" s="1"/>
  <c r="V7" i="4"/>
  <c r="AR7" i="4" s="1"/>
  <c r="AA6" i="4"/>
  <c r="Y6" i="4"/>
  <c r="W6" i="4"/>
  <c r="U6" i="4"/>
  <c r="AB5" i="4"/>
  <c r="BA5" i="4" s="1"/>
  <c r="AA4" i="4"/>
  <c r="Z5" i="4"/>
  <c r="Y4" i="4"/>
  <c r="X5" i="4"/>
  <c r="AU5" i="4" s="1"/>
  <c r="AU16" i="4" s="1"/>
  <c r="W4" i="4"/>
  <c r="V5" i="4"/>
  <c r="AR5" i="4" s="1"/>
  <c r="U4" i="4"/>
  <c r="BB13" i="4" l="1"/>
  <c r="BB9" i="4"/>
  <c r="AX16" i="4"/>
  <c r="AY9" i="4"/>
  <c r="AZ9" i="4" s="1"/>
  <c r="BB7" i="4"/>
  <c r="AP7" i="4"/>
  <c r="AQ7" i="4" s="1"/>
  <c r="AR16" i="4"/>
  <c r="AP15" i="4"/>
  <c r="AQ15" i="4" s="1"/>
  <c r="BB15" i="4"/>
  <c r="AS11" i="4"/>
  <c r="AT11" i="4" s="1"/>
  <c r="AQ5" i="4"/>
  <c r="BB11" i="4"/>
  <c r="AP11" i="4"/>
  <c r="AQ11" i="4" s="1"/>
  <c r="AY15" i="4"/>
  <c r="AZ15" i="4" s="1"/>
  <c r="BA16" i="4"/>
  <c r="AV5" i="4"/>
  <c r="AS5" i="4"/>
  <c r="AW5" i="4"/>
  <c r="AP5" i="4"/>
  <c r="AY5" i="4"/>
  <c r="BB5" i="4"/>
  <c r="AY7" i="4"/>
  <c r="AZ7" i="4" s="1"/>
  <c r="AS15" i="4"/>
  <c r="AT15" i="4" s="1"/>
  <c r="AP13" i="4"/>
  <c r="AQ13" i="4" s="1"/>
  <c r="AS7" i="4"/>
  <c r="AT7" i="4" s="1"/>
  <c r="AV7" i="4"/>
  <c r="AW7" i="4" s="1"/>
  <c r="X16" i="4"/>
  <c r="AA16" i="4"/>
  <c r="W16" i="4"/>
  <c r="V16" i="4"/>
  <c r="Z16" i="4"/>
  <c r="Y16" i="4"/>
  <c r="AB16" i="4"/>
  <c r="U16" i="4"/>
  <c r="AQ16" i="4" l="1"/>
  <c r="BB16" i="4"/>
  <c r="AZ5" i="4"/>
  <c r="AZ16" i="4" s="1"/>
  <c r="AY16" i="4"/>
  <c r="AC17" i="4"/>
  <c r="AP16" i="4"/>
  <c r="AW16" i="4"/>
  <c r="AT5" i="4"/>
  <c r="AT16" i="4" s="1"/>
  <c r="AS16" i="4"/>
  <c r="AV16" i="4"/>
  <c r="AD17" i="4"/>
  <c r="AC27" i="4"/>
  <c r="AC35" i="4" l="1"/>
  <c r="AC36" i="4" s="1"/>
  <c r="AC37" i="4" s="1"/>
  <c r="AC38" i="4" s="1"/>
  <c r="AC39" i="4" s="1"/>
  <c r="C35" i="4"/>
  <c r="C36" i="4" s="1"/>
  <c r="C37" i="4" s="1"/>
  <c r="C38" i="4" s="1"/>
  <c r="C39" i="4" s="1"/>
  <c r="E30" i="4"/>
  <c r="F30" i="4" s="1"/>
  <c r="S28" i="4"/>
  <c r="O28" i="4"/>
  <c r="K28" i="4"/>
  <c r="G28" i="4"/>
  <c r="AL25" i="4"/>
  <c r="AK25" i="4"/>
  <c r="AJ25" i="4"/>
  <c r="AI25" i="4"/>
  <c r="AL24" i="4"/>
  <c r="AK24" i="4"/>
  <c r="AJ24" i="4"/>
  <c r="AI24" i="4"/>
  <c r="AL23" i="4"/>
  <c r="AK23" i="4"/>
  <c r="AJ23" i="4"/>
  <c r="AI23" i="4"/>
  <c r="AL22" i="4"/>
  <c r="AK22" i="4"/>
  <c r="AJ22" i="4"/>
  <c r="AI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AL21" i="4"/>
  <c r="AK21" i="4"/>
  <c r="AJ21" i="4"/>
  <c r="AI21" i="4"/>
  <c r="AH21" i="4"/>
  <c r="AH22" i="4" s="1"/>
  <c r="AH23" i="4" s="1"/>
  <c r="AH24" i="4" s="1"/>
  <c r="AH25" i="4" s="1"/>
  <c r="AL20" i="4"/>
  <c r="AK20" i="4"/>
  <c r="AJ20" i="4"/>
  <c r="AI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S19" i="4"/>
  <c r="R19" i="4"/>
  <c r="Q19" i="4"/>
  <c r="Q21" i="4" s="1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AD15" i="4"/>
  <c r="BE15" i="4" s="1"/>
  <c r="AC14" i="4"/>
  <c r="AD13" i="4"/>
  <c r="BE13" i="4" s="1"/>
  <c r="BF13" i="4" s="1"/>
  <c r="BG13" i="4" s="1"/>
  <c r="AC12" i="4"/>
  <c r="AD11" i="4"/>
  <c r="BE11" i="4" s="1"/>
  <c r="AC10" i="4"/>
  <c r="AD9" i="4"/>
  <c r="BE9" i="4" s="1"/>
  <c r="AC8" i="4"/>
  <c r="AD7" i="4"/>
  <c r="BE7" i="4" s="1"/>
  <c r="AF6" i="4"/>
  <c r="AC6" i="4"/>
  <c r="B6" i="4"/>
  <c r="B8" i="4" s="1"/>
  <c r="B10" i="4" s="1"/>
  <c r="B12" i="4" s="1"/>
  <c r="B14" i="4" s="1"/>
  <c r="AD5" i="4"/>
  <c r="BE5" i="4" s="1"/>
  <c r="BF5" i="4" s="1"/>
  <c r="AC4" i="4"/>
  <c r="U36" i="2"/>
  <c r="U37" i="2" s="1"/>
  <c r="U38" i="2" s="1"/>
  <c r="U39" i="2" s="1"/>
  <c r="U35" i="2"/>
  <c r="C35" i="2"/>
  <c r="C36" i="2" s="1"/>
  <c r="C37" i="2" s="1"/>
  <c r="C38" i="2" s="1"/>
  <c r="C39" i="2" s="1"/>
  <c r="E30" i="2"/>
  <c r="F30" i="2" s="1"/>
  <c r="S28" i="2"/>
  <c r="O28" i="2"/>
  <c r="K28" i="2"/>
  <c r="G28" i="2"/>
  <c r="AA26" i="2"/>
  <c r="AD25" i="2"/>
  <c r="AC25" i="2"/>
  <c r="AB25" i="2"/>
  <c r="AE25" i="2" s="1"/>
  <c r="AA25" i="2"/>
  <c r="AD24" i="2"/>
  <c r="AC24" i="2"/>
  <c r="AB24" i="2"/>
  <c r="AA24" i="2"/>
  <c r="AD23" i="2"/>
  <c r="AC23" i="2"/>
  <c r="AB23" i="2"/>
  <c r="AA23" i="2"/>
  <c r="AD22" i="2"/>
  <c r="AC22" i="2"/>
  <c r="AB22" i="2"/>
  <c r="AA22" i="2"/>
  <c r="AE22" i="2" s="1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AD21" i="2"/>
  <c r="AC21" i="2"/>
  <c r="AB21" i="2"/>
  <c r="AA21" i="2"/>
  <c r="Z21" i="2"/>
  <c r="Z22" i="2" s="1"/>
  <c r="Z23" i="2" s="1"/>
  <c r="Z24" i="2" s="1"/>
  <c r="Z25" i="2" s="1"/>
  <c r="AD20" i="2"/>
  <c r="AC20" i="2"/>
  <c r="AB20" i="2"/>
  <c r="AA20" i="2"/>
  <c r="AE20" i="2" s="1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S19" i="2"/>
  <c r="S21" i="2" s="1"/>
  <c r="R19" i="2"/>
  <c r="R21" i="2" s="1"/>
  <c r="Q19" i="2"/>
  <c r="P19" i="2"/>
  <c r="O19" i="2"/>
  <c r="N19" i="2"/>
  <c r="M19" i="2"/>
  <c r="L19" i="2"/>
  <c r="K19" i="2"/>
  <c r="J19" i="2"/>
  <c r="I19" i="2"/>
  <c r="H19" i="2"/>
  <c r="G19" i="2"/>
  <c r="G21" i="2" s="1"/>
  <c r="F19" i="2"/>
  <c r="F21" i="2" s="1"/>
  <c r="E19" i="2"/>
  <c r="E21" i="2" s="1"/>
  <c r="D19" i="2"/>
  <c r="D21" i="2" s="1"/>
  <c r="W15" i="2"/>
  <c r="V15" i="2"/>
  <c r="U14" i="2"/>
  <c r="V13" i="2"/>
  <c r="U12" i="2"/>
  <c r="V11" i="2"/>
  <c r="U10" i="2"/>
  <c r="W11" i="2" s="1"/>
  <c r="V9" i="2"/>
  <c r="W9" i="2" s="1"/>
  <c r="U8" i="2"/>
  <c r="V7" i="2"/>
  <c r="X6" i="2"/>
  <c r="X8" i="2" s="1"/>
  <c r="X10" i="2" s="1"/>
  <c r="X12" i="2" s="1"/>
  <c r="X14" i="2" s="1"/>
  <c r="U6" i="2"/>
  <c r="B6" i="2"/>
  <c r="B8" i="2" s="1"/>
  <c r="B10" i="2" s="1"/>
  <c r="B12" i="2" s="1"/>
  <c r="B14" i="2" s="1"/>
  <c r="V5" i="2"/>
  <c r="W5" i="2" s="1"/>
  <c r="U4" i="2"/>
  <c r="AM21" i="4" l="1"/>
  <c r="AM25" i="4"/>
  <c r="BG5" i="4"/>
  <c r="BF7" i="4"/>
  <c r="BF11" i="4"/>
  <c r="BG11" i="4"/>
  <c r="O21" i="4"/>
  <c r="BE16" i="4"/>
  <c r="BF9" i="4"/>
  <c r="BG9" i="4" s="1"/>
  <c r="BF15" i="4"/>
  <c r="BG15" i="4"/>
  <c r="E21" i="4"/>
  <c r="AM22" i="4"/>
  <c r="G25" i="4"/>
  <c r="AI29" i="4" s="1"/>
  <c r="H21" i="4"/>
  <c r="T28" i="4"/>
  <c r="I21" i="4"/>
  <c r="G21" i="4"/>
  <c r="L21" i="4"/>
  <c r="N21" i="4"/>
  <c r="AE9" i="4"/>
  <c r="AE15" i="4"/>
  <c r="P21" i="4"/>
  <c r="AJ26" i="4"/>
  <c r="G26" i="4"/>
  <c r="AI30" i="4" s="1"/>
  <c r="AM20" i="4"/>
  <c r="AK26" i="4"/>
  <c r="AL26" i="4"/>
  <c r="AE7" i="4"/>
  <c r="AC16" i="4"/>
  <c r="AF8" i="4"/>
  <c r="F35" i="4"/>
  <c r="F36" i="4"/>
  <c r="G30" i="4"/>
  <c r="H30" i="4" s="1"/>
  <c r="H37" i="4" s="1"/>
  <c r="S26" i="4"/>
  <c r="AL30" i="4" s="1"/>
  <c r="S21" i="4"/>
  <c r="F21" i="4"/>
  <c r="M21" i="4"/>
  <c r="O26" i="4"/>
  <c r="AK30" i="4" s="1"/>
  <c r="K21" i="4"/>
  <c r="AM24" i="4"/>
  <c r="AE13" i="4"/>
  <c r="AD16" i="4"/>
  <c r="J21" i="4"/>
  <c r="K26" i="4"/>
  <c r="AJ30" i="4" s="1"/>
  <c r="O25" i="4"/>
  <c r="AK29" i="4" s="1"/>
  <c r="AM23" i="4"/>
  <c r="K25" i="4"/>
  <c r="AJ29" i="4" s="1"/>
  <c r="T22" i="4"/>
  <c r="AE11" i="4"/>
  <c r="AI26" i="4"/>
  <c r="R21" i="4"/>
  <c r="T20" i="4"/>
  <c r="AE5" i="4"/>
  <c r="D21" i="4"/>
  <c r="T19" i="4"/>
  <c r="F34" i="4"/>
  <c r="S25" i="4"/>
  <c r="AL29" i="4" s="1"/>
  <c r="N21" i="2"/>
  <c r="W13" i="2"/>
  <c r="S26" i="2"/>
  <c r="AD30" i="2" s="1"/>
  <c r="AD26" i="2"/>
  <c r="Q21" i="2"/>
  <c r="P21" i="2"/>
  <c r="S27" i="2" s="1"/>
  <c r="O21" i="2"/>
  <c r="K21" i="2"/>
  <c r="J21" i="2"/>
  <c r="AE24" i="2"/>
  <c r="M21" i="2"/>
  <c r="L21" i="2"/>
  <c r="AE23" i="2"/>
  <c r="I21" i="2"/>
  <c r="K26" i="2"/>
  <c r="AB30" i="2" s="1"/>
  <c r="T20" i="2"/>
  <c r="W7" i="2"/>
  <c r="H21" i="2"/>
  <c r="T28" i="2"/>
  <c r="K25" i="2"/>
  <c r="AB29" i="2" s="1"/>
  <c r="AE21" i="2"/>
  <c r="T22" i="2"/>
  <c r="U16" i="2"/>
  <c r="AB26" i="2"/>
  <c r="G27" i="2"/>
  <c r="F34" i="2"/>
  <c r="G30" i="2"/>
  <c r="H30" i="2" s="1"/>
  <c r="F36" i="2"/>
  <c r="F35" i="2"/>
  <c r="G26" i="2"/>
  <c r="V16" i="2"/>
  <c r="O26" i="2"/>
  <c r="AC30" i="2" s="1"/>
  <c r="T19" i="2"/>
  <c r="S25" i="2"/>
  <c r="AD29" i="2" s="1"/>
  <c r="O25" i="2"/>
  <c r="AC29" i="2" s="1"/>
  <c r="G25" i="2"/>
  <c r="AC26" i="2"/>
  <c r="W15" i="1"/>
  <c r="W13" i="1"/>
  <c r="W11" i="1"/>
  <c r="W9" i="1"/>
  <c r="W7" i="1"/>
  <c r="W5" i="1"/>
  <c r="H36" i="1"/>
  <c r="M35" i="1"/>
  <c r="BF16" i="4" l="1"/>
  <c r="BG7" i="4"/>
  <c r="BG16" i="4" s="1"/>
  <c r="O27" i="4"/>
  <c r="I30" i="4"/>
  <c r="I34" i="4" s="1"/>
  <c r="AE17" i="4"/>
  <c r="AM26" i="4"/>
  <c r="H36" i="4"/>
  <c r="S27" i="4"/>
  <c r="AF10" i="4"/>
  <c r="K27" i="4"/>
  <c r="T25" i="4"/>
  <c r="AM30" i="4"/>
  <c r="T26" i="4"/>
  <c r="AE16" i="4"/>
  <c r="T21" i="4"/>
  <c r="G27" i="4"/>
  <c r="AM29" i="4"/>
  <c r="W16" i="2"/>
  <c r="O27" i="2"/>
  <c r="AE26" i="2"/>
  <c r="K27" i="2"/>
  <c r="T21" i="2"/>
  <c r="W17" i="2"/>
  <c r="AA30" i="2"/>
  <c r="AE30" i="2" s="1"/>
  <c r="T26" i="2"/>
  <c r="I30" i="2"/>
  <c r="H37" i="2"/>
  <c r="H36" i="2"/>
  <c r="T25" i="2"/>
  <c r="AA29" i="2"/>
  <c r="AE29" i="2" s="1"/>
  <c r="AD25" i="1"/>
  <c r="AD24" i="1"/>
  <c r="AD23" i="1"/>
  <c r="AD22" i="1"/>
  <c r="AD21" i="1"/>
  <c r="AD20" i="1"/>
  <c r="AC25" i="1"/>
  <c r="AC24" i="1"/>
  <c r="AC23" i="1"/>
  <c r="AC22" i="1"/>
  <c r="AC21" i="1"/>
  <c r="AC20" i="1"/>
  <c r="AB25" i="1"/>
  <c r="AB24" i="1"/>
  <c r="AB23" i="1"/>
  <c r="AB22" i="1"/>
  <c r="AB21" i="1"/>
  <c r="AB20" i="1"/>
  <c r="AA25" i="1"/>
  <c r="AA24" i="1"/>
  <c r="AA23" i="1"/>
  <c r="AA22" i="1"/>
  <c r="AA21" i="1"/>
  <c r="AA20" i="1"/>
  <c r="Z21" i="1"/>
  <c r="Z22" i="1" s="1"/>
  <c r="Z23" i="1" s="1"/>
  <c r="Z24" i="1" s="1"/>
  <c r="Z25" i="1" s="1"/>
  <c r="V15" i="1"/>
  <c r="U14" i="1"/>
  <c r="V13" i="1"/>
  <c r="U12" i="1"/>
  <c r="V11" i="1"/>
  <c r="U10" i="1"/>
  <c r="V9" i="1"/>
  <c r="U8" i="1"/>
  <c r="V7" i="1"/>
  <c r="U6" i="1"/>
  <c r="V5" i="1"/>
  <c r="U4" i="1"/>
  <c r="S28" i="1"/>
  <c r="O28" i="1"/>
  <c r="K28" i="1"/>
  <c r="G28" i="1"/>
  <c r="S22" i="1"/>
  <c r="S20" i="1"/>
  <c r="S19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R20" i="1"/>
  <c r="R19" i="1"/>
  <c r="Q20" i="1"/>
  <c r="Q19" i="1"/>
  <c r="P20" i="1"/>
  <c r="P19" i="1"/>
  <c r="O20" i="1"/>
  <c r="O19" i="1"/>
  <c r="N20" i="1"/>
  <c r="N19" i="1"/>
  <c r="M20" i="1"/>
  <c r="M19" i="1"/>
  <c r="L20" i="1"/>
  <c r="L19" i="1"/>
  <c r="K20" i="1"/>
  <c r="K19" i="1"/>
  <c r="J20" i="1"/>
  <c r="J19" i="1"/>
  <c r="I20" i="1"/>
  <c r="I19" i="1"/>
  <c r="H20" i="1"/>
  <c r="H19" i="1"/>
  <c r="G20" i="1"/>
  <c r="G19" i="1"/>
  <c r="F20" i="1"/>
  <c r="F19" i="1"/>
  <c r="E20" i="1"/>
  <c r="E19" i="1"/>
  <c r="D20" i="1"/>
  <c r="D19" i="1"/>
  <c r="J30" i="4" l="1"/>
  <c r="K30" i="4" s="1"/>
  <c r="K38" i="4" s="1"/>
  <c r="T27" i="4"/>
  <c r="AF12" i="4"/>
  <c r="K37" i="4"/>
  <c r="T27" i="2"/>
  <c r="I34" i="2"/>
  <c r="J30" i="2"/>
  <c r="K30" i="2" s="1"/>
  <c r="F21" i="1"/>
  <c r="AC26" i="1"/>
  <c r="AB26" i="1"/>
  <c r="AE20" i="1"/>
  <c r="R21" i="1"/>
  <c r="AD26" i="1"/>
  <c r="AE25" i="1"/>
  <c r="AA26" i="1"/>
  <c r="AE22" i="1"/>
  <c r="AE23" i="1"/>
  <c r="AE21" i="1"/>
  <c r="AE24" i="1"/>
  <c r="G25" i="1"/>
  <c r="AA29" i="1" s="1"/>
  <c r="G26" i="1"/>
  <c r="AA30" i="1" s="1"/>
  <c r="E21" i="1"/>
  <c r="G21" i="1"/>
  <c r="S21" i="1"/>
  <c r="S25" i="1"/>
  <c r="AD29" i="1" s="1"/>
  <c r="S26" i="1"/>
  <c r="AD30" i="1" s="1"/>
  <c r="I21" i="1"/>
  <c r="H21" i="1"/>
  <c r="K25" i="1"/>
  <c r="AB29" i="1" s="1"/>
  <c r="T19" i="1"/>
  <c r="K26" i="1"/>
  <c r="AB30" i="1" s="1"/>
  <c r="T20" i="1"/>
  <c r="T28" i="1"/>
  <c r="T22" i="1"/>
  <c r="O26" i="1"/>
  <c r="AC30" i="1" s="1"/>
  <c r="N21" i="1"/>
  <c r="P21" i="1"/>
  <c r="O21" i="1"/>
  <c r="O25" i="1"/>
  <c r="AC29" i="1" s="1"/>
  <c r="U16" i="1"/>
  <c r="W16" i="1"/>
  <c r="Q21" i="1"/>
  <c r="L21" i="1"/>
  <c r="K21" i="1"/>
  <c r="M21" i="1"/>
  <c r="D21" i="1"/>
  <c r="J21" i="1"/>
  <c r="X6" i="1"/>
  <c r="X8" i="1" s="1"/>
  <c r="X10" i="1" s="1"/>
  <c r="X12" i="1" s="1"/>
  <c r="X14" i="1" s="1"/>
  <c r="B6" i="1"/>
  <c r="B8" i="1" s="1"/>
  <c r="B10" i="1" s="1"/>
  <c r="B12" i="1" s="1"/>
  <c r="B14" i="1" s="1"/>
  <c r="U35" i="1"/>
  <c r="U36" i="1" s="1"/>
  <c r="U37" i="1" s="1"/>
  <c r="U38" i="1" s="1"/>
  <c r="U39" i="1" s="1"/>
  <c r="C35" i="1"/>
  <c r="C36" i="1" s="1"/>
  <c r="C37" i="1" s="1"/>
  <c r="C38" i="1" s="1"/>
  <c r="C39" i="1" s="1"/>
  <c r="E30" i="1"/>
  <c r="F30" i="1" s="1"/>
  <c r="F34" i="1" s="1"/>
  <c r="L30" i="4" l="1"/>
  <c r="M30" i="4" s="1"/>
  <c r="AF14" i="4"/>
  <c r="N30" i="4"/>
  <c r="O30" i="4" s="1"/>
  <c r="P30" i="4" s="1"/>
  <c r="M35" i="4"/>
  <c r="K38" i="2"/>
  <c r="K37" i="2"/>
  <c r="L30" i="2"/>
  <c r="M30" i="2" s="1"/>
  <c r="AE30" i="1"/>
  <c r="AE29" i="1"/>
  <c r="G30" i="1"/>
  <c r="F36" i="1"/>
  <c r="F35" i="1"/>
  <c r="T26" i="1"/>
  <c r="G27" i="1"/>
  <c r="K27" i="1"/>
  <c r="AE26" i="1"/>
  <c r="T25" i="1"/>
  <c r="S27" i="1"/>
  <c r="T21" i="1"/>
  <c r="O27" i="1"/>
  <c r="V16" i="1"/>
  <c r="W17" i="1" s="1"/>
  <c r="P39" i="4" l="1"/>
  <c r="Q30" i="4"/>
  <c r="M35" i="2"/>
  <c r="N30" i="2"/>
  <c r="O30" i="2" s="1"/>
  <c r="P30" i="2" s="1"/>
  <c r="H30" i="1"/>
  <c r="H37" i="1" s="1"/>
  <c r="T27" i="1"/>
  <c r="Q38" i="4" l="1"/>
  <c r="R30" i="4"/>
  <c r="S30" i="4" s="1"/>
  <c r="S39" i="4" s="1"/>
  <c r="P39" i="2"/>
  <c r="Q30" i="2"/>
  <c r="I30" i="1"/>
  <c r="I34" i="1" s="1"/>
  <c r="Q38" i="2" l="1"/>
  <c r="R30" i="2"/>
  <c r="S30" i="2" s="1"/>
  <c r="S39" i="2" s="1"/>
  <c r="J30" i="1"/>
  <c r="K30" i="1"/>
  <c r="K38" i="1" l="1"/>
  <c r="K37" i="1"/>
  <c r="L30" i="1"/>
  <c r="M30" i="1" l="1"/>
  <c r="N30" i="1" l="1"/>
  <c r="O30" i="1" l="1"/>
  <c r="P30" i="1" s="1"/>
  <c r="P39" i="1" s="1"/>
  <c r="Q30" i="1" l="1"/>
  <c r="Q38" i="1" s="1"/>
  <c r="R30" i="1" l="1"/>
  <c r="S30" i="1" l="1"/>
  <c r="S39" i="1" s="1"/>
</calcChain>
</file>

<file path=xl/sharedStrings.xml><?xml version="1.0" encoding="utf-8"?>
<sst xmlns="http://schemas.openxmlformats.org/spreadsheetml/2006/main" count="367" uniqueCount="39">
  <si>
    <t>Task</t>
  </si>
  <si>
    <t>Description</t>
  </si>
  <si>
    <t>FY20</t>
  </si>
  <si>
    <t>FY21</t>
  </si>
  <si>
    <t>FY22</t>
  </si>
  <si>
    <t>FY23</t>
  </si>
  <si>
    <t>Total</t>
  </si>
  <si>
    <t>Upgrade hydrodynamic and water quality engine</t>
  </si>
  <si>
    <t>Upgrade water quality kinetics</t>
  </si>
  <si>
    <t>By Task:</t>
  </si>
  <si>
    <t>Q1</t>
  </si>
  <si>
    <t>Q2</t>
  </si>
  <si>
    <t>Q3</t>
  </si>
  <si>
    <t>Q4</t>
  </si>
  <si>
    <t>EL</t>
  </si>
  <si>
    <t>By Quarter:</t>
  </si>
  <si>
    <t>Totals</t>
  </si>
  <si>
    <t>Check</t>
  </si>
  <si>
    <t>End:</t>
  </si>
  <si>
    <t>Upgrade model input and output capabilities</t>
  </si>
  <si>
    <t>CE-QUAL-W2 version 5.0 final release with documentation</t>
  </si>
  <si>
    <t>PSU</t>
  </si>
  <si>
    <t>By Fiscal Year:</t>
  </si>
  <si>
    <t>Org</t>
  </si>
  <si>
    <t>ERDC</t>
  </si>
  <si>
    <t>FY Totals</t>
  </si>
  <si>
    <t>Develop Python/Jupyter framework and plotting capabilities</t>
  </si>
  <si>
    <t>Develop operations capabilities</t>
  </si>
  <si>
    <t>Schedule:</t>
  </si>
  <si>
    <t>Check:</t>
  </si>
  <si>
    <t>*Burdened rates</t>
  </si>
  <si>
    <t>PSU Labor</t>
  </si>
  <si>
    <t>Burdens</t>
  </si>
  <si>
    <t>GCE</t>
  </si>
  <si>
    <t>Labor</t>
  </si>
  <si>
    <t>Contract Budget ($K)</t>
  </si>
  <si>
    <t>-----&gt;</t>
  </si>
  <si>
    <t>with burdens</t>
  </si>
  <si>
    <t>w/o burdens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</si>
</sst>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m"/>
    <numFmt numFmtId="165" formatCode="_(&quot;$&quot;* #,##0_);_(&quot;$&quot;* \(#,##0\);_(&quot;$&quot;* &quot;-&quot;??_);_(@_)"/>
  </numFmts>
  <fonts count="1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300"/>
        <bgColor indexed="64"/>
      </patternFill>
    </fill>
    <fill>
      <patternFill patternType="solid">
        <fgColor theme="0" tint="-0.249977111117893"/>
        <bgColor theme="1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BFBFBF"/>
        <bgColor rgb="FF000000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150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1" fontId="2" fillId="5" borderId="8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vertical="center"/>
    </xf>
    <xf numFmtId="1" fontId="2" fillId="5" borderId="2" xfId="0" applyNumberFormat="1" applyFont="1" applyFill="1" applyBorder="1" applyAlignment="1">
      <alignment horizontal="right" vertical="center"/>
    </xf>
    <xf numFmtId="1" fontId="2" fillId="2" borderId="0" xfId="0" applyNumberFormat="1" applyFont="1" applyFill="1" applyAlignment="1">
      <alignment horizontal="center" vertical="center"/>
    </xf>
    <xf numFmtId="1" fontId="2" fillId="2" borderId="0" xfId="0" applyNumberFormat="1" applyFont="1" applyFill="1" applyAlignment="1">
      <alignment vertical="center"/>
    </xf>
    <xf numFmtId="0" fontId="4" fillId="2" borderId="0" xfId="0" applyFont="1" applyFill="1" applyAlignment="1">
      <alignment horizontal="left" vertical="center"/>
    </xf>
    <xf numFmtId="1" fontId="4" fillId="2" borderId="0" xfId="0" applyNumberFormat="1" applyFont="1" applyFill="1" applyAlignment="1">
      <alignment vertical="center"/>
    </xf>
    <xf numFmtId="1" fontId="2" fillId="3" borderId="1" xfId="0" applyNumberFormat="1" applyFont="1" applyFill="1" applyBorder="1" applyAlignment="1">
      <alignment vertical="center"/>
    </xf>
    <xf numFmtId="1" fontId="2" fillId="3" borderId="9" xfId="0" applyNumberFormat="1" applyFont="1" applyFill="1" applyBorder="1" applyAlignment="1">
      <alignment vertical="center"/>
    </xf>
    <xf numFmtId="1" fontId="4" fillId="3" borderId="3" xfId="0" applyNumberFormat="1" applyFont="1" applyFill="1" applyBorder="1" applyAlignment="1">
      <alignment vertical="center"/>
    </xf>
    <xf numFmtId="0" fontId="4" fillId="2" borderId="16" xfId="0" applyFont="1" applyFill="1" applyBorder="1" applyAlignment="1">
      <alignment horizontal="center" wrapText="1"/>
    </xf>
    <xf numFmtId="1" fontId="2" fillId="4" borderId="5" xfId="0" applyNumberFormat="1" applyFont="1" applyFill="1" applyBorder="1" applyAlignment="1">
      <alignment vertical="center"/>
    </xf>
    <xf numFmtId="1" fontId="2" fillId="4" borderId="10" xfId="0" applyNumberFormat="1" applyFont="1" applyFill="1" applyBorder="1" applyAlignment="1">
      <alignment vertical="center"/>
    </xf>
    <xf numFmtId="1" fontId="4" fillId="4" borderId="6" xfId="0" applyNumberFormat="1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right" vertical="center" wrapText="1"/>
    </xf>
    <xf numFmtId="1" fontId="4" fillId="2" borderId="0" xfId="0" applyNumberFormat="1" applyFont="1" applyFill="1" applyBorder="1" applyAlignment="1">
      <alignment horizontal="right" vertical="center" wrapText="1"/>
    </xf>
    <xf numFmtId="1" fontId="2" fillId="5" borderId="2" xfId="0" applyNumberFormat="1" applyFont="1" applyFill="1" applyBorder="1" applyAlignment="1">
      <alignment vertical="center"/>
    </xf>
    <xf numFmtId="1" fontId="2" fillId="5" borderId="11" xfId="0" applyNumberFormat="1" applyFont="1" applyFill="1" applyBorder="1" applyAlignment="1">
      <alignment vertical="center"/>
    </xf>
    <xf numFmtId="0" fontId="4" fillId="5" borderId="7" xfId="0" applyFont="1" applyFill="1" applyBorder="1" applyAlignment="1">
      <alignment vertical="center"/>
    </xf>
    <xf numFmtId="1" fontId="2" fillId="6" borderId="2" xfId="0" applyNumberFormat="1" applyFont="1" applyFill="1" applyBorder="1" applyAlignment="1">
      <alignment vertical="center"/>
    </xf>
    <xf numFmtId="1" fontId="2" fillId="6" borderId="11" xfId="0" applyNumberFormat="1" applyFont="1" applyFill="1" applyBorder="1" applyAlignment="1">
      <alignment vertical="center"/>
    </xf>
    <xf numFmtId="0" fontId="4" fillId="6" borderId="7" xfId="0" applyFont="1" applyFill="1" applyBorder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right" vertical="center"/>
    </xf>
    <xf numFmtId="0" fontId="2" fillId="3" borderId="1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2" fillId="2" borderId="17" xfId="0" applyFont="1" applyFill="1" applyBorder="1" applyAlignment="1">
      <alignment horizontal="center" vertical="center" wrapText="1"/>
    </xf>
    <xf numFmtId="1" fontId="2" fillId="2" borderId="17" xfId="0" applyNumberFormat="1" applyFont="1" applyFill="1" applyBorder="1" applyAlignment="1">
      <alignment horizontal="right" vertical="center" wrapText="1"/>
    </xf>
    <xf numFmtId="1" fontId="4" fillId="2" borderId="17" xfId="0" applyNumberFormat="1" applyFont="1" applyFill="1" applyBorder="1" applyAlignment="1">
      <alignment horizontal="right" vertical="center" wrapText="1"/>
    </xf>
    <xf numFmtId="0" fontId="2" fillId="4" borderId="5" xfId="0" applyFont="1" applyFill="1" applyBorder="1" applyAlignment="1">
      <alignment vertical="center"/>
    </xf>
    <xf numFmtId="0" fontId="2" fillId="4" borderId="1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vertical="center"/>
    </xf>
    <xf numFmtId="0" fontId="2" fillId="5" borderId="1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1" fontId="2" fillId="6" borderId="1" xfId="0" applyNumberFormat="1" applyFont="1" applyFill="1" applyBorder="1" applyAlignment="1">
      <alignment vertical="center"/>
    </xf>
    <xf numFmtId="1" fontId="2" fillId="6" borderId="9" xfId="0" applyNumberFormat="1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" fontId="3" fillId="2" borderId="0" xfId="0" applyNumberFormat="1" applyFont="1" applyFill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164" fontId="5" fillId="2" borderId="19" xfId="0" applyNumberFormat="1" applyFont="1" applyFill="1" applyBorder="1" applyAlignment="1">
      <alignment horizontal="center" vertical="center"/>
    </xf>
    <xf numFmtId="164" fontId="6" fillId="3" borderId="19" xfId="0" applyNumberFormat="1" applyFont="1" applyFill="1" applyBorder="1" applyAlignment="1">
      <alignment horizontal="center" vertical="center"/>
    </xf>
    <xf numFmtId="164" fontId="6" fillId="2" borderId="19" xfId="0" applyNumberFormat="1" applyFont="1" applyFill="1" applyBorder="1" applyAlignment="1">
      <alignment horizontal="center" vertical="center"/>
    </xf>
    <xf numFmtId="1" fontId="7" fillId="2" borderId="19" xfId="0" applyNumberFormat="1" applyFont="1" applyFill="1" applyBorder="1" applyAlignment="1">
      <alignment horizontal="center" vertical="center"/>
    </xf>
    <xf numFmtId="1" fontId="7" fillId="3" borderId="19" xfId="0" applyNumberFormat="1" applyFont="1" applyFill="1" applyBorder="1" applyAlignment="1">
      <alignment horizontal="center" vertical="center"/>
    </xf>
    <xf numFmtId="1" fontId="7" fillId="4" borderId="19" xfId="0" applyNumberFormat="1" applyFont="1" applyFill="1" applyBorder="1" applyAlignment="1">
      <alignment horizontal="center" vertical="center"/>
    </xf>
    <xf numFmtId="1" fontId="7" fillId="2" borderId="24" xfId="0" applyNumberFormat="1" applyFont="1" applyFill="1" applyBorder="1" applyAlignment="1">
      <alignment horizontal="center" vertical="center"/>
    </xf>
    <xf numFmtId="1" fontId="7" fillId="3" borderId="24" xfId="0" applyNumberFormat="1" applyFont="1" applyFill="1" applyBorder="1" applyAlignment="1">
      <alignment horizontal="center" vertical="center"/>
    </xf>
    <xf numFmtId="1" fontId="7" fillId="2" borderId="18" xfId="0" applyNumberFormat="1" applyFont="1" applyFill="1" applyBorder="1" applyAlignment="1">
      <alignment horizontal="center" vertical="center"/>
    </xf>
    <xf numFmtId="1" fontId="7" fillId="2" borderId="22" xfId="0" applyNumberFormat="1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right" vertical="center"/>
    </xf>
    <xf numFmtId="1" fontId="2" fillId="4" borderId="1" xfId="0" applyNumberFormat="1" applyFont="1" applyFill="1" applyBorder="1" applyAlignment="1">
      <alignment horizontal="right" vertical="center"/>
    </xf>
    <xf numFmtId="1" fontId="4" fillId="3" borderId="1" xfId="0" applyNumberFormat="1" applyFont="1" applyFill="1" applyBorder="1" applyAlignment="1">
      <alignment horizontal="right" vertical="center"/>
    </xf>
    <xf numFmtId="1" fontId="4" fillId="4" borderId="1" xfId="0" applyNumberFormat="1" applyFont="1" applyFill="1" applyBorder="1" applyAlignment="1">
      <alignment horizontal="right" vertical="center"/>
    </xf>
    <xf numFmtId="1" fontId="4" fillId="5" borderId="1" xfId="0" applyNumberFormat="1" applyFont="1" applyFill="1" applyBorder="1" applyAlignment="1">
      <alignment horizontal="right" vertical="center"/>
    </xf>
    <xf numFmtId="1" fontId="2" fillId="4" borderId="12" xfId="0" applyNumberFormat="1" applyFont="1" applyFill="1" applyBorder="1" applyAlignment="1">
      <alignment horizontal="right" vertical="center"/>
    </xf>
    <xf numFmtId="0" fontId="4" fillId="5" borderId="8" xfId="0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right" vertical="center"/>
    </xf>
    <xf numFmtId="1" fontId="2" fillId="7" borderId="12" xfId="0" applyNumberFormat="1" applyFont="1" applyFill="1" applyBorder="1" applyAlignment="1">
      <alignment horizontal="right" vertical="center"/>
    </xf>
    <xf numFmtId="0" fontId="4" fillId="8" borderId="20" xfId="0" applyFont="1" applyFill="1" applyBorder="1" applyAlignment="1">
      <alignment horizontal="center" vertical="center"/>
    </xf>
    <xf numFmtId="0" fontId="4" fillId="8" borderId="21" xfId="0" applyFont="1" applyFill="1" applyBorder="1" applyAlignment="1">
      <alignment horizontal="center" vertical="center"/>
    </xf>
    <xf numFmtId="0" fontId="4" fillId="8" borderId="22" xfId="0" applyFont="1" applyFill="1" applyBorder="1" applyAlignment="1">
      <alignment horizontal="center" vertical="center"/>
    </xf>
    <xf numFmtId="0" fontId="2" fillId="9" borderId="0" xfId="0" applyFont="1" applyFill="1" applyAlignment="1">
      <alignment vertical="center"/>
    </xf>
    <xf numFmtId="0" fontId="2" fillId="10" borderId="0" xfId="0" applyFont="1" applyFill="1" applyAlignment="1">
      <alignment vertical="center"/>
    </xf>
    <xf numFmtId="0" fontId="2" fillId="10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165" fontId="2" fillId="2" borderId="0" xfId="1" applyNumberFormat="1" applyFont="1" applyFill="1" applyAlignment="1">
      <alignment vertical="center"/>
    </xf>
    <xf numFmtId="165" fontId="2" fillId="2" borderId="0" xfId="0" applyNumberFormat="1" applyFont="1" applyFill="1" applyAlignment="1">
      <alignment vertical="center"/>
    </xf>
    <xf numFmtId="0" fontId="9" fillId="11" borderId="1" xfId="0" applyFont="1" applyFill="1" applyBorder="1" applyAlignment="1">
      <alignment horizontal="center" vertical="center"/>
    </xf>
    <xf numFmtId="0" fontId="9" fillId="12" borderId="3" xfId="0" applyFont="1" applyFill="1" applyBorder="1" applyAlignment="1">
      <alignment horizontal="center" vertical="center"/>
    </xf>
    <xf numFmtId="1" fontId="10" fillId="11" borderId="2" xfId="0" applyNumberFormat="1" applyFont="1" applyFill="1" applyBorder="1" applyAlignment="1">
      <alignment horizontal="right" vertical="center"/>
    </xf>
    <xf numFmtId="1" fontId="10" fillId="13" borderId="4" xfId="0" applyNumberFormat="1" applyFont="1" applyFill="1" applyBorder="1" applyAlignment="1">
      <alignment horizontal="right" vertical="center"/>
    </xf>
    <xf numFmtId="1" fontId="10" fillId="13" borderId="2" xfId="0" applyNumberFormat="1" applyFont="1" applyFill="1" applyBorder="1" applyAlignment="1">
      <alignment horizontal="right" vertical="center"/>
    </xf>
    <xf numFmtId="1" fontId="10" fillId="12" borderId="4" xfId="0" applyNumberFormat="1" applyFont="1" applyFill="1" applyBorder="1" applyAlignment="1">
      <alignment horizontal="right" vertical="center"/>
    </xf>
    <xf numFmtId="1" fontId="9" fillId="11" borderId="2" xfId="0" applyNumberFormat="1" applyFont="1" applyFill="1" applyBorder="1" applyAlignment="1">
      <alignment horizontal="right" vertical="center"/>
    </xf>
    <xf numFmtId="1" fontId="9" fillId="12" borderId="7" xfId="0" applyNumberFormat="1" applyFont="1" applyFill="1" applyBorder="1" applyAlignment="1">
      <alignment horizontal="right" vertical="center"/>
    </xf>
    <xf numFmtId="0" fontId="4" fillId="3" borderId="3" xfId="0" applyFont="1" applyFill="1" applyBorder="1" applyAlignment="1">
      <alignment horizontal="center" vertical="center"/>
    </xf>
    <xf numFmtId="1" fontId="2" fillId="3" borderId="3" xfId="0" applyNumberFormat="1" applyFont="1" applyFill="1" applyBorder="1" applyAlignment="1">
      <alignment horizontal="right" vertical="center"/>
    </xf>
    <xf numFmtId="1" fontId="2" fillId="7" borderId="3" xfId="0" applyNumberFormat="1" applyFont="1" applyFill="1" applyBorder="1" applyAlignment="1">
      <alignment horizontal="right" vertical="center"/>
    </xf>
    <xf numFmtId="1" fontId="4" fillId="3" borderId="3" xfId="0" applyNumberFormat="1" applyFont="1" applyFill="1" applyBorder="1" applyAlignment="1">
      <alignment horizontal="right" vertical="center"/>
    </xf>
    <xf numFmtId="0" fontId="9" fillId="12" borderId="9" xfId="0" applyFont="1" applyFill="1" applyBorder="1" applyAlignment="1">
      <alignment horizontal="center" vertical="center"/>
    </xf>
    <xf numFmtId="1" fontId="10" fillId="13" borderId="11" xfId="0" applyNumberFormat="1" applyFont="1" applyFill="1" applyBorder="1" applyAlignment="1">
      <alignment horizontal="right" vertical="center"/>
    </xf>
    <xf numFmtId="1" fontId="10" fillId="12" borderId="11" xfId="0" applyNumberFormat="1" applyFont="1" applyFill="1" applyBorder="1" applyAlignment="1">
      <alignment horizontal="right" vertical="center"/>
    </xf>
    <xf numFmtId="1" fontId="9" fillId="12" borderId="11" xfId="0" applyNumberFormat="1" applyFont="1" applyFill="1" applyBorder="1" applyAlignment="1">
      <alignment horizontal="right" vertical="center"/>
    </xf>
    <xf numFmtId="0" fontId="2" fillId="2" borderId="26" xfId="0" applyFont="1" applyFill="1" applyBorder="1" applyAlignment="1">
      <alignment vertical="center"/>
    </xf>
    <xf numFmtId="0" fontId="4" fillId="2" borderId="27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vertical="center"/>
    </xf>
    <xf numFmtId="1" fontId="2" fillId="0" borderId="0" xfId="0" applyNumberFormat="1" applyFont="1" applyAlignment="1">
      <alignment vertical="center"/>
    </xf>
    <xf numFmtId="1" fontId="11" fillId="2" borderId="26" xfId="0" applyNumberFormat="1" applyFont="1" applyFill="1" applyBorder="1" applyAlignment="1">
      <alignment vertical="center"/>
    </xf>
    <xf numFmtId="0" fontId="11" fillId="2" borderId="26" xfId="0" applyFont="1" applyFill="1" applyBorder="1" applyAlignment="1">
      <alignment vertical="center"/>
    </xf>
    <xf numFmtId="1" fontId="11" fillId="2" borderId="7" xfId="0" applyNumberFormat="1" applyFont="1" applyFill="1" applyBorder="1" applyAlignment="1">
      <alignment vertical="center"/>
    </xf>
    <xf numFmtId="1" fontId="12" fillId="2" borderId="0" xfId="0" applyNumberFormat="1" applyFont="1" applyFill="1" applyAlignment="1">
      <alignment vertical="center"/>
    </xf>
    <xf numFmtId="0" fontId="12" fillId="2" borderId="0" xfId="0" applyFont="1" applyFill="1" applyAlignment="1">
      <alignment vertical="center"/>
    </xf>
    <xf numFmtId="1" fontId="12" fillId="2" borderId="32" xfId="0" applyNumberFormat="1" applyFont="1" applyFill="1" applyBorder="1" applyAlignment="1">
      <alignment vertical="center"/>
    </xf>
    <xf numFmtId="1" fontId="12" fillId="2" borderId="4" xfId="0" applyNumberFormat="1" applyFont="1" applyFill="1" applyBorder="1" applyAlignment="1">
      <alignment vertical="center"/>
    </xf>
    <xf numFmtId="0" fontId="12" fillId="2" borderId="0" xfId="0" applyFont="1" applyFill="1" applyBorder="1" applyAlignment="1">
      <alignment vertical="center"/>
    </xf>
    <xf numFmtId="1" fontId="13" fillId="2" borderId="0" xfId="0" applyNumberFormat="1" applyFont="1" applyFill="1" applyAlignment="1">
      <alignment vertical="center"/>
    </xf>
    <xf numFmtId="1" fontId="14" fillId="2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1" fontId="4" fillId="0" borderId="0" xfId="0" applyNumberFormat="1" applyFont="1" applyAlignment="1">
      <alignment vertical="center"/>
    </xf>
    <xf numFmtId="1" fontId="4" fillId="0" borderId="32" xfId="0" applyNumberFormat="1" applyFont="1" applyBorder="1" applyAlignment="1">
      <alignment vertical="center"/>
    </xf>
    <xf numFmtId="1" fontId="14" fillId="2" borderId="28" xfId="0" applyNumberFormat="1" applyFont="1" applyFill="1" applyBorder="1" applyAlignment="1">
      <alignment vertical="center"/>
    </xf>
    <xf numFmtId="1" fontId="4" fillId="3" borderId="1" xfId="0" applyNumberFormat="1" applyFont="1" applyFill="1" applyBorder="1" applyAlignment="1">
      <alignment vertical="center"/>
    </xf>
    <xf numFmtId="1" fontId="4" fillId="4" borderId="5" xfId="0" applyNumberFormat="1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1" fontId="11" fillId="2" borderId="0" xfId="0" applyNumberFormat="1" applyFont="1" applyFill="1" applyAlignment="1">
      <alignment vertical="center"/>
    </xf>
    <xf numFmtId="0" fontId="2" fillId="2" borderId="0" xfId="0" quotePrefix="1" applyFont="1" applyFill="1" applyAlignment="1">
      <alignment vertical="center"/>
    </xf>
    <xf numFmtId="0" fontId="11" fillId="2" borderId="0" xfId="0" applyFont="1" applyFill="1" applyAlignment="1">
      <alignment horizontal="left" vertical="center"/>
    </xf>
    <xf numFmtId="0" fontId="11" fillId="2" borderId="0" xfId="0" quotePrefix="1" applyFont="1" applyFill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4" borderId="13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4" fillId="5" borderId="14" xfId="0" applyFont="1" applyFill="1" applyBorder="1" applyAlignment="1">
      <alignment horizontal="left" vertical="center"/>
    </xf>
    <xf numFmtId="0" fontId="4" fillId="5" borderId="15" xfId="0" applyFont="1" applyFill="1" applyBorder="1" applyAlignment="1">
      <alignment horizontal="left" vertical="center"/>
    </xf>
    <xf numFmtId="0" fontId="4" fillId="6" borderId="12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horizontal="left" vertical="center"/>
    </xf>
    <xf numFmtId="0" fontId="4" fillId="2" borderId="29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453A"/>
      <color rgb="FF73FDD6"/>
      <color rgb="FFEAE9EB"/>
      <color rgb="FFADF960"/>
      <color rgb="FFD5FC79"/>
      <color rgb="FF4E8F00"/>
      <color rgb="FF929000"/>
      <color rgb="FFFF9300"/>
      <color rgb="FFFFD6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856E2-261F-DA4A-90B3-07304FE17947}">
  <sheetPr>
    <tabColor rgb="FF92D050"/>
  </sheetPr>
  <dimension ref="A1:AH44"/>
  <sheetViews>
    <sheetView tabSelected="1" topLeftCell="A14" zoomScale="101" workbookViewId="0"/>
  </sheetViews>
  <sheetFormatPr baseColWidth="10" defaultColWidth="8.83203125" defaultRowHeight="15" x14ac:dyDescent="0.2"/>
  <cols>
    <col min="1" max="1" width="5.83203125" style="3" customWidth="1"/>
    <col min="2" max="2" width="5.83203125" style="48" customWidth="1"/>
    <col min="3" max="20" width="5.83203125" style="3" customWidth="1"/>
    <col min="21" max="22" width="5.83203125" style="48" customWidth="1"/>
    <col min="23" max="25" width="5.83203125" style="3" customWidth="1"/>
    <col min="26" max="26" width="8.6640625" style="3" bestFit="1" customWidth="1"/>
    <col min="27" max="30" width="5.83203125" style="3" customWidth="1"/>
    <col min="31" max="31" width="7.83203125" style="3" customWidth="1"/>
    <col min="32" max="34" width="5.83203125" style="3" customWidth="1"/>
    <col min="35" max="16384" width="8.83203125" style="3"/>
  </cols>
  <sheetData>
    <row r="1" spans="1:34" ht="20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  <c r="V1" s="2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ht="20" customHeight="1" x14ac:dyDescent="0.2">
      <c r="A2" s="1"/>
      <c r="B2" s="9"/>
      <c r="C2" s="9"/>
      <c r="D2" s="137" t="s">
        <v>2</v>
      </c>
      <c r="E2" s="137"/>
      <c r="F2" s="137"/>
      <c r="G2" s="137"/>
      <c r="H2" s="137" t="s">
        <v>3</v>
      </c>
      <c r="I2" s="137"/>
      <c r="J2" s="137"/>
      <c r="K2" s="137"/>
      <c r="L2" s="137" t="s">
        <v>4</v>
      </c>
      <c r="M2" s="137"/>
      <c r="N2" s="137"/>
      <c r="O2" s="137"/>
      <c r="P2" s="137" t="s">
        <v>5</v>
      </c>
      <c r="Q2" s="137"/>
      <c r="R2" s="137"/>
      <c r="S2" s="137"/>
      <c r="T2" s="1"/>
      <c r="U2" s="15" t="s">
        <v>9</v>
      </c>
      <c r="V2" s="2"/>
      <c r="W2" s="2"/>
      <c r="X2" s="2"/>
      <c r="Y2" s="2"/>
      <c r="Z2" s="2"/>
      <c r="AA2" s="2"/>
      <c r="AB2" s="2"/>
      <c r="AC2" s="2"/>
      <c r="AD2" s="2"/>
      <c r="AE2" s="1"/>
      <c r="AF2" s="1"/>
      <c r="AG2" s="1"/>
      <c r="AH2" s="1"/>
    </row>
    <row r="3" spans="1:34" ht="20" customHeight="1" x14ac:dyDescent="0.2">
      <c r="A3" s="1"/>
      <c r="B3" s="68" t="s">
        <v>0</v>
      </c>
      <c r="C3" s="54" t="s">
        <v>23</v>
      </c>
      <c r="D3" s="56" t="s">
        <v>10</v>
      </c>
      <c r="E3" s="56" t="s">
        <v>11</v>
      </c>
      <c r="F3" s="56" t="s">
        <v>12</v>
      </c>
      <c r="G3" s="57" t="s">
        <v>13</v>
      </c>
      <c r="H3" s="81" t="s">
        <v>10</v>
      </c>
      <c r="I3" s="82" t="s">
        <v>11</v>
      </c>
      <c r="J3" s="82" t="s">
        <v>12</v>
      </c>
      <c r="K3" s="83" t="s">
        <v>13</v>
      </c>
      <c r="L3" s="55" t="s">
        <v>10</v>
      </c>
      <c r="M3" s="56" t="s">
        <v>11</v>
      </c>
      <c r="N3" s="56" t="s">
        <v>12</v>
      </c>
      <c r="O3" s="57" t="s">
        <v>13</v>
      </c>
      <c r="P3" s="81" t="s">
        <v>10</v>
      </c>
      <c r="Q3" s="82" t="s">
        <v>11</v>
      </c>
      <c r="R3" s="82" t="s">
        <v>12</v>
      </c>
      <c r="S3" s="83" t="s">
        <v>13</v>
      </c>
      <c r="T3" s="1"/>
      <c r="U3" s="5" t="s">
        <v>14</v>
      </c>
      <c r="V3" s="6" t="s">
        <v>21</v>
      </c>
      <c r="W3" s="78" t="s">
        <v>6</v>
      </c>
      <c r="X3" s="7" t="s">
        <v>0</v>
      </c>
      <c r="Y3" s="8" t="s">
        <v>1</v>
      </c>
      <c r="Z3" s="8"/>
      <c r="AA3" s="8"/>
      <c r="AB3" s="8"/>
      <c r="AC3" s="8"/>
      <c r="AD3" s="8"/>
      <c r="AE3" s="1"/>
      <c r="AF3" s="1"/>
      <c r="AG3" s="1"/>
      <c r="AH3" s="1"/>
    </row>
    <row r="4" spans="1:34" ht="20" customHeight="1" x14ac:dyDescent="0.2">
      <c r="A4" s="1"/>
      <c r="B4" s="53">
        <v>1</v>
      </c>
      <c r="C4" s="69" t="s">
        <v>24</v>
      </c>
      <c r="D4" s="66"/>
      <c r="E4" s="64"/>
      <c r="F4" s="65">
        <v>0</v>
      </c>
      <c r="G4" s="65">
        <v>0</v>
      </c>
      <c r="H4" s="65">
        <v>0</v>
      </c>
      <c r="I4" s="65">
        <v>0</v>
      </c>
      <c r="J4" s="64"/>
      <c r="K4" s="64"/>
      <c r="L4" s="64"/>
      <c r="M4" s="64"/>
      <c r="N4" s="64"/>
      <c r="O4" s="64"/>
      <c r="P4" s="64"/>
      <c r="Q4" s="64"/>
      <c r="R4" s="64"/>
      <c r="S4" s="64"/>
      <c r="T4" s="9"/>
      <c r="U4" s="72">
        <f>SUM(D4:S4)</f>
        <v>0</v>
      </c>
      <c r="V4" s="80"/>
      <c r="W4" s="10"/>
      <c r="X4" s="2">
        <v>1</v>
      </c>
      <c r="Y4" s="4" t="s">
        <v>8</v>
      </c>
      <c r="Z4" s="11"/>
      <c r="AA4" s="11"/>
      <c r="AB4" s="11"/>
      <c r="AC4" s="11"/>
      <c r="AD4" s="11"/>
      <c r="AE4" s="1"/>
      <c r="AF4" s="1"/>
      <c r="AG4" s="1"/>
      <c r="AH4" s="1"/>
    </row>
    <row r="5" spans="1:34" ht="20" customHeight="1" x14ac:dyDescent="0.2">
      <c r="A5" s="1"/>
      <c r="B5" s="70"/>
      <c r="C5" s="71" t="s">
        <v>21</v>
      </c>
      <c r="D5" s="67"/>
      <c r="E5" s="61"/>
      <c r="F5" s="63">
        <v>75</v>
      </c>
      <c r="G5" s="63">
        <v>75</v>
      </c>
      <c r="H5" s="63">
        <v>25</v>
      </c>
      <c r="I5" s="63">
        <v>25</v>
      </c>
      <c r="J5" s="61"/>
      <c r="K5" s="61"/>
      <c r="L5" s="61"/>
      <c r="M5" s="61"/>
      <c r="N5" s="61"/>
      <c r="O5" s="61"/>
      <c r="P5" s="61"/>
      <c r="Q5" s="61"/>
      <c r="R5" s="61"/>
      <c r="S5" s="61"/>
      <c r="T5" s="1"/>
      <c r="U5" s="79"/>
      <c r="V5" s="77">
        <f>SUM(D5:S5)</f>
        <v>200</v>
      </c>
      <c r="W5" s="12">
        <f>SUM(U4:V5)</f>
        <v>200</v>
      </c>
      <c r="X5" s="2"/>
      <c r="Y5" s="4"/>
      <c r="Z5" s="11"/>
      <c r="AA5" s="11"/>
      <c r="AB5" s="11"/>
      <c r="AC5" s="11"/>
      <c r="AD5" s="11"/>
      <c r="AE5" s="1"/>
      <c r="AF5" s="1"/>
      <c r="AG5" s="1"/>
      <c r="AH5" s="1"/>
    </row>
    <row r="6" spans="1:34" ht="20" customHeight="1" x14ac:dyDescent="0.2">
      <c r="A6" s="1"/>
      <c r="B6" s="53">
        <f>B4+1</f>
        <v>2</v>
      </c>
      <c r="C6" s="69" t="s">
        <v>24</v>
      </c>
      <c r="D6" s="67"/>
      <c r="E6" s="61"/>
      <c r="F6" s="62">
        <v>25</v>
      </c>
      <c r="G6" s="62">
        <v>30</v>
      </c>
      <c r="H6" s="62">
        <v>5</v>
      </c>
      <c r="I6" s="62">
        <v>5</v>
      </c>
      <c r="J6" s="62">
        <v>0</v>
      </c>
      <c r="K6" s="62">
        <v>0</v>
      </c>
      <c r="L6" s="62">
        <v>10</v>
      </c>
      <c r="M6" s="62">
        <v>15</v>
      </c>
      <c r="N6" s="61"/>
      <c r="O6" s="61"/>
      <c r="P6" s="61"/>
      <c r="Q6" s="61"/>
      <c r="R6" s="61"/>
      <c r="S6" s="61"/>
      <c r="T6" s="9"/>
      <c r="U6" s="72">
        <f>SUM(D6:S6)</f>
        <v>90</v>
      </c>
      <c r="V6" s="79"/>
      <c r="W6" s="10"/>
      <c r="X6" s="2">
        <f>X4+1</f>
        <v>2</v>
      </c>
      <c r="Y6" s="1" t="s">
        <v>19</v>
      </c>
      <c r="Z6" s="1"/>
      <c r="AA6" s="1"/>
      <c r="AB6" s="1"/>
      <c r="AC6" s="1"/>
      <c r="AD6" s="1"/>
      <c r="AE6" s="1"/>
      <c r="AF6" s="1"/>
      <c r="AG6" s="1"/>
      <c r="AH6" s="1"/>
    </row>
    <row r="7" spans="1:34" ht="20" customHeight="1" x14ac:dyDescent="0.2">
      <c r="A7" s="1"/>
      <c r="B7" s="70"/>
      <c r="C7" s="71" t="s">
        <v>21</v>
      </c>
      <c r="D7" s="67"/>
      <c r="E7" s="61"/>
      <c r="F7" s="63">
        <v>0</v>
      </c>
      <c r="G7" s="63">
        <v>0</v>
      </c>
      <c r="H7" s="63">
        <v>20</v>
      </c>
      <c r="I7" s="63">
        <v>20</v>
      </c>
      <c r="J7" s="63">
        <v>20</v>
      </c>
      <c r="K7" s="63">
        <v>20</v>
      </c>
      <c r="L7" s="63">
        <v>15</v>
      </c>
      <c r="M7" s="63">
        <v>15</v>
      </c>
      <c r="N7" s="61"/>
      <c r="O7" s="61"/>
      <c r="P7" s="61"/>
      <c r="Q7" s="61"/>
      <c r="R7" s="61"/>
      <c r="S7" s="61"/>
      <c r="T7" s="1"/>
      <c r="U7" s="79"/>
      <c r="V7" s="73">
        <f>SUM(D7:S7)</f>
        <v>110</v>
      </c>
      <c r="W7" s="12">
        <f>SUM(U6:V7)</f>
        <v>200</v>
      </c>
      <c r="X7" s="2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4" ht="20" customHeight="1" x14ac:dyDescent="0.2">
      <c r="A8" s="1"/>
      <c r="B8" s="53">
        <f>B6+1</f>
        <v>3</v>
      </c>
      <c r="C8" s="69" t="s">
        <v>24</v>
      </c>
      <c r="D8" s="67"/>
      <c r="E8" s="61"/>
      <c r="F8" s="62">
        <v>20</v>
      </c>
      <c r="G8" s="62">
        <v>25</v>
      </c>
      <c r="H8" s="62">
        <v>5</v>
      </c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9"/>
      <c r="U8" s="72">
        <f>SUM(D8:S8)</f>
        <v>50</v>
      </c>
      <c r="V8" s="79"/>
      <c r="W8" s="10"/>
      <c r="X8" s="2">
        <f>X6+1</f>
        <v>3</v>
      </c>
      <c r="Y8" s="1" t="s">
        <v>26</v>
      </c>
      <c r="Z8" s="1"/>
      <c r="AA8" s="1"/>
      <c r="AB8" s="1"/>
      <c r="AC8" s="1"/>
      <c r="AD8" s="1"/>
      <c r="AE8" s="1"/>
      <c r="AF8" s="1"/>
      <c r="AG8" s="1"/>
      <c r="AH8" s="1"/>
    </row>
    <row r="9" spans="1:34" ht="20" customHeight="1" x14ac:dyDescent="0.2">
      <c r="A9" s="1"/>
      <c r="B9" s="70"/>
      <c r="C9" s="71" t="s">
        <v>21</v>
      </c>
      <c r="D9" s="67"/>
      <c r="E9" s="61"/>
      <c r="F9" s="63">
        <v>0</v>
      </c>
      <c r="G9" s="63">
        <v>0</v>
      </c>
      <c r="H9" s="63">
        <v>0</v>
      </c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1"/>
      <c r="U9" s="79"/>
      <c r="V9" s="73">
        <f>SUM(D9:S9)</f>
        <v>0</v>
      </c>
      <c r="W9" s="12">
        <f>SUM(U8:V9)</f>
        <v>50</v>
      </c>
      <c r="X9" s="2"/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1:34" ht="20" customHeight="1" x14ac:dyDescent="0.2">
      <c r="A10" s="1"/>
      <c r="B10" s="53">
        <f>B8+1</f>
        <v>4</v>
      </c>
      <c r="C10" s="69" t="s">
        <v>24</v>
      </c>
      <c r="D10" s="67"/>
      <c r="E10" s="61"/>
      <c r="F10" s="61"/>
      <c r="G10" s="61"/>
      <c r="H10" s="62">
        <v>25</v>
      </c>
      <c r="I10" s="62">
        <v>50</v>
      </c>
      <c r="J10" s="62">
        <v>50</v>
      </c>
      <c r="K10" s="62">
        <v>25</v>
      </c>
      <c r="L10" s="61"/>
      <c r="M10" s="61"/>
      <c r="N10" s="61"/>
      <c r="O10" s="61"/>
      <c r="P10" s="61"/>
      <c r="Q10" s="61"/>
      <c r="R10" s="61"/>
      <c r="S10" s="61"/>
      <c r="T10" s="9"/>
      <c r="U10" s="72">
        <f>SUM(D10:S10)</f>
        <v>150</v>
      </c>
      <c r="V10" s="79"/>
      <c r="W10" s="10"/>
      <c r="X10" s="2">
        <f>X8+1</f>
        <v>4</v>
      </c>
      <c r="Y10" s="1" t="s">
        <v>27</v>
      </c>
      <c r="Z10" s="1"/>
      <c r="AA10" s="1"/>
      <c r="AB10" s="1"/>
      <c r="AC10" s="1"/>
      <c r="AD10" s="1"/>
      <c r="AE10" s="1"/>
      <c r="AF10" s="1"/>
      <c r="AG10" s="1"/>
      <c r="AH10" s="1"/>
    </row>
    <row r="11" spans="1:34" ht="20" customHeight="1" x14ac:dyDescent="0.2">
      <c r="A11" s="1"/>
      <c r="B11" s="70"/>
      <c r="C11" s="71" t="s">
        <v>21</v>
      </c>
      <c r="D11" s="67"/>
      <c r="E11" s="61"/>
      <c r="F11" s="61"/>
      <c r="G11" s="61"/>
      <c r="H11" s="63">
        <v>0</v>
      </c>
      <c r="I11" s="63">
        <v>0</v>
      </c>
      <c r="J11" s="63">
        <v>0</v>
      </c>
      <c r="K11" s="63">
        <v>0</v>
      </c>
      <c r="L11" s="61"/>
      <c r="M11" s="61"/>
      <c r="N11" s="61"/>
      <c r="O11" s="61"/>
      <c r="P11" s="61"/>
      <c r="Q11" s="61"/>
      <c r="R11" s="61"/>
      <c r="S11" s="61"/>
      <c r="T11" s="1"/>
      <c r="U11" s="79"/>
      <c r="V11" s="73">
        <f>SUM(D11:S11)</f>
        <v>0</v>
      </c>
      <c r="W11" s="12">
        <f>SUM(U10:V11)</f>
        <v>150</v>
      </c>
      <c r="X11" s="2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 ht="20" customHeight="1" x14ac:dyDescent="0.2">
      <c r="A12" s="1"/>
      <c r="B12" s="53">
        <f>B10+1</f>
        <v>5</v>
      </c>
      <c r="C12" s="69" t="s">
        <v>24</v>
      </c>
      <c r="D12" s="67"/>
      <c r="E12" s="61"/>
      <c r="F12" s="61"/>
      <c r="G12" s="61"/>
      <c r="H12" s="61"/>
      <c r="I12" s="61"/>
      <c r="J12" s="62">
        <v>0</v>
      </c>
      <c r="K12" s="62">
        <v>0</v>
      </c>
      <c r="L12" s="62">
        <v>35</v>
      </c>
      <c r="M12" s="62">
        <v>35</v>
      </c>
      <c r="N12" s="62">
        <v>35</v>
      </c>
      <c r="O12" s="62">
        <v>35</v>
      </c>
      <c r="P12" s="62">
        <v>30</v>
      </c>
      <c r="Q12" s="62">
        <v>15</v>
      </c>
      <c r="R12" s="61"/>
      <c r="S12" s="61"/>
      <c r="T12" s="9"/>
      <c r="U12" s="72">
        <f>SUM(D12:S12)</f>
        <v>185</v>
      </c>
      <c r="V12" s="79"/>
      <c r="W12" s="10"/>
      <c r="X12" s="2">
        <f>X10+1</f>
        <v>5</v>
      </c>
      <c r="Y12" s="1" t="s">
        <v>7</v>
      </c>
      <c r="Z12" s="1"/>
      <c r="AA12" s="1"/>
      <c r="AB12" s="1"/>
      <c r="AC12" s="1"/>
      <c r="AD12" s="1"/>
      <c r="AE12" s="1"/>
      <c r="AF12" s="1"/>
      <c r="AG12" s="1"/>
      <c r="AH12" s="1"/>
    </row>
    <row r="13" spans="1:34" ht="20" customHeight="1" x14ac:dyDescent="0.2">
      <c r="A13" s="1"/>
      <c r="B13" s="70"/>
      <c r="C13" s="71" t="s">
        <v>21</v>
      </c>
      <c r="D13" s="67"/>
      <c r="E13" s="61"/>
      <c r="F13" s="61"/>
      <c r="G13" s="61"/>
      <c r="H13" s="61"/>
      <c r="I13" s="61"/>
      <c r="J13" s="63">
        <v>45</v>
      </c>
      <c r="K13" s="63">
        <v>45</v>
      </c>
      <c r="L13" s="63">
        <v>45</v>
      </c>
      <c r="M13" s="63">
        <v>45</v>
      </c>
      <c r="N13" s="63">
        <v>45</v>
      </c>
      <c r="O13" s="63">
        <v>45</v>
      </c>
      <c r="P13" s="63">
        <v>30</v>
      </c>
      <c r="Q13" s="63">
        <v>15</v>
      </c>
      <c r="R13" s="61"/>
      <c r="S13" s="61"/>
      <c r="T13" s="1"/>
      <c r="U13" s="79"/>
      <c r="V13" s="73">
        <f>SUM(D13:S13)</f>
        <v>315</v>
      </c>
      <c r="W13" s="12">
        <f>SUM(U12:V13)</f>
        <v>500</v>
      </c>
      <c r="X13" s="2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ht="20" customHeight="1" x14ac:dyDescent="0.2">
      <c r="A14" s="1"/>
      <c r="B14" s="53">
        <f t="shared" ref="B14" si="0">B12+1</f>
        <v>6</v>
      </c>
      <c r="C14" s="69" t="s">
        <v>24</v>
      </c>
      <c r="D14" s="67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2">
        <v>25</v>
      </c>
      <c r="Q14" s="62">
        <v>25</v>
      </c>
      <c r="R14" s="62">
        <v>25</v>
      </c>
      <c r="S14" s="62">
        <v>25</v>
      </c>
      <c r="T14" s="9"/>
      <c r="U14" s="72">
        <f>SUM(D14:S14)</f>
        <v>100</v>
      </c>
      <c r="V14" s="79"/>
      <c r="W14" s="10"/>
      <c r="X14" s="2">
        <f t="shared" ref="X14" si="1">X12+1</f>
        <v>6</v>
      </c>
      <c r="Y14" s="1" t="s">
        <v>20</v>
      </c>
      <c r="Z14" s="1"/>
      <c r="AA14" s="1"/>
      <c r="AB14" s="1"/>
      <c r="AC14" s="1"/>
      <c r="AD14" s="1"/>
      <c r="AE14" s="1"/>
      <c r="AF14" s="1"/>
      <c r="AG14" s="1"/>
      <c r="AH14" s="1"/>
    </row>
    <row r="15" spans="1:34" ht="20" customHeight="1" x14ac:dyDescent="0.2">
      <c r="A15" s="1"/>
      <c r="B15" s="70"/>
      <c r="C15" s="71" t="s">
        <v>21</v>
      </c>
      <c r="D15" s="67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3">
        <v>25</v>
      </c>
      <c r="Q15" s="63">
        <v>25</v>
      </c>
      <c r="R15" s="63">
        <v>25</v>
      </c>
      <c r="S15" s="63">
        <v>25</v>
      </c>
      <c r="T15" s="1"/>
      <c r="U15" s="79"/>
      <c r="V15" s="73">
        <f>SUM(D15:S15)</f>
        <v>100</v>
      </c>
      <c r="W15" s="12">
        <f>SUM(U14:V15)</f>
        <v>200</v>
      </c>
      <c r="X15" s="2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ht="20" customHeight="1" x14ac:dyDescent="0.2">
      <c r="A16" s="1"/>
      <c r="B16" s="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2"/>
      <c r="T16" s="1"/>
      <c r="U16" s="74">
        <f>SUM(U4:U15)</f>
        <v>575</v>
      </c>
      <c r="V16" s="75">
        <f>SUM(V4:V15)</f>
        <v>725</v>
      </c>
      <c r="W16" s="76">
        <f>SUM(W4:W15)</f>
        <v>1300</v>
      </c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34" ht="20" customHeight="1" x14ac:dyDescent="0.2">
      <c r="A17" s="1"/>
      <c r="B17" s="2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2"/>
      <c r="V17" s="2" t="s">
        <v>29</v>
      </c>
      <c r="W17" s="30">
        <f>SUM(U16:V16)</f>
        <v>1300</v>
      </c>
      <c r="X17" s="1"/>
      <c r="Y17" s="1"/>
      <c r="Z17" s="1"/>
      <c r="AA17" s="1"/>
      <c r="AB17" s="1"/>
      <c r="AC17" s="1"/>
      <c r="AE17" s="1"/>
      <c r="AF17" s="1"/>
      <c r="AG17" s="1"/>
      <c r="AH17" s="1"/>
    </row>
    <row r="18" spans="1:34" ht="20" customHeight="1" x14ac:dyDescent="0.2">
      <c r="A18" s="1"/>
      <c r="B18" s="15" t="s">
        <v>15</v>
      </c>
      <c r="C18" s="15"/>
      <c r="D18" s="11"/>
      <c r="E18" s="11"/>
      <c r="F18" s="16"/>
      <c r="G18" s="11"/>
      <c r="H18" s="11"/>
      <c r="I18" s="11"/>
      <c r="J18" s="16"/>
      <c r="K18" s="11"/>
      <c r="L18" s="11"/>
      <c r="M18" s="11"/>
      <c r="N18" s="16"/>
      <c r="O18" s="11"/>
      <c r="P18" s="11"/>
      <c r="Q18" s="11"/>
      <c r="R18" s="16"/>
      <c r="S18" s="11"/>
      <c r="T18" s="33" t="s">
        <v>16</v>
      </c>
      <c r="U18" s="2"/>
      <c r="V18" s="2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34" ht="20" customHeight="1" thickBot="1" x14ac:dyDescent="0.25">
      <c r="A19" s="1"/>
      <c r="B19" s="139" t="s">
        <v>14</v>
      </c>
      <c r="C19" s="140"/>
      <c r="D19" s="17">
        <f t="shared" ref="D19:S19" si="2">SUM(D4,D6,D8,D10,D12,D14)</f>
        <v>0</v>
      </c>
      <c r="E19" s="17">
        <f t="shared" si="2"/>
        <v>0</v>
      </c>
      <c r="F19" s="17">
        <f t="shared" si="2"/>
        <v>45</v>
      </c>
      <c r="G19" s="17">
        <f t="shared" si="2"/>
        <v>55</v>
      </c>
      <c r="H19" s="130">
        <f t="shared" si="2"/>
        <v>35</v>
      </c>
      <c r="I19" s="130">
        <f t="shared" si="2"/>
        <v>55</v>
      </c>
      <c r="J19" s="130">
        <f t="shared" si="2"/>
        <v>50</v>
      </c>
      <c r="K19" s="130">
        <f t="shared" si="2"/>
        <v>25</v>
      </c>
      <c r="L19" s="17">
        <f t="shared" si="2"/>
        <v>45</v>
      </c>
      <c r="M19" s="17">
        <f t="shared" si="2"/>
        <v>50</v>
      </c>
      <c r="N19" s="17">
        <f t="shared" si="2"/>
        <v>35</v>
      </c>
      <c r="O19" s="17">
        <f t="shared" si="2"/>
        <v>35</v>
      </c>
      <c r="P19" s="17">
        <f t="shared" si="2"/>
        <v>55</v>
      </c>
      <c r="Q19" s="17">
        <f t="shared" si="2"/>
        <v>40</v>
      </c>
      <c r="R19" s="17">
        <f t="shared" si="2"/>
        <v>25</v>
      </c>
      <c r="S19" s="18">
        <f t="shared" si="2"/>
        <v>25</v>
      </c>
      <c r="T19" s="19">
        <f>SUM(C19:S19)</f>
        <v>575</v>
      </c>
      <c r="U19" s="1"/>
      <c r="V19" s="2"/>
      <c r="W19" s="2"/>
      <c r="X19" s="1"/>
      <c r="Y19" s="1"/>
      <c r="Z19" s="20" t="s">
        <v>0</v>
      </c>
      <c r="AA19" s="20" t="s">
        <v>2</v>
      </c>
      <c r="AB19" s="20" t="s">
        <v>3</v>
      </c>
      <c r="AC19" s="20" t="s">
        <v>4</v>
      </c>
      <c r="AD19" s="20" t="s">
        <v>5</v>
      </c>
      <c r="AE19" s="20" t="s">
        <v>16</v>
      </c>
      <c r="AF19" s="1"/>
      <c r="AG19" s="1"/>
      <c r="AH19" s="1"/>
    </row>
    <row r="20" spans="1:34" ht="20" customHeight="1" thickBot="1" x14ac:dyDescent="0.25">
      <c r="A20" s="1"/>
      <c r="B20" s="141" t="s">
        <v>21</v>
      </c>
      <c r="C20" s="142"/>
      <c r="D20" s="21">
        <f t="shared" ref="D20:S20" si="3">SUM(D5,D7,D9,D11,D13,D15)</f>
        <v>0</v>
      </c>
      <c r="E20" s="21">
        <f t="shared" si="3"/>
        <v>0</v>
      </c>
      <c r="F20" s="21">
        <f t="shared" si="3"/>
        <v>75</v>
      </c>
      <c r="G20" s="21">
        <f t="shared" si="3"/>
        <v>75</v>
      </c>
      <c r="H20" s="131">
        <f t="shared" si="3"/>
        <v>45</v>
      </c>
      <c r="I20" s="131">
        <f t="shared" si="3"/>
        <v>45</v>
      </c>
      <c r="J20" s="131">
        <f t="shared" si="3"/>
        <v>65</v>
      </c>
      <c r="K20" s="131">
        <f t="shared" si="3"/>
        <v>65</v>
      </c>
      <c r="L20" s="21">
        <f t="shared" si="3"/>
        <v>60</v>
      </c>
      <c r="M20" s="21">
        <f t="shared" si="3"/>
        <v>60</v>
      </c>
      <c r="N20" s="21">
        <f t="shared" si="3"/>
        <v>45</v>
      </c>
      <c r="O20" s="21">
        <f t="shared" si="3"/>
        <v>45</v>
      </c>
      <c r="P20" s="21">
        <f t="shared" si="3"/>
        <v>55</v>
      </c>
      <c r="Q20" s="21">
        <f t="shared" si="3"/>
        <v>40</v>
      </c>
      <c r="R20" s="21">
        <f t="shared" si="3"/>
        <v>25</v>
      </c>
      <c r="S20" s="22">
        <f t="shared" si="3"/>
        <v>25</v>
      </c>
      <c r="T20" s="23">
        <f>SUM(C20:S20)</f>
        <v>725</v>
      </c>
      <c r="U20" s="1"/>
      <c r="V20" s="2"/>
      <c r="W20" s="2"/>
      <c r="X20" s="1"/>
      <c r="Y20" s="1"/>
      <c r="Z20" s="24">
        <v>1</v>
      </c>
      <c r="AA20" s="25">
        <f>SUM(D4:G5)</f>
        <v>150</v>
      </c>
      <c r="AB20" s="25">
        <f>SUM(H4:K5)</f>
        <v>50</v>
      </c>
      <c r="AC20" s="25">
        <f>SUM(L4:O5)</f>
        <v>0</v>
      </c>
      <c r="AD20" s="25">
        <f>SUM(P4:S5)</f>
        <v>0</v>
      </c>
      <c r="AE20" s="26">
        <f t="shared" ref="AE20:AE25" si="4">SUM(AA20:AD20)</f>
        <v>200</v>
      </c>
      <c r="AF20" s="1"/>
      <c r="AG20" s="1"/>
      <c r="AH20" s="1"/>
    </row>
    <row r="21" spans="1:34" ht="20" customHeight="1" thickTop="1" x14ac:dyDescent="0.2">
      <c r="A21" s="1"/>
      <c r="B21" s="143" t="s">
        <v>6</v>
      </c>
      <c r="C21" s="144"/>
      <c r="D21" s="27">
        <f>SUM(D19:D20)</f>
        <v>0</v>
      </c>
      <c r="E21" s="27">
        <f t="shared" ref="E21:S21" si="5">SUM(E19:E20)</f>
        <v>0</v>
      </c>
      <c r="F21" s="27">
        <f t="shared" si="5"/>
        <v>120</v>
      </c>
      <c r="G21" s="27">
        <f t="shared" si="5"/>
        <v>130</v>
      </c>
      <c r="H21" s="27">
        <f t="shared" si="5"/>
        <v>80</v>
      </c>
      <c r="I21" s="27">
        <f t="shared" si="5"/>
        <v>100</v>
      </c>
      <c r="J21" s="27">
        <f t="shared" si="5"/>
        <v>115</v>
      </c>
      <c r="K21" s="27">
        <f t="shared" si="5"/>
        <v>90</v>
      </c>
      <c r="L21" s="27">
        <f t="shared" si="5"/>
        <v>105</v>
      </c>
      <c r="M21" s="27">
        <f t="shared" si="5"/>
        <v>110</v>
      </c>
      <c r="N21" s="27">
        <f t="shared" si="5"/>
        <v>80</v>
      </c>
      <c r="O21" s="27">
        <f t="shared" si="5"/>
        <v>80</v>
      </c>
      <c r="P21" s="27">
        <f t="shared" si="5"/>
        <v>110</v>
      </c>
      <c r="Q21" s="27">
        <f t="shared" si="5"/>
        <v>80</v>
      </c>
      <c r="R21" s="27">
        <f t="shared" si="5"/>
        <v>50</v>
      </c>
      <c r="S21" s="28">
        <f t="shared" si="5"/>
        <v>50</v>
      </c>
      <c r="T21" s="29">
        <f>SUM(C21:S21)</f>
        <v>1300</v>
      </c>
      <c r="U21" s="1"/>
      <c r="V21" s="2"/>
      <c r="W21" s="2"/>
      <c r="X21" s="1"/>
      <c r="Y21" s="1"/>
      <c r="Z21" s="24">
        <f>Z20+1</f>
        <v>2</v>
      </c>
      <c r="AA21" s="25">
        <f>SUM(D6:G7)</f>
        <v>55</v>
      </c>
      <c r="AB21" s="25">
        <f>SUM(H6:K7)</f>
        <v>90</v>
      </c>
      <c r="AC21" s="25">
        <f>SUM(L6:O7)</f>
        <v>55</v>
      </c>
      <c r="AD21" s="25">
        <f>SUM(P6:S7)</f>
        <v>0</v>
      </c>
      <c r="AE21" s="26">
        <f t="shared" si="4"/>
        <v>200</v>
      </c>
      <c r="AF21" s="1"/>
      <c r="AG21" s="1"/>
      <c r="AH21" s="1"/>
    </row>
    <row r="22" spans="1:34" ht="20" customHeight="1" x14ac:dyDescent="0.2">
      <c r="A22" s="1"/>
      <c r="B22" s="145" t="s">
        <v>17</v>
      </c>
      <c r="C22" s="146"/>
      <c r="D22" s="30">
        <f>SUM(D4:D15)</f>
        <v>0</v>
      </c>
      <c r="E22" s="30">
        <f t="shared" ref="E22:R22" si="6">SUM(E4:E15)</f>
        <v>0</v>
      </c>
      <c r="F22" s="30">
        <f t="shared" si="6"/>
        <v>120</v>
      </c>
      <c r="G22" s="30">
        <f t="shared" si="6"/>
        <v>130</v>
      </c>
      <c r="H22" s="30">
        <f t="shared" si="6"/>
        <v>80</v>
      </c>
      <c r="I22" s="30">
        <f t="shared" si="6"/>
        <v>100</v>
      </c>
      <c r="J22" s="30">
        <f t="shared" si="6"/>
        <v>115</v>
      </c>
      <c r="K22" s="30">
        <f t="shared" si="6"/>
        <v>90</v>
      </c>
      <c r="L22" s="30">
        <f t="shared" si="6"/>
        <v>105</v>
      </c>
      <c r="M22" s="30">
        <f t="shared" si="6"/>
        <v>110</v>
      </c>
      <c r="N22" s="30">
        <f t="shared" si="6"/>
        <v>80</v>
      </c>
      <c r="O22" s="30">
        <f t="shared" si="6"/>
        <v>80</v>
      </c>
      <c r="P22" s="30">
        <f t="shared" si="6"/>
        <v>110</v>
      </c>
      <c r="Q22" s="30">
        <f t="shared" si="6"/>
        <v>80</v>
      </c>
      <c r="R22" s="30">
        <f t="shared" si="6"/>
        <v>50</v>
      </c>
      <c r="S22" s="31">
        <f t="shared" ref="S22" si="7">SUM(S4:S15)</f>
        <v>50</v>
      </c>
      <c r="T22" s="32">
        <f>SUM(C22:S22)</f>
        <v>1300</v>
      </c>
      <c r="U22" s="1"/>
      <c r="V22" s="2"/>
      <c r="W22" s="2"/>
      <c r="X22" s="1"/>
      <c r="Y22" s="1"/>
      <c r="Z22" s="24">
        <f>Z21+1</f>
        <v>3</v>
      </c>
      <c r="AA22" s="25">
        <f>SUM(D8:G9)</f>
        <v>45</v>
      </c>
      <c r="AB22" s="25">
        <f>SUM(H8:K9)</f>
        <v>5</v>
      </c>
      <c r="AC22" s="25">
        <f>SUM(L8:O9)</f>
        <v>0</v>
      </c>
      <c r="AD22" s="25">
        <f>SUM(P8:S9)</f>
        <v>0</v>
      </c>
      <c r="AE22" s="26">
        <f t="shared" si="4"/>
        <v>50</v>
      </c>
      <c r="AF22" s="1"/>
      <c r="AG22" s="1"/>
      <c r="AH22" s="1"/>
    </row>
    <row r="23" spans="1:34" ht="20" customHeight="1" x14ac:dyDescent="0.2">
      <c r="A23" s="1"/>
      <c r="B23" s="15"/>
      <c r="C23" s="15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2"/>
      <c r="W23" s="2"/>
      <c r="X23" s="1"/>
      <c r="Y23" s="1"/>
      <c r="Z23" s="24">
        <f t="shared" ref="Z23:Z25" si="8">Z22+1</f>
        <v>4</v>
      </c>
      <c r="AA23" s="25">
        <f>SUM(D10:G11)</f>
        <v>0</v>
      </c>
      <c r="AB23" s="25">
        <f>SUM(H10:K11)</f>
        <v>150</v>
      </c>
      <c r="AC23" s="25">
        <f>SUM(L10:O11)</f>
        <v>0</v>
      </c>
      <c r="AD23" s="25">
        <f>SUM(P10:S11)</f>
        <v>0</v>
      </c>
      <c r="AE23" s="26">
        <f t="shared" si="4"/>
        <v>150</v>
      </c>
      <c r="AF23" s="1"/>
      <c r="AG23" s="1"/>
      <c r="AH23" s="1"/>
    </row>
    <row r="24" spans="1:34" ht="20" customHeight="1" x14ac:dyDescent="0.2">
      <c r="A24" s="1"/>
      <c r="B24" s="15" t="s">
        <v>22</v>
      </c>
      <c r="C24" s="15"/>
      <c r="D24" s="11"/>
      <c r="E24" s="11"/>
      <c r="F24" s="33"/>
      <c r="G24" s="34" t="s">
        <v>2</v>
      </c>
      <c r="H24" s="34"/>
      <c r="I24" s="34"/>
      <c r="J24" s="34"/>
      <c r="K24" s="34" t="s">
        <v>3</v>
      </c>
      <c r="L24" s="34"/>
      <c r="M24" s="34"/>
      <c r="N24" s="34"/>
      <c r="O24" s="34" t="s">
        <v>4</v>
      </c>
      <c r="P24" s="34"/>
      <c r="Q24" s="34"/>
      <c r="R24" s="34"/>
      <c r="S24" s="34" t="s">
        <v>5</v>
      </c>
      <c r="T24" s="11"/>
      <c r="U24" s="1"/>
      <c r="V24" s="2"/>
      <c r="W24" s="2"/>
      <c r="X24" s="1"/>
      <c r="Y24" s="1"/>
      <c r="Z24" s="24">
        <f t="shared" si="8"/>
        <v>5</v>
      </c>
      <c r="AA24" s="25">
        <f>SUM(D12:G13)</f>
        <v>0</v>
      </c>
      <c r="AB24" s="25">
        <f>SUM(H12:K13)</f>
        <v>90</v>
      </c>
      <c r="AC24" s="25">
        <f>SUM(L12:O13)</f>
        <v>320</v>
      </c>
      <c r="AD24" s="25">
        <f>SUM(P12:S13)</f>
        <v>90</v>
      </c>
      <c r="AE24" s="26">
        <f t="shared" si="4"/>
        <v>500</v>
      </c>
      <c r="AF24" s="1"/>
      <c r="AG24" s="1"/>
      <c r="AH24" s="1"/>
    </row>
    <row r="25" spans="1:34" ht="20" customHeight="1" thickBot="1" x14ac:dyDescent="0.25">
      <c r="A25" s="1"/>
      <c r="B25" s="139" t="s">
        <v>14</v>
      </c>
      <c r="C25" s="140"/>
      <c r="D25" s="35"/>
      <c r="E25" s="35"/>
      <c r="F25" s="35"/>
      <c r="G25" s="17">
        <f>SUM(D19:G19)</f>
        <v>100</v>
      </c>
      <c r="H25" s="35"/>
      <c r="I25" s="35"/>
      <c r="J25" s="35"/>
      <c r="K25" s="35">
        <f>SUM(H19:K19)</f>
        <v>165</v>
      </c>
      <c r="L25" s="35"/>
      <c r="M25" s="35"/>
      <c r="N25" s="35"/>
      <c r="O25" s="35">
        <f>SUM(L19:O19)</f>
        <v>165</v>
      </c>
      <c r="P25" s="35"/>
      <c r="Q25" s="35"/>
      <c r="R25" s="35"/>
      <c r="S25" s="36">
        <f>SUM(P19:S19)</f>
        <v>145</v>
      </c>
      <c r="T25" s="19">
        <f>SUM(C25:S25)</f>
        <v>575</v>
      </c>
      <c r="U25" s="1"/>
      <c r="V25" s="2"/>
      <c r="W25" s="2"/>
      <c r="X25" s="1"/>
      <c r="Y25" s="1"/>
      <c r="Z25" s="37">
        <f t="shared" si="8"/>
        <v>6</v>
      </c>
      <c r="AA25" s="38">
        <f>SUM(D14:G15)</f>
        <v>0</v>
      </c>
      <c r="AB25" s="38">
        <f>SUM(H14:K15)</f>
        <v>0</v>
      </c>
      <c r="AC25" s="38">
        <f>SUM(L14:O15)</f>
        <v>0</v>
      </c>
      <c r="AD25" s="38">
        <f>SUM(P14:S15)</f>
        <v>200</v>
      </c>
      <c r="AE25" s="39">
        <f t="shared" si="4"/>
        <v>200</v>
      </c>
      <c r="AF25" s="1"/>
      <c r="AG25" s="1"/>
      <c r="AH25" s="1"/>
    </row>
    <row r="26" spans="1:34" ht="20" customHeight="1" thickTop="1" thickBot="1" x14ac:dyDescent="0.25">
      <c r="A26" s="1"/>
      <c r="B26" s="141" t="s">
        <v>21</v>
      </c>
      <c r="C26" s="142"/>
      <c r="D26" s="40"/>
      <c r="E26" s="40"/>
      <c r="F26" s="40"/>
      <c r="G26" s="21">
        <f>SUM(D20:G20)</f>
        <v>150</v>
      </c>
      <c r="H26" s="40"/>
      <c r="I26" s="40"/>
      <c r="J26" s="40"/>
      <c r="K26" s="40">
        <f>SUM(H20:K20)</f>
        <v>220</v>
      </c>
      <c r="L26" s="40"/>
      <c r="M26" s="40"/>
      <c r="N26" s="40"/>
      <c r="O26" s="40">
        <f>SUM(L20:O20)</f>
        <v>210</v>
      </c>
      <c r="P26" s="40"/>
      <c r="Q26" s="40"/>
      <c r="R26" s="40"/>
      <c r="S26" s="41">
        <f>SUM(P20:S20)</f>
        <v>145</v>
      </c>
      <c r="T26" s="23">
        <f>SUM(C26:S26)</f>
        <v>725</v>
      </c>
      <c r="U26" s="1"/>
      <c r="V26" s="2"/>
      <c r="W26" s="2"/>
      <c r="X26" s="1"/>
      <c r="Y26" s="1"/>
      <c r="Z26" s="42" t="s">
        <v>25</v>
      </c>
      <c r="AA26" s="26">
        <f>SUM(AA20:AA25)</f>
        <v>250</v>
      </c>
      <c r="AB26" s="26">
        <f>SUM(AB20:AB25)</f>
        <v>385</v>
      </c>
      <c r="AC26" s="26">
        <f>SUM(AC20:AC25)</f>
        <v>375</v>
      </c>
      <c r="AD26" s="26">
        <f>SUM(AD20:AD25)</f>
        <v>290</v>
      </c>
      <c r="AE26" s="26">
        <f>SUM(AE20:AE25)</f>
        <v>1300</v>
      </c>
      <c r="AF26" s="1"/>
      <c r="AG26" s="1"/>
      <c r="AH26" s="1"/>
    </row>
    <row r="27" spans="1:34" ht="20" customHeight="1" thickTop="1" x14ac:dyDescent="0.2">
      <c r="A27" s="1"/>
      <c r="B27" s="143" t="s">
        <v>6</v>
      </c>
      <c r="C27" s="144"/>
      <c r="D27" s="43"/>
      <c r="E27" s="43"/>
      <c r="F27" s="43"/>
      <c r="G27" s="27">
        <f>SUM(D21:G21)</f>
        <v>250</v>
      </c>
      <c r="H27" s="43"/>
      <c r="I27" s="43"/>
      <c r="J27" s="43"/>
      <c r="K27" s="27">
        <f>SUM(H21:K21)</f>
        <v>385</v>
      </c>
      <c r="L27" s="43"/>
      <c r="M27" s="43"/>
      <c r="N27" s="43"/>
      <c r="O27" s="43">
        <f>SUM(L21:O21)</f>
        <v>375</v>
      </c>
      <c r="P27" s="43"/>
      <c r="Q27" s="43"/>
      <c r="R27" s="43"/>
      <c r="S27" s="44">
        <f>SUM(P21:S21)</f>
        <v>290</v>
      </c>
      <c r="T27" s="29">
        <f>SUM(C27:S27)</f>
        <v>1300</v>
      </c>
      <c r="U27" s="1"/>
      <c r="V27" s="2"/>
      <c r="W27" s="2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 ht="20" customHeight="1" thickBot="1" x14ac:dyDescent="0.25">
      <c r="A28" s="1"/>
      <c r="B28" s="145" t="s">
        <v>17</v>
      </c>
      <c r="C28" s="146"/>
      <c r="D28" s="45"/>
      <c r="E28" s="45"/>
      <c r="F28" s="45"/>
      <c r="G28" s="46">
        <f>SUM(D4:G15)</f>
        <v>250</v>
      </c>
      <c r="H28" s="45"/>
      <c r="I28" s="45"/>
      <c r="J28" s="46"/>
      <c r="K28" s="46">
        <f>SUM(H4:K15)</f>
        <v>385</v>
      </c>
      <c r="L28" s="45"/>
      <c r="M28" s="45"/>
      <c r="N28" s="45"/>
      <c r="O28" s="46">
        <f>SUM(L4:O15)</f>
        <v>375</v>
      </c>
      <c r="P28" s="45"/>
      <c r="Q28" s="45"/>
      <c r="R28" s="45"/>
      <c r="S28" s="47">
        <f>SUM(P4:S15)</f>
        <v>290</v>
      </c>
      <c r="T28" s="32">
        <f>SUM(C28:S28)</f>
        <v>1300</v>
      </c>
      <c r="U28" s="1"/>
      <c r="V28" s="2"/>
      <c r="W28" s="2"/>
      <c r="X28" s="1"/>
      <c r="Y28" s="1"/>
      <c r="Z28" s="20" t="s">
        <v>23</v>
      </c>
      <c r="AA28" s="20" t="s">
        <v>2</v>
      </c>
      <c r="AB28" s="20" t="s">
        <v>3</v>
      </c>
      <c r="AC28" s="20" t="s">
        <v>4</v>
      </c>
      <c r="AD28" s="20" t="s">
        <v>5</v>
      </c>
      <c r="AE28" s="20" t="s">
        <v>16</v>
      </c>
      <c r="AF28" s="1"/>
      <c r="AG28" s="1"/>
      <c r="AH28" s="1"/>
    </row>
    <row r="29" spans="1:34" ht="20" customHeight="1" x14ac:dyDescent="0.2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2"/>
      <c r="V29" s="2"/>
      <c r="W29" s="1"/>
      <c r="X29" s="1"/>
      <c r="Y29" s="1"/>
      <c r="Z29" s="1" t="s">
        <v>14</v>
      </c>
      <c r="AA29" s="14">
        <f>G25</f>
        <v>100</v>
      </c>
      <c r="AB29" s="1">
        <f>K25</f>
        <v>165</v>
      </c>
      <c r="AC29" s="1">
        <f>O25</f>
        <v>165</v>
      </c>
      <c r="AD29" s="1">
        <f>S25</f>
        <v>145</v>
      </c>
      <c r="AE29" s="16">
        <f>SUM(AA29:AD29)</f>
        <v>575</v>
      </c>
      <c r="AF29" s="1"/>
      <c r="AG29" s="1"/>
      <c r="AH29" s="1"/>
    </row>
    <row r="30" spans="1:34" ht="20" customHeight="1" x14ac:dyDescent="0.2">
      <c r="A30" s="1"/>
      <c r="B30" s="2"/>
      <c r="C30" s="49" t="s">
        <v>18</v>
      </c>
      <c r="D30" s="50">
        <v>43800</v>
      </c>
      <c r="E30" s="50">
        <f t="shared" ref="E30:H30" si="9">EDATE(D30,3)</f>
        <v>43891</v>
      </c>
      <c r="F30" s="50">
        <f t="shared" si="9"/>
        <v>43983</v>
      </c>
      <c r="G30" s="50">
        <f t="shared" si="9"/>
        <v>44075</v>
      </c>
      <c r="H30" s="50">
        <f t="shared" si="9"/>
        <v>44166</v>
      </c>
      <c r="I30" s="50">
        <f>EDATE(H30,3)</f>
        <v>44256</v>
      </c>
      <c r="J30" s="50">
        <f t="shared" ref="J30:S30" si="10">EDATE(I30,3)</f>
        <v>44348</v>
      </c>
      <c r="K30" s="50">
        <f t="shared" si="10"/>
        <v>44440</v>
      </c>
      <c r="L30" s="50">
        <f t="shared" si="10"/>
        <v>44531</v>
      </c>
      <c r="M30" s="50">
        <f t="shared" si="10"/>
        <v>44621</v>
      </c>
      <c r="N30" s="50">
        <f t="shared" si="10"/>
        <v>44713</v>
      </c>
      <c r="O30" s="50">
        <f t="shared" si="10"/>
        <v>44805</v>
      </c>
      <c r="P30" s="50">
        <f t="shared" si="10"/>
        <v>44896</v>
      </c>
      <c r="Q30" s="50">
        <f t="shared" si="10"/>
        <v>44986</v>
      </c>
      <c r="R30" s="50">
        <f t="shared" si="10"/>
        <v>45078</v>
      </c>
      <c r="S30" s="50">
        <f t="shared" si="10"/>
        <v>45170</v>
      </c>
      <c r="T30" s="1"/>
      <c r="U30" s="1"/>
      <c r="V30" s="2"/>
      <c r="W30" s="4" t="s">
        <v>37</v>
      </c>
      <c r="X30" s="1"/>
      <c r="Y30" s="134" t="s">
        <v>36</v>
      </c>
      <c r="Z30" s="1" t="s">
        <v>21</v>
      </c>
      <c r="AA30" s="14">
        <f>G26</f>
        <v>150</v>
      </c>
      <c r="AB30" s="1">
        <f>K26</f>
        <v>220</v>
      </c>
      <c r="AC30" s="1">
        <f>O26</f>
        <v>210</v>
      </c>
      <c r="AD30" s="1">
        <f>S26</f>
        <v>145</v>
      </c>
      <c r="AE30" s="16">
        <f>SUM(AA30:AD30)</f>
        <v>725</v>
      </c>
      <c r="AF30" s="1"/>
      <c r="AG30" s="1"/>
      <c r="AH30" s="1"/>
    </row>
    <row r="31" spans="1:34" ht="20" customHeight="1" x14ac:dyDescent="0.2">
      <c r="A31" s="1"/>
      <c r="B31" s="15" t="s">
        <v>28</v>
      </c>
      <c r="C31" s="49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1"/>
      <c r="U31" s="1"/>
      <c r="V31" s="1"/>
      <c r="W31" s="135" t="s">
        <v>38</v>
      </c>
      <c r="X31" s="132"/>
      <c r="Y31" s="136" t="s">
        <v>36</v>
      </c>
      <c r="Z31" s="132" t="s">
        <v>21</v>
      </c>
      <c r="AA31" s="133">
        <f>AA30/1.44</f>
        <v>104.16666666666667</v>
      </c>
      <c r="AB31" s="133">
        <f>AB30/1.44</f>
        <v>152.77777777777777</v>
      </c>
      <c r="AC31" s="133">
        <f>AC30/1.44</f>
        <v>145.83333333333334</v>
      </c>
      <c r="AD31" s="133">
        <f>AD30/1.44</f>
        <v>100.69444444444444</v>
      </c>
      <c r="AE31" s="133">
        <f>AE30/1.44</f>
        <v>503.47222222222223</v>
      </c>
      <c r="AF31" s="1"/>
      <c r="AG31" s="1"/>
      <c r="AH31" s="1"/>
    </row>
    <row r="32" spans="1:34" ht="20" customHeight="1" x14ac:dyDescent="0.2">
      <c r="A32" s="1"/>
      <c r="B32" s="2"/>
      <c r="C32" s="51"/>
      <c r="D32" s="138" t="s">
        <v>2</v>
      </c>
      <c r="E32" s="138"/>
      <c r="F32" s="138"/>
      <c r="G32" s="138"/>
      <c r="H32" s="138" t="s">
        <v>3</v>
      </c>
      <c r="I32" s="138"/>
      <c r="J32" s="138"/>
      <c r="K32" s="138"/>
      <c r="L32" s="138" t="s">
        <v>4</v>
      </c>
      <c r="M32" s="138"/>
      <c r="N32" s="138"/>
      <c r="O32" s="138"/>
      <c r="P32" s="138" t="s">
        <v>5</v>
      </c>
      <c r="Q32" s="138"/>
      <c r="R32" s="138"/>
      <c r="S32" s="138"/>
      <c r="T32" s="1"/>
      <c r="U32" s="2"/>
      <c r="V32" s="2"/>
      <c r="W32" s="2"/>
      <c r="X32" s="2"/>
      <c r="Y32" s="2"/>
      <c r="Z32" s="2"/>
      <c r="AA32" s="2"/>
      <c r="AB32" s="2"/>
      <c r="AC32" s="1"/>
      <c r="AD32" s="1"/>
      <c r="AE32" s="1"/>
      <c r="AF32" s="1"/>
      <c r="AG32" s="1"/>
      <c r="AH32" s="1"/>
    </row>
    <row r="33" spans="1:34" ht="20" customHeight="1" x14ac:dyDescent="0.2">
      <c r="A33" s="1"/>
      <c r="B33" s="2"/>
      <c r="C33" s="54" t="s">
        <v>0</v>
      </c>
      <c r="D33" s="55" t="s">
        <v>10</v>
      </c>
      <c r="E33" s="56" t="s">
        <v>11</v>
      </c>
      <c r="F33" s="56" t="s">
        <v>12</v>
      </c>
      <c r="G33" s="57" t="s">
        <v>13</v>
      </c>
      <c r="H33" s="55" t="s">
        <v>10</v>
      </c>
      <c r="I33" s="56" t="s">
        <v>11</v>
      </c>
      <c r="J33" s="56" t="s">
        <v>12</v>
      </c>
      <c r="K33" s="57" t="s">
        <v>13</v>
      </c>
      <c r="L33" s="55" t="s">
        <v>10</v>
      </c>
      <c r="M33" s="56" t="s">
        <v>11</v>
      </c>
      <c r="N33" s="56" t="s">
        <v>12</v>
      </c>
      <c r="O33" s="57" t="s">
        <v>13</v>
      </c>
      <c r="P33" s="55" t="s">
        <v>10</v>
      </c>
      <c r="Q33" s="56" t="s">
        <v>11</v>
      </c>
      <c r="R33" s="56" t="s">
        <v>12</v>
      </c>
      <c r="S33" s="57" t="s">
        <v>13</v>
      </c>
      <c r="T33" s="1"/>
      <c r="U33" s="7" t="s">
        <v>0</v>
      </c>
      <c r="V33" s="7" t="s">
        <v>1</v>
      </c>
      <c r="W33" s="7"/>
      <c r="X33" s="7"/>
      <c r="Y33" s="7"/>
      <c r="Z33" s="7"/>
      <c r="AA33" s="7"/>
      <c r="AB33" s="7"/>
      <c r="AC33" s="1"/>
      <c r="AD33" s="1"/>
      <c r="AE33" s="1"/>
      <c r="AF33" s="1"/>
      <c r="AG33" s="1"/>
      <c r="AH33" s="1"/>
    </row>
    <row r="34" spans="1:34" ht="20" customHeight="1" x14ac:dyDescent="0.2">
      <c r="A34" s="1"/>
      <c r="B34" s="2"/>
      <c r="C34" s="53">
        <v>1</v>
      </c>
      <c r="D34" s="58"/>
      <c r="E34" s="58"/>
      <c r="F34" s="59">
        <f>EDATE(F$30,-2)</f>
        <v>43922</v>
      </c>
      <c r="G34" s="59"/>
      <c r="H34" s="59"/>
      <c r="I34" s="59">
        <f>I$30</f>
        <v>44256</v>
      </c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1"/>
      <c r="U34" s="2">
        <v>1</v>
      </c>
      <c r="V34" s="4" t="s">
        <v>8</v>
      </c>
      <c r="W34" s="33"/>
      <c r="X34" s="33"/>
      <c r="Y34" s="33"/>
      <c r="Z34" s="33"/>
      <c r="AA34" s="33"/>
      <c r="AB34" s="33"/>
      <c r="AC34" s="1"/>
      <c r="AD34" s="1"/>
      <c r="AE34" s="1"/>
      <c r="AF34" s="1"/>
      <c r="AG34" s="1"/>
      <c r="AH34" s="1"/>
    </row>
    <row r="35" spans="1:34" ht="20" customHeight="1" x14ac:dyDescent="0.2">
      <c r="A35" s="1"/>
      <c r="B35" s="2"/>
      <c r="C35" s="53">
        <f>C34+1</f>
        <v>2</v>
      </c>
      <c r="D35" s="58"/>
      <c r="E35" s="58"/>
      <c r="F35" s="59">
        <f>EDATE(F$30,-2)</f>
        <v>43922</v>
      </c>
      <c r="G35" s="59"/>
      <c r="H35" s="59"/>
      <c r="I35" s="59"/>
      <c r="J35" s="59"/>
      <c r="K35" s="59"/>
      <c r="L35" s="59"/>
      <c r="M35" s="59">
        <f>M$30</f>
        <v>44621</v>
      </c>
      <c r="N35" s="58"/>
      <c r="O35" s="58"/>
      <c r="P35" s="58"/>
      <c r="Q35" s="58"/>
      <c r="R35" s="58"/>
      <c r="S35" s="60"/>
      <c r="T35" s="1"/>
      <c r="U35" s="2">
        <f>U34+1</f>
        <v>2</v>
      </c>
      <c r="V35" s="1" t="s">
        <v>19</v>
      </c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spans="1:34" ht="20" customHeight="1" x14ac:dyDescent="0.2">
      <c r="A36" s="1"/>
      <c r="B36" s="2"/>
      <c r="C36" s="53">
        <f>C35+1</f>
        <v>3</v>
      </c>
      <c r="D36" s="58"/>
      <c r="E36" s="58"/>
      <c r="F36" s="59">
        <f>EDATE(F$30,-2)</f>
        <v>43922</v>
      </c>
      <c r="G36" s="59"/>
      <c r="H36" s="59">
        <f>H$30</f>
        <v>44166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60"/>
      <c r="T36" s="1"/>
      <c r="U36" s="2">
        <f t="shared" ref="U36:U39" si="11">U35+1</f>
        <v>3</v>
      </c>
      <c r="V36" s="1" t="s">
        <v>26</v>
      </c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spans="1:34" ht="20" customHeight="1" x14ac:dyDescent="0.2">
      <c r="A37" s="1"/>
      <c r="B37" s="2"/>
      <c r="C37" s="53">
        <f t="shared" ref="C37:C38" si="12">C36+1</f>
        <v>4</v>
      </c>
      <c r="D37" s="58"/>
      <c r="E37" s="58"/>
      <c r="F37" s="58"/>
      <c r="G37" s="58"/>
      <c r="H37" s="59">
        <f>EDATE(H$30,-2)</f>
        <v>44105</v>
      </c>
      <c r="I37" s="59"/>
      <c r="J37" s="59"/>
      <c r="K37" s="59">
        <f>K$30</f>
        <v>44440</v>
      </c>
      <c r="L37" s="58"/>
      <c r="M37" s="58"/>
      <c r="N37" s="58"/>
      <c r="O37" s="58"/>
      <c r="P37" s="58"/>
      <c r="Q37" s="58"/>
      <c r="R37" s="58"/>
      <c r="S37" s="60"/>
      <c r="T37" s="1"/>
      <c r="U37" s="2">
        <f t="shared" si="11"/>
        <v>4</v>
      </c>
      <c r="V37" s="1" t="s">
        <v>27</v>
      </c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spans="1:34" ht="20" customHeight="1" x14ac:dyDescent="0.2">
      <c r="A38" s="1"/>
      <c r="B38" s="2"/>
      <c r="C38" s="53">
        <f t="shared" si="12"/>
        <v>5</v>
      </c>
      <c r="D38" s="58"/>
      <c r="E38" s="58"/>
      <c r="F38" s="58"/>
      <c r="G38" s="58"/>
      <c r="H38" s="58"/>
      <c r="I38" s="58"/>
      <c r="J38" s="58"/>
      <c r="K38" s="59">
        <f>EDATE(K$30,-2)</f>
        <v>44378</v>
      </c>
      <c r="L38" s="59"/>
      <c r="M38" s="59"/>
      <c r="N38" s="59"/>
      <c r="O38" s="59"/>
      <c r="P38" s="59"/>
      <c r="Q38" s="59">
        <f>Q$30</f>
        <v>44986</v>
      </c>
      <c r="R38" s="58"/>
      <c r="S38" s="60"/>
      <c r="T38" s="1"/>
      <c r="U38" s="2">
        <f t="shared" si="11"/>
        <v>5</v>
      </c>
      <c r="V38" s="1" t="s">
        <v>7</v>
      </c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39" spans="1:34" ht="20" customHeight="1" x14ac:dyDescent="0.2">
      <c r="A39" s="1"/>
      <c r="B39" s="2"/>
      <c r="C39" s="53">
        <f>C38+1</f>
        <v>6</v>
      </c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9">
        <f>EDATE(P$30,-2)</f>
        <v>44835</v>
      </c>
      <c r="Q39" s="59"/>
      <c r="R39" s="59"/>
      <c r="S39" s="59">
        <f>S$30</f>
        <v>45170</v>
      </c>
      <c r="T39" s="1"/>
      <c r="U39" s="2">
        <f t="shared" si="11"/>
        <v>6</v>
      </c>
      <c r="V39" s="1" t="s">
        <v>20</v>
      </c>
      <c r="W39" s="2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</row>
    <row r="40" spans="1:34" ht="20" customHeight="1" x14ac:dyDescent="0.2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2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</row>
    <row r="41" spans="1:34" ht="40" customHeight="1" x14ac:dyDescent="0.2"/>
    <row r="42" spans="1:34" ht="40" customHeight="1" x14ac:dyDescent="0.2"/>
    <row r="43" spans="1:34" ht="40" customHeight="1" x14ac:dyDescent="0.2"/>
    <row r="44" spans="1:34" ht="40" customHeight="1" x14ac:dyDescent="0.2"/>
  </sheetData>
  <mergeCells count="16">
    <mergeCell ref="B25:C25"/>
    <mergeCell ref="B26:C26"/>
    <mergeCell ref="B27:C27"/>
    <mergeCell ref="B28:C28"/>
    <mergeCell ref="B19:C19"/>
    <mergeCell ref="B20:C20"/>
    <mergeCell ref="B21:C21"/>
    <mergeCell ref="B22:C22"/>
    <mergeCell ref="D2:G2"/>
    <mergeCell ref="H2:K2"/>
    <mergeCell ref="L2:O2"/>
    <mergeCell ref="P2:S2"/>
    <mergeCell ref="H32:K32"/>
    <mergeCell ref="L32:O32"/>
    <mergeCell ref="P32:S32"/>
    <mergeCell ref="D32:G32"/>
  </mergeCells>
  <phoneticPr fontId="1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15181-ADEE-B949-9A73-1BA438B67DB9}">
  <sheetPr>
    <tabColor rgb="FFFFFF00"/>
  </sheetPr>
  <dimension ref="A1:BH44"/>
  <sheetViews>
    <sheetView topLeftCell="A7" zoomScale="125" workbookViewId="0">
      <selection activeCell="K25" sqref="K25"/>
    </sheetView>
  </sheetViews>
  <sheetFormatPr baseColWidth="10" defaultColWidth="8.83203125" defaultRowHeight="15" x14ac:dyDescent="0.2"/>
  <cols>
    <col min="1" max="1" width="5.83203125" style="3" customWidth="1"/>
    <col min="2" max="2" width="5.83203125" style="48" customWidth="1"/>
    <col min="3" max="28" width="5.83203125" style="3" customWidth="1"/>
    <col min="29" max="30" width="5.83203125" style="48" customWidth="1"/>
    <col min="31" max="33" width="5.83203125" style="3" customWidth="1"/>
    <col min="34" max="34" width="8.6640625" style="3" bestFit="1" customWidth="1"/>
    <col min="35" max="38" width="5.83203125" style="3" customWidth="1"/>
    <col min="39" max="39" width="7.83203125" style="3" customWidth="1"/>
    <col min="40" max="40" width="5.83203125" style="3" customWidth="1"/>
    <col min="41" max="41" width="8.83203125" style="48" bestFit="1" customWidth="1"/>
    <col min="42" max="53" width="6.83203125" style="3" customWidth="1"/>
    <col min="54" max="16384" width="8.83203125" style="3"/>
  </cols>
  <sheetData>
    <row r="1" spans="1:60" ht="20" customHeight="1" x14ac:dyDescent="0.2">
      <c r="A1" s="84"/>
      <c r="B1" s="87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2"/>
      <c r="AD1" s="2"/>
      <c r="AE1" s="1"/>
      <c r="AF1" s="1"/>
      <c r="AG1" s="1"/>
      <c r="AH1" s="1"/>
      <c r="AI1" s="1"/>
      <c r="AJ1" s="1"/>
      <c r="AK1" s="1"/>
      <c r="AL1" s="1"/>
      <c r="AM1" s="1"/>
      <c r="AN1" s="1"/>
      <c r="AO1" s="149" t="s">
        <v>35</v>
      </c>
      <c r="AP1" s="149"/>
      <c r="AQ1" s="149"/>
      <c r="AR1" s="149"/>
      <c r="AS1" s="149"/>
      <c r="AT1" s="149"/>
      <c r="AU1" s="149"/>
      <c r="AV1" s="149"/>
      <c r="AW1" s="149"/>
      <c r="AX1" s="149"/>
      <c r="AY1" s="149"/>
      <c r="AZ1" s="149"/>
      <c r="BA1" s="149"/>
    </row>
    <row r="2" spans="1:60" ht="20" customHeight="1" x14ac:dyDescent="0.2">
      <c r="A2" s="1"/>
      <c r="B2" s="9"/>
      <c r="C2" s="9"/>
      <c r="D2" s="137" t="s">
        <v>2</v>
      </c>
      <c r="E2" s="137"/>
      <c r="F2" s="137"/>
      <c r="G2" s="137"/>
      <c r="H2" s="137" t="s">
        <v>3</v>
      </c>
      <c r="I2" s="137"/>
      <c r="J2" s="137"/>
      <c r="K2" s="137"/>
      <c r="L2" s="137" t="s">
        <v>4</v>
      </c>
      <c r="M2" s="137"/>
      <c r="N2" s="137"/>
      <c r="O2" s="137"/>
      <c r="P2" s="137" t="s">
        <v>5</v>
      </c>
      <c r="Q2" s="137"/>
      <c r="R2" s="137"/>
      <c r="S2" s="137"/>
      <c r="T2" s="1"/>
      <c r="U2" s="149" t="s">
        <v>2</v>
      </c>
      <c r="V2" s="149"/>
      <c r="W2" s="149" t="s">
        <v>3</v>
      </c>
      <c r="X2" s="149"/>
      <c r="Y2" s="149" t="s">
        <v>4</v>
      </c>
      <c r="Z2" s="149"/>
      <c r="AA2" s="149" t="s">
        <v>5</v>
      </c>
      <c r="AB2" s="149"/>
      <c r="AC2" s="15" t="s">
        <v>9</v>
      </c>
      <c r="AD2" s="2"/>
      <c r="AE2" s="2"/>
      <c r="AF2" s="2"/>
      <c r="AG2" s="2"/>
      <c r="AH2" s="2"/>
      <c r="AI2" s="2"/>
      <c r="AJ2" s="2"/>
      <c r="AK2" s="2"/>
      <c r="AL2" s="2"/>
      <c r="AM2" s="1"/>
      <c r="AN2" s="1"/>
      <c r="AO2" s="110"/>
      <c r="AP2" s="147" t="s">
        <v>2</v>
      </c>
      <c r="AQ2" s="147"/>
      <c r="AR2" s="148"/>
      <c r="AS2" s="147" t="s">
        <v>3</v>
      </c>
      <c r="AT2" s="147"/>
      <c r="AU2" s="148"/>
      <c r="AV2" s="147" t="s">
        <v>4</v>
      </c>
      <c r="AW2" s="147"/>
      <c r="AX2" s="148"/>
      <c r="AY2" s="147" t="s">
        <v>5</v>
      </c>
      <c r="AZ2" s="147"/>
      <c r="BA2" s="148"/>
    </row>
    <row r="3" spans="1:60" ht="20" customHeight="1" thickBot="1" x14ac:dyDescent="0.25">
      <c r="A3" s="1"/>
      <c r="B3" s="68" t="s">
        <v>0</v>
      </c>
      <c r="C3" s="54" t="s">
        <v>23</v>
      </c>
      <c r="D3" s="56" t="s">
        <v>10</v>
      </c>
      <c r="E3" s="56" t="s">
        <v>11</v>
      </c>
      <c r="F3" s="56" t="s">
        <v>12</v>
      </c>
      <c r="G3" s="57" t="s">
        <v>13</v>
      </c>
      <c r="H3" s="81" t="s">
        <v>10</v>
      </c>
      <c r="I3" s="82" t="s">
        <v>11</v>
      </c>
      <c r="J3" s="82" t="s">
        <v>12</v>
      </c>
      <c r="K3" s="83" t="s">
        <v>13</v>
      </c>
      <c r="L3" s="55" t="s">
        <v>10</v>
      </c>
      <c r="M3" s="56" t="s">
        <v>11</v>
      </c>
      <c r="N3" s="56" t="s">
        <v>12</v>
      </c>
      <c r="O3" s="57" t="s">
        <v>13</v>
      </c>
      <c r="P3" s="81" t="s">
        <v>10</v>
      </c>
      <c r="Q3" s="82" t="s">
        <v>11</v>
      </c>
      <c r="R3" s="82" t="s">
        <v>12</v>
      </c>
      <c r="S3" s="83" t="s">
        <v>13</v>
      </c>
      <c r="T3" s="1"/>
      <c r="U3" s="91" t="s">
        <v>14</v>
      </c>
      <c r="V3" s="92" t="s">
        <v>21</v>
      </c>
      <c r="W3" s="91" t="s">
        <v>14</v>
      </c>
      <c r="X3" s="92" t="s">
        <v>21</v>
      </c>
      <c r="Y3" s="91" t="s">
        <v>14</v>
      </c>
      <c r="Z3" s="92" t="s">
        <v>21</v>
      </c>
      <c r="AA3" s="91" t="s">
        <v>14</v>
      </c>
      <c r="AB3" s="103" t="s">
        <v>21</v>
      </c>
      <c r="AC3" s="99" t="s">
        <v>14</v>
      </c>
      <c r="AD3" s="6" t="s">
        <v>21</v>
      </c>
      <c r="AE3" s="78" t="s">
        <v>6</v>
      </c>
      <c r="AF3" s="7" t="s">
        <v>0</v>
      </c>
      <c r="AG3" s="8" t="s">
        <v>1</v>
      </c>
      <c r="AH3" s="8"/>
      <c r="AI3" s="8"/>
      <c r="AJ3" s="8"/>
      <c r="AK3" s="8"/>
      <c r="AL3" s="8"/>
      <c r="AM3" s="1"/>
      <c r="AN3" s="1"/>
      <c r="AO3" s="111" t="s">
        <v>0</v>
      </c>
      <c r="AP3" s="109" t="s">
        <v>34</v>
      </c>
      <c r="AQ3" s="109" t="s">
        <v>32</v>
      </c>
      <c r="AR3" s="108" t="s">
        <v>6</v>
      </c>
      <c r="AS3" s="109" t="s">
        <v>34</v>
      </c>
      <c r="AT3" s="109" t="s">
        <v>32</v>
      </c>
      <c r="AU3" s="108" t="s">
        <v>6</v>
      </c>
      <c r="AV3" s="109" t="s">
        <v>34</v>
      </c>
      <c r="AW3" s="109" t="s">
        <v>32</v>
      </c>
      <c r="AX3" s="108" t="s">
        <v>6</v>
      </c>
      <c r="AY3" s="109" t="s">
        <v>34</v>
      </c>
      <c r="AZ3" s="109" t="s">
        <v>32</v>
      </c>
      <c r="BA3" s="108" t="s">
        <v>6</v>
      </c>
      <c r="BB3" s="126" t="s">
        <v>16</v>
      </c>
      <c r="BE3" s="1" t="s">
        <v>31</v>
      </c>
      <c r="BF3" s="1" t="s">
        <v>32</v>
      </c>
      <c r="BG3" s="3" t="s">
        <v>6</v>
      </c>
      <c r="BH3" s="1" t="s">
        <v>33</v>
      </c>
    </row>
    <row r="4" spans="1:60" ht="20" customHeight="1" x14ac:dyDescent="0.2">
      <c r="A4" s="1"/>
      <c r="B4" s="53">
        <v>1</v>
      </c>
      <c r="C4" s="69" t="s">
        <v>24</v>
      </c>
      <c r="D4" s="66"/>
      <c r="E4" s="64"/>
      <c r="F4" s="65">
        <v>0</v>
      </c>
      <c r="G4" s="65">
        <v>0</v>
      </c>
      <c r="H4" s="65">
        <v>0</v>
      </c>
      <c r="I4" s="65">
        <v>0</v>
      </c>
      <c r="J4" s="64"/>
      <c r="K4" s="64"/>
      <c r="L4" s="64"/>
      <c r="M4" s="64"/>
      <c r="N4" s="64"/>
      <c r="O4" s="64"/>
      <c r="P4" s="64"/>
      <c r="Q4" s="64"/>
      <c r="R4" s="64"/>
      <c r="S4" s="64"/>
      <c r="T4" s="9"/>
      <c r="U4" s="93">
        <f>SUM(D4:G4)</f>
        <v>0</v>
      </c>
      <c r="V4" s="94"/>
      <c r="W4" s="93">
        <f>SUM(H4:K4)</f>
        <v>0</v>
      </c>
      <c r="X4" s="94"/>
      <c r="Y4" s="93">
        <f>SUM(L4:O4)</f>
        <v>0</v>
      </c>
      <c r="Z4" s="94"/>
      <c r="AA4" s="93">
        <f>SUM(P4:S4)</f>
        <v>0</v>
      </c>
      <c r="AB4" s="104"/>
      <c r="AC4" s="100">
        <f>SUM(D4:S4)</f>
        <v>0</v>
      </c>
      <c r="AD4" s="80"/>
      <c r="AE4" s="10"/>
      <c r="AF4" s="2">
        <v>1</v>
      </c>
      <c r="AG4" s="4" t="s">
        <v>8</v>
      </c>
      <c r="AH4" s="11"/>
      <c r="AI4" s="11"/>
      <c r="AJ4" s="11"/>
      <c r="AK4" s="11"/>
      <c r="AL4" s="11"/>
      <c r="AM4" s="1"/>
      <c r="AN4" s="1"/>
      <c r="AO4" s="112"/>
      <c r="AP4" s="1"/>
      <c r="AQ4" s="1"/>
      <c r="AR4" s="107"/>
      <c r="AS4" s="1"/>
      <c r="AT4" s="1"/>
      <c r="AU4" s="107"/>
      <c r="AV4" s="1"/>
      <c r="AW4" s="1"/>
      <c r="AX4" s="107"/>
      <c r="AY4" s="9"/>
      <c r="AZ4" s="9"/>
      <c r="BA4" s="107"/>
      <c r="BB4" s="126"/>
      <c r="BE4" s="1"/>
      <c r="BF4" s="1"/>
      <c r="BG4" s="1"/>
      <c r="BH4" s="1"/>
    </row>
    <row r="5" spans="1:60" ht="20" customHeight="1" x14ac:dyDescent="0.2">
      <c r="A5" s="1"/>
      <c r="B5" s="70"/>
      <c r="C5" s="71" t="s">
        <v>21</v>
      </c>
      <c r="D5" s="67"/>
      <c r="E5" s="61"/>
      <c r="F5" s="63">
        <v>75</v>
      </c>
      <c r="G5" s="63">
        <v>75</v>
      </c>
      <c r="H5" s="63">
        <v>25</v>
      </c>
      <c r="I5" s="63">
        <v>25</v>
      </c>
      <c r="J5" s="61"/>
      <c r="K5" s="61"/>
      <c r="L5" s="61"/>
      <c r="M5" s="61"/>
      <c r="N5" s="61"/>
      <c r="O5" s="61"/>
      <c r="P5" s="61"/>
      <c r="Q5" s="61"/>
      <c r="R5" s="61"/>
      <c r="S5" s="61"/>
      <c r="T5" s="1"/>
      <c r="U5" s="95"/>
      <c r="V5" s="96">
        <f>SUM(D5:G5)</f>
        <v>150</v>
      </c>
      <c r="W5" s="95"/>
      <c r="X5" s="96">
        <f>SUM(H5:K5)</f>
        <v>50</v>
      </c>
      <c r="Y5" s="95"/>
      <c r="Z5" s="96">
        <f>SUM(L5:O5)</f>
        <v>0</v>
      </c>
      <c r="AA5" s="95"/>
      <c r="AB5" s="105">
        <f>SUM(P5:S5)</f>
        <v>0</v>
      </c>
      <c r="AC5" s="101"/>
      <c r="AD5" s="77">
        <f>SUM(D5:S5)</f>
        <v>200</v>
      </c>
      <c r="AE5" s="12">
        <f>SUM(AC4:AD5)</f>
        <v>200</v>
      </c>
      <c r="AF5" s="2"/>
      <c r="AG5" s="4"/>
      <c r="AH5" s="11"/>
      <c r="AI5" s="11"/>
      <c r="AJ5" s="11"/>
      <c r="AK5" s="11"/>
      <c r="AL5" s="11"/>
      <c r="AM5" s="1"/>
      <c r="AN5" s="1"/>
      <c r="AO5" s="112">
        <v>1</v>
      </c>
      <c r="AP5" s="119">
        <f>AR5/1.47</f>
        <v>102.04081632653062</v>
      </c>
      <c r="AQ5" s="14">
        <f>AR5-AP5</f>
        <v>47.959183673469383</v>
      </c>
      <c r="AR5" s="116">
        <f>V5</f>
        <v>150</v>
      </c>
      <c r="AS5" s="119">
        <f>AU5/1.47</f>
        <v>34.013605442176875</v>
      </c>
      <c r="AT5" s="14">
        <f>AU5-AS5</f>
        <v>15.986394557823125</v>
      </c>
      <c r="AU5" s="116">
        <f>X5</f>
        <v>50</v>
      </c>
      <c r="AV5" s="119">
        <f>AX5/1.47</f>
        <v>0</v>
      </c>
      <c r="AW5" s="14">
        <f>AX5-AV5</f>
        <v>0</v>
      </c>
      <c r="AX5" s="116">
        <f>Z5</f>
        <v>0</v>
      </c>
      <c r="AY5" s="119">
        <f>BA5/1.47</f>
        <v>0</v>
      </c>
      <c r="AZ5" s="14">
        <f>BA5-AY5</f>
        <v>0</v>
      </c>
      <c r="BA5" s="116">
        <f>AB5</f>
        <v>0</v>
      </c>
      <c r="BB5" s="127">
        <f>SUM(AR5,AU5,AX5,BA5)</f>
        <v>200</v>
      </c>
      <c r="BE5" s="89">
        <f>AD5/1.47</f>
        <v>136.0544217687075</v>
      </c>
      <c r="BF5" s="89">
        <f>BE5*0.47</f>
        <v>63.945578231292522</v>
      </c>
      <c r="BG5" s="89">
        <f>SUM(BE5:BF5)</f>
        <v>200.00000000000003</v>
      </c>
      <c r="BH5" s="89">
        <v>135</v>
      </c>
    </row>
    <row r="6" spans="1:60" ht="20" customHeight="1" x14ac:dyDescent="0.2">
      <c r="A6" s="1"/>
      <c r="B6" s="53">
        <f>B4+1</f>
        <v>2</v>
      </c>
      <c r="C6" s="69" t="s">
        <v>24</v>
      </c>
      <c r="D6" s="67"/>
      <c r="E6" s="61"/>
      <c r="F6" s="62">
        <v>25</v>
      </c>
      <c r="G6" s="62">
        <v>30</v>
      </c>
      <c r="H6" s="62">
        <v>0</v>
      </c>
      <c r="I6" s="62">
        <v>0</v>
      </c>
      <c r="J6" s="62">
        <v>0</v>
      </c>
      <c r="K6" s="62">
        <v>0</v>
      </c>
      <c r="L6" s="62">
        <v>15</v>
      </c>
      <c r="M6" s="62">
        <v>20</v>
      </c>
      <c r="N6" s="61"/>
      <c r="O6" s="61"/>
      <c r="P6" s="61"/>
      <c r="Q6" s="61"/>
      <c r="R6" s="61"/>
      <c r="S6" s="61"/>
      <c r="T6" s="9"/>
      <c r="U6" s="93">
        <f>SUM(D6:G6)</f>
        <v>55</v>
      </c>
      <c r="V6" s="94"/>
      <c r="W6" s="93">
        <f>SUM(H6:K6)</f>
        <v>0</v>
      </c>
      <c r="X6" s="94"/>
      <c r="Y6" s="93">
        <f>SUM(L6:O6)</f>
        <v>35</v>
      </c>
      <c r="Z6" s="94"/>
      <c r="AA6" s="93">
        <f>SUM(P6:S6)</f>
        <v>0</v>
      </c>
      <c r="AB6" s="104"/>
      <c r="AC6" s="100">
        <f>SUM(D6:S6)</f>
        <v>90</v>
      </c>
      <c r="AD6" s="79"/>
      <c r="AE6" s="10"/>
      <c r="AF6" s="2">
        <f>AF4+1</f>
        <v>2</v>
      </c>
      <c r="AG6" s="1" t="s">
        <v>19</v>
      </c>
      <c r="AH6" s="1"/>
      <c r="AI6" s="1"/>
      <c r="AJ6" s="1"/>
      <c r="AK6" s="1"/>
      <c r="AL6" s="1"/>
      <c r="AM6" s="1"/>
      <c r="AN6" s="1"/>
      <c r="AO6" s="112"/>
      <c r="AP6" s="120"/>
      <c r="AQ6" s="1"/>
      <c r="AR6" s="117"/>
      <c r="AS6" s="120"/>
      <c r="AT6" s="1"/>
      <c r="AU6" s="117"/>
      <c r="AV6" s="120"/>
      <c r="AW6" s="1"/>
      <c r="AX6" s="117"/>
      <c r="AY6" s="123"/>
      <c r="AZ6" s="1"/>
      <c r="BA6" s="117"/>
      <c r="BB6" s="126"/>
      <c r="BE6" s="89"/>
      <c r="BF6" s="89"/>
      <c r="BG6" s="89"/>
      <c r="BH6" s="89"/>
    </row>
    <row r="7" spans="1:60" ht="20" customHeight="1" x14ac:dyDescent="0.2">
      <c r="A7" s="1"/>
      <c r="B7" s="70"/>
      <c r="C7" s="71" t="s">
        <v>21</v>
      </c>
      <c r="D7" s="67"/>
      <c r="E7" s="61"/>
      <c r="F7" s="63">
        <v>0</v>
      </c>
      <c r="G7" s="63">
        <v>0</v>
      </c>
      <c r="H7" s="63">
        <v>30</v>
      </c>
      <c r="I7" s="63">
        <v>30</v>
      </c>
      <c r="J7" s="63">
        <v>25</v>
      </c>
      <c r="K7" s="63">
        <v>25</v>
      </c>
      <c r="L7" s="61"/>
      <c r="M7" s="61"/>
      <c r="N7" s="61"/>
      <c r="O7" s="61"/>
      <c r="P7" s="61"/>
      <c r="Q7" s="61"/>
      <c r="R7" s="61"/>
      <c r="S7" s="61"/>
      <c r="T7" s="1"/>
      <c r="U7" s="95"/>
      <c r="V7" s="96">
        <f>SUM(D7:G7)</f>
        <v>0</v>
      </c>
      <c r="W7" s="95"/>
      <c r="X7" s="96">
        <f>SUM(H7:K7)</f>
        <v>110</v>
      </c>
      <c r="Y7" s="95"/>
      <c r="Z7" s="96">
        <f>SUM(L7:O7)</f>
        <v>0</v>
      </c>
      <c r="AA7" s="95"/>
      <c r="AB7" s="105">
        <f>SUM(P7:S7)</f>
        <v>0</v>
      </c>
      <c r="AC7" s="101"/>
      <c r="AD7" s="73">
        <f>SUM(D7:S7)</f>
        <v>110</v>
      </c>
      <c r="AE7" s="12">
        <f>SUM(AC6:AD7)</f>
        <v>200</v>
      </c>
      <c r="AF7" s="2"/>
      <c r="AG7" s="1"/>
      <c r="AH7" s="1"/>
      <c r="AI7" s="1"/>
      <c r="AJ7" s="1"/>
      <c r="AK7" s="1"/>
      <c r="AL7" s="1"/>
      <c r="AM7" s="1"/>
      <c r="AN7" s="1"/>
      <c r="AO7" s="112">
        <v>2</v>
      </c>
      <c r="AP7" s="119">
        <f>AR7/1.47</f>
        <v>0</v>
      </c>
      <c r="AQ7" s="14">
        <f>AR7-AP7</f>
        <v>0</v>
      </c>
      <c r="AR7" s="116">
        <f>V7</f>
        <v>0</v>
      </c>
      <c r="AS7" s="119">
        <f>AU7/1.47</f>
        <v>74.829931972789112</v>
      </c>
      <c r="AT7" s="14">
        <f>AU7-AS7</f>
        <v>35.170068027210888</v>
      </c>
      <c r="AU7" s="116">
        <f>X7</f>
        <v>110</v>
      </c>
      <c r="AV7" s="119">
        <f>AX7/1.47</f>
        <v>0</v>
      </c>
      <c r="AW7" s="14">
        <f>AX7-AV7</f>
        <v>0</v>
      </c>
      <c r="AX7" s="116">
        <f>Z7</f>
        <v>0</v>
      </c>
      <c r="AY7" s="119">
        <f>BA7/1.47</f>
        <v>0</v>
      </c>
      <c r="AZ7" s="14">
        <f>BA7-AY7</f>
        <v>0</v>
      </c>
      <c r="BA7" s="116">
        <f>AB7</f>
        <v>0</v>
      </c>
      <c r="BB7" s="127">
        <f>SUM(AR7,AU7,AX7,BA7)</f>
        <v>110</v>
      </c>
      <c r="BE7" s="89">
        <f>AD7/1.47</f>
        <v>74.829931972789112</v>
      </c>
      <c r="BF7" s="89">
        <f>BE7*0.47</f>
        <v>35.170068027210881</v>
      </c>
      <c r="BG7" s="89">
        <f>SUM(BE7:BF7)</f>
        <v>110</v>
      </c>
      <c r="BH7" s="89">
        <v>74</v>
      </c>
    </row>
    <row r="8" spans="1:60" ht="20" customHeight="1" x14ac:dyDescent="0.2">
      <c r="A8" s="1"/>
      <c r="B8" s="53">
        <f>B6+1</f>
        <v>3</v>
      </c>
      <c r="C8" s="69" t="s">
        <v>24</v>
      </c>
      <c r="D8" s="67"/>
      <c r="E8" s="61"/>
      <c r="F8" s="62">
        <v>20</v>
      </c>
      <c r="G8" s="62">
        <v>25</v>
      </c>
      <c r="H8" s="62">
        <v>5</v>
      </c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9"/>
      <c r="U8" s="93">
        <f>SUM(D8:G8)</f>
        <v>45</v>
      </c>
      <c r="V8" s="94"/>
      <c r="W8" s="93">
        <f>SUM(H8:K8)</f>
        <v>5</v>
      </c>
      <c r="X8" s="94"/>
      <c r="Y8" s="93">
        <f>SUM(L8:O8)</f>
        <v>0</v>
      </c>
      <c r="Z8" s="94"/>
      <c r="AA8" s="93">
        <f>SUM(P8:S8)</f>
        <v>0</v>
      </c>
      <c r="AB8" s="104"/>
      <c r="AC8" s="100">
        <f>SUM(D8:S8)</f>
        <v>50</v>
      </c>
      <c r="AD8" s="79"/>
      <c r="AE8" s="10"/>
      <c r="AF8" s="2">
        <f>AF6+1</f>
        <v>3</v>
      </c>
      <c r="AG8" s="1" t="s">
        <v>26</v>
      </c>
      <c r="AH8" s="1"/>
      <c r="AI8" s="1"/>
      <c r="AJ8" s="1"/>
      <c r="AK8" s="1"/>
      <c r="AL8" s="1"/>
      <c r="AM8" s="1"/>
      <c r="AN8" s="1"/>
      <c r="AO8" s="112"/>
      <c r="AP8" s="120"/>
      <c r="AQ8" s="1"/>
      <c r="AR8" s="117"/>
      <c r="AS8" s="120"/>
      <c r="AT8" s="1"/>
      <c r="AU8" s="117"/>
      <c r="AV8" s="120"/>
      <c r="AW8" s="1"/>
      <c r="AX8" s="117"/>
      <c r="AY8" s="123"/>
      <c r="AZ8" s="1"/>
      <c r="BA8" s="117"/>
      <c r="BB8" s="126"/>
      <c r="BE8" s="89"/>
      <c r="BF8" s="89"/>
      <c r="BG8" s="89"/>
      <c r="BH8" s="89"/>
    </row>
    <row r="9" spans="1:60" ht="20" customHeight="1" x14ac:dyDescent="0.2">
      <c r="A9" s="1"/>
      <c r="B9" s="70"/>
      <c r="C9" s="71" t="s">
        <v>21</v>
      </c>
      <c r="D9" s="67"/>
      <c r="E9" s="61"/>
      <c r="F9" s="63">
        <v>0</v>
      </c>
      <c r="G9" s="63">
        <v>0</v>
      </c>
      <c r="H9" s="63">
        <v>0</v>
      </c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1"/>
      <c r="U9" s="95"/>
      <c r="V9" s="96">
        <f>SUM(D9:G9)</f>
        <v>0</v>
      </c>
      <c r="W9" s="95"/>
      <c r="X9" s="96">
        <f>SUM(H9:K9)</f>
        <v>0</v>
      </c>
      <c r="Y9" s="95"/>
      <c r="Z9" s="96">
        <f>SUM(L9:O9)</f>
        <v>0</v>
      </c>
      <c r="AA9" s="95"/>
      <c r="AB9" s="105">
        <f>SUM(P9:S9)</f>
        <v>0</v>
      </c>
      <c r="AC9" s="101"/>
      <c r="AD9" s="73">
        <f>SUM(D9:S9)</f>
        <v>0</v>
      </c>
      <c r="AE9" s="12">
        <f>SUM(AC8:AD9)</f>
        <v>50</v>
      </c>
      <c r="AF9" s="2"/>
      <c r="AG9" s="1"/>
      <c r="AH9" s="1"/>
      <c r="AI9" s="1"/>
      <c r="AJ9" s="1"/>
      <c r="AK9" s="1"/>
      <c r="AL9" s="1"/>
      <c r="AM9" s="1"/>
      <c r="AN9" s="1"/>
      <c r="AO9" s="112">
        <v>3</v>
      </c>
      <c r="AP9" s="119">
        <f>AR9/1.47</f>
        <v>0</v>
      </c>
      <c r="AQ9" s="14">
        <f>AR9-AP9</f>
        <v>0</v>
      </c>
      <c r="AR9" s="116">
        <f>V9</f>
        <v>0</v>
      </c>
      <c r="AS9" s="119">
        <f>AU9/1.47</f>
        <v>0</v>
      </c>
      <c r="AT9" s="14">
        <f>AU9-AS9</f>
        <v>0</v>
      </c>
      <c r="AU9" s="116">
        <f>X9</f>
        <v>0</v>
      </c>
      <c r="AV9" s="119">
        <f>AX9/1.47</f>
        <v>0</v>
      </c>
      <c r="AW9" s="14">
        <f>AX9-AV9</f>
        <v>0</v>
      </c>
      <c r="AX9" s="116">
        <f>Z9</f>
        <v>0</v>
      </c>
      <c r="AY9" s="119">
        <f>BA9/1.47</f>
        <v>0</v>
      </c>
      <c r="AZ9" s="14">
        <f>BA9-AY9</f>
        <v>0</v>
      </c>
      <c r="BA9" s="116">
        <f>AB9</f>
        <v>0</v>
      </c>
      <c r="BB9" s="127">
        <f>SUM(AR9,AU9,AX9,BA9)</f>
        <v>0</v>
      </c>
      <c r="BE9" s="89">
        <f>AD9/1.47</f>
        <v>0</v>
      </c>
      <c r="BF9" s="89">
        <f>BE9*0.47</f>
        <v>0</v>
      </c>
      <c r="BG9" s="89">
        <f>SUM(BE9:BF9)</f>
        <v>0</v>
      </c>
      <c r="BH9" s="89"/>
    </row>
    <row r="10" spans="1:60" ht="20" customHeight="1" x14ac:dyDescent="0.2">
      <c r="A10" s="1"/>
      <c r="B10" s="53">
        <f>B8+1</f>
        <v>4</v>
      </c>
      <c r="C10" s="69" t="s">
        <v>24</v>
      </c>
      <c r="D10" s="67"/>
      <c r="E10" s="61"/>
      <c r="F10" s="61"/>
      <c r="G10" s="61"/>
      <c r="H10" s="62">
        <v>25</v>
      </c>
      <c r="I10" s="62">
        <v>50</v>
      </c>
      <c r="J10" s="62">
        <v>50</v>
      </c>
      <c r="K10" s="62">
        <v>25</v>
      </c>
      <c r="L10" s="61"/>
      <c r="M10" s="61"/>
      <c r="N10" s="61"/>
      <c r="O10" s="61"/>
      <c r="P10" s="61"/>
      <c r="Q10" s="61"/>
      <c r="R10" s="61"/>
      <c r="S10" s="61"/>
      <c r="T10" s="9"/>
      <c r="U10" s="93">
        <f>SUM(D10:G10)</f>
        <v>0</v>
      </c>
      <c r="V10" s="94"/>
      <c r="W10" s="93">
        <f>SUM(H10:K10)</f>
        <v>150</v>
      </c>
      <c r="X10" s="94"/>
      <c r="Y10" s="93">
        <f>SUM(L10:O10)</f>
        <v>0</v>
      </c>
      <c r="Z10" s="94"/>
      <c r="AA10" s="93">
        <f>SUM(P10:S10)</f>
        <v>0</v>
      </c>
      <c r="AB10" s="104"/>
      <c r="AC10" s="100">
        <f>SUM(D10:S10)</f>
        <v>150</v>
      </c>
      <c r="AD10" s="79"/>
      <c r="AE10" s="10"/>
      <c r="AF10" s="2">
        <f>AF8+1</f>
        <v>4</v>
      </c>
      <c r="AG10" s="1" t="s">
        <v>27</v>
      </c>
      <c r="AH10" s="1"/>
      <c r="AI10" s="1"/>
      <c r="AJ10" s="1"/>
      <c r="AK10" s="1"/>
      <c r="AL10" s="1"/>
      <c r="AM10" s="1"/>
      <c r="AN10" s="1"/>
      <c r="AO10" s="112"/>
      <c r="AP10" s="120"/>
      <c r="AQ10" s="1"/>
      <c r="AR10" s="117"/>
      <c r="AS10" s="120"/>
      <c r="AT10" s="1"/>
      <c r="AU10" s="117"/>
      <c r="AV10" s="120"/>
      <c r="AW10" s="1"/>
      <c r="AX10" s="117"/>
      <c r="AY10" s="123"/>
      <c r="AZ10" s="1"/>
      <c r="BA10" s="117"/>
      <c r="BB10" s="126"/>
      <c r="BE10" s="89"/>
      <c r="BF10" s="89"/>
      <c r="BG10" s="89"/>
      <c r="BH10" s="89"/>
    </row>
    <row r="11" spans="1:60" ht="20" customHeight="1" x14ac:dyDescent="0.2">
      <c r="A11" s="1"/>
      <c r="B11" s="70"/>
      <c r="C11" s="71" t="s">
        <v>21</v>
      </c>
      <c r="D11" s="67"/>
      <c r="E11" s="61"/>
      <c r="F11" s="61"/>
      <c r="G11" s="61"/>
      <c r="H11" s="63">
        <v>0</v>
      </c>
      <c r="I11" s="63">
        <v>0</v>
      </c>
      <c r="J11" s="63">
        <v>0</v>
      </c>
      <c r="K11" s="63">
        <v>0</v>
      </c>
      <c r="L11" s="61"/>
      <c r="M11" s="61"/>
      <c r="N11" s="61"/>
      <c r="O11" s="61"/>
      <c r="P11" s="61"/>
      <c r="Q11" s="61"/>
      <c r="R11" s="61"/>
      <c r="S11" s="61"/>
      <c r="T11" s="1"/>
      <c r="U11" s="95"/>
      <c r="V11" s="96">
        <f>SUM(D11:G11)</f>
        <v>0</v>
      </c>
      <c r="W11" s="95"/>
      <c r="X11" s="96">
        <f>SUM(H11:K11)</f>
        <v>0</v>
      </c>
      <c r="Y11" s="95"/>
      <c r="Z11" s="96">
        <f>SUM(L11:O11)</f>
        <v>0</v>
      </c>
      <c r="AA11" s="95"/>
      <c r="AB11" s="105">
        <f>SUM(P11:S11)</f>
        <v>0</v>
      </c>
      <c r="AC11" s="101"/>
      <c r="AD11" s="73">
        <f>SUM(D11:S11)</f>
        <v>0</v>
      </c>
      <c r="AE11" s="12">
        <f>SUM(AC10:AD11)</f>
        <v>150</v>
      </c>
      <c r="AF11" s="2"/>
      <c r="AG11" s="1"/>
      <c r="AH11" s="1"/>
      <c r="AI11" s="1"/>
      <c r="AJ11" s="1"/>
      <c r="AK11" s="1"/>
      <c r="AL11" s="1"/>
      <c r="AM11" s="1"/>
      <c r="AN11" s="1"/>
      <c r="AO11" s="112">
        <v>4</v>
      </c>
      <c r="AP11" s="119">
        <f>AR11/1.47</f>
        <v>0</v>
      </c>
      <c r="AQ11" s="14">
        <f>AR11-AP11</f>
        <v>0</v>
      </c>
      <c r="AR11" s="116">
        <f>V11</f>
        <v>0</v>
      </c>
      <c r="AS11" s="119">
        <f>AU11/1.47</f>
        <v>0</v>
      </c>
      <c r="AT11" s="14">
        <f>AU11-AS11</f>
        <v>0</v>
      </c>
      <c r="AU11" s="116">
        <f>X11</f>
        <v>0</v>
      </c>
      <c r="AV11" s="119">
        <f>AX11/1.47</f>
        <v>0</v>
      </c>
      <c r="AW11" s="14">
        <f>AX11-AV11</f>
        <v>0</v>
      </c>
      <c r="AX11" s="116">
        <f>Z11</f>
        <v>0</v>
      </c>
      <c r="AY11" s="119">
        <f>BA11/1.47</f>
        <v>0</v>
      </c>
      <c r="AZ11" s="14">
        <f>BA11-AY11</f>
        <v>0</v>
      </c>
      <c r="BA11" s="116">
        <f>AB11</f>
        <v>0</v>
      </c>
      <c r="BB11" s="127">
        <f>SUM(AR11,AU11,AX11,BA11)</f>
        <v>0</v>
      </c>
      <c r="BE11" s="89">
        <f>AD11/1.47</f>
        <v>0</v>
      </c>
      <c r="BF11" s="89">
        <f>BE11*0.47</f>
        <v>0</v>
      </c>
      <c r="BG11" s="89">
        <f>SUM(BE11:BF11)</f>
        <v>0</v>
      </c>
      <c r="BH11" s="89"/>
    </row>
    <row r="12" spans="1:60" ht="20" customHeight="1" x14ac:dyDescent="0.2">
      <c r="A12" s="1"/>
      <c r="B12" s="53">
        <f>B10+1</f>
        <v>5</v>
      </c>
      <c r="C12" s="69" t="s">
        <v>24</v>
      </c>
      <c r="D12" s="67"/>
      <c r="E12" s="61"/>
      <c r="F12" s="61"/>
      <c r="G12" s="61"/>
      <c r="H12" s="61"/>
      <c r="I12" s="61"/>
      <c r="J12" s="62">
        <v>0</v>
      </c>
      <c r="K12" s="62">
        <v>0</v>
      </c>
      <c r="L12" s="62">
        <v>35</v>
      </c>
      <c r="M12" s="62">
        <v>35</v>
      </c>
      <c r="N12" s="62">
        <v>35</v>
      </c>
      <c r="O12" s="62">
        <v>35</v>
      </c>
      <c r="P12" s="62">
        <v>45</v>
      </c>
      <c r="Q12" s="61"/>
      <c r="R12" s="61"/>
      <c r="S12" s="61"/>
      <c r="T12" s="9"/>
      <c r="U12" s="93">
        <f>SUM(D12:G12)</f>
        <v>0</v>
      </c>
      <c r="V12" s="94"/>
      <c r="W12" s="93">
        <f>SUM(H12:K12)</f>
        <v>0</v>
      </c>
      <c r="X12" s="94"/>
      <c r="Y12" s="93">
        <f>SUM(L12:O12)</f>
        <v>140</v>
      </c>
      <c r="Z12" s="94"/>
      <c r="AA12" s="93">
        <f>SUM(P12:S12)</f>
        <v>45</v>
      </c>
      <c r="AB12" s="104"/>
      <c r="AC12" s="100">
        <f>SUM(D12:S12)</f>
        <v>185</v>
      </c>
      <c r="AD12" s="79"/>
      <c r="AE12" s="10"/>
      <c r="AF12" s="2">
        <f>AF10+1</f>
        <v>5</v>
      </c>
      <c r="AG12" s="1" t="s">
        <v>7</v>
      </c>
      <c r="AH12" s="1"/>
      <c r="AI12" s="1"/>
      <c r="AJ12" s="1"/>
      <c r="AK12" s="1"/>
      <c r="AL12" s="1"/>
      <c r="AM12" s="1"/>
      <c r="AN12" s="1"/>
      <c r="AO12" s="112"/>
      <c r="AP12" s="120"/>
      <c r="AQ12" s="1"/>
      <c r="AR12" s="117"/>
      <c r="AS12" s="120"/>
      <c r="AT12" s="1"/>
      <c r="AU12" s="117"/>
      <c r="AV12" s="120"/>
      <c r="AW12" s="1"/>
      <c r="AX12" s="117"/>
      <c r="AY12" s="123"/>
      <c r="AZ12" s="1"/>
      <c r="BA12" s="117"/>
      <c r="BB12" s="126"/>
      <c r="BE12" s="89"/>
      <c r="BF12" s="89"/>
      <c r="BG12" s="89"/>
      <c r="BH12" s="89"/>
    </row>
    <row r="13" spans="1:60" ht="20" customHeight="1" x14ac:dyDescent="0.2">
      <c r="A13" s="1"/>
      <c r="B13" s="70"/>
      <c r="C13" s="71" t="s">
        <v>21</v>
      </c>
      <c r="D13" s="67"/>
      <c r="E13" s="61"/>
      <c r="F13" s="61"/>
      <c r="G13" s="61"/>
      <c r="H13" s="61"/>
      <c r="I13" s="61"/>
      <c r="J13" s="63">
        <v>70</v>
      </c>
      <c r="K13" s="63">
        <v>70</v>
      </c>
      <c r="L13" s="63">
        <v>35</v>
      </c>
      <c r="M13" s="63">
        <v>35</v>
      </c>
      <c r="N13" s="63">
        <v>35</v>
      </c>
      <c r="O13" s="63">
        <v>35</v>
      </c>
      <c r="P13" s="63">
        <v>35</v>
      </c>
      <c r="Q13" s="61"/>
      <c r="R13" s="61"/>
      <c r="S13" s="61"/>
      <c r="T13" s="1"/>
      <c r="U13" s="95"/>
      <c r="V13" s="96">
        <f>SUM(D13:G13)</f>
        <v>0</v>
      </c>
      <c r="W13" s="95"/>
      <c r="X13" s="96">
        <f>SUM(H13:K13)</f>
        <v>140</v>
      </c>
      <c r="Y13" s="95"/>
      <c r="Z13" s="96">
        <f>SUM(L13:O13)</f>
        <v>140</v>
      </c>
      <c r="AA13" s="95"/>
      <c r="AB13" s="105">
        <f>SUM(P13:S13)</f>
        <v>35</v>
      </c>
      <c r="AC13" s="101"/>
      <c r="AD13" s="73">
        <f>SUM(D13:S13)</f>
        <v>315</v>
      </c>
      <c r="AE13" s="12">
        <f>SUM(AC12:AD13)</f>
        <v>500</v>
      </c>
      <c r="AF13" s="2"/>
      <c r="AG13" s="1"/>
      <c r="AH13" s="1"/>
      <c r="AI13" s="1"/>
      <c r="AJ13" s="1"/>
      <c r="AK13" s="1"/>
      <c r="AL13" s="1"/>
      <c r="AM13" s="1"/>
      <c r="AN13" s="1"/>
      <c r="AO13" s="112">
        <v>5</v>
      </c>
      <c r="AP13" s="119">
        <f>AR13/1.47</f>
        <v>0</v>
      </c>
      <c r="AQ13" s="14">
        <f>AR13-AP13</f>
        <v>0</v>
      </c>
      <c r="AR13" s="116">
        <f>V13</f>
        <v>0</v>
      </c>
      <c r="AS13" s="119">
        <f>AU13/1.47</f>
        <v>95.238095238095241</v>
      </c>
      <c r="AT13" s="14">
        <f>AU13-AS13</f>
        <v>44.761904761904759</v>
      </c>
      <c r="AU13" s="116">
        <f>X13</f>
        <v>140</v>
      </c>
      <c r="AV13" s="119">
        <f>AX13/1.47</f>
        <v>95.238095238095241</v>
      </c>
      <c r="AW13" s="14">
        <f>AX13-AV13</f>
        <v>44.761904761904759</v>
      </c>
      <c r="AX13" s="116">
        <f>Z13</f>
        <v>140</v>
      </c>
      <c r="AY13" s="119">
        <f>BA13/1.47</f>
        <v>23.80952380952381</v>
      </c>
      <c r="AZ13" s="14">
        <f>BA13-AY13</f>
        <v>11.19047619047619</v>
      </c>
      <c r="BA13" s="116">
        <f>AB13</f>
        <v>35</v>
      </c>
      <c r="BB13" s="127">
        <f>SUM(AR13,AU13,AX13,BA13)</f>
        <v>315</v>
      </c>
      <c r="BE13" s="89">
        <f>AD13/1.47</f>
        <v>214.28571428571428</v>
      </c>
      <c r="BF13" s="89">
        <f>BE13*0.47</f>
        <v>100.71428571428571</v>
      </c>
      <c r="BG13" s="89">
        <f>SUM(BE13:BF13)</f>
        <v>315</v>
      </c>
      <c r="BH13" s="89">
        <v>213</v>
      </c>
    </row>
    <row r="14" spans="1:60" ht="20" customHeight="1" x14ac:dyDescent="0.2">
      <c r="A14" s="1"/>
      <c r="B14" s="53">
        <f t="shared" ref="B14" si="0">B12+1</f>
        <v>6</v>
      </c>
      <c r="C14" s="69" t="s">
        <v>24</v>
      </c>
      <c r="D14" s="67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2">
        <v>25</v>
      </c>
      <c r="Q14" s="62">
        <v>25</v>
      </c>
      <c r="R14" s="62">
        <v>25</v>
      </c>
      <c r="S14" s="62">
        <v>25</v>
      </c>
      <c r="T14" s="9"/>
      <c r="U14" s="93">
        <f>SUM(D14:G14)</f>
        <v>0</v>
      </c>
      <c r="V14" s="94"/>
      <c r="W14" s="93">
        <f>SUM(H14:K14)</f>
        <v>0</v>
      </c>
      <c r="X14" s="94"/>
      <c r="Y14" s="93">
        <f>SUM(L14:O14)</f>
        <v>0</v>
      </c>
      <c r="Z14" s="94"/>
      <c r="AA14" s="93">
        <f>SUM(P14:S14)</f>
        <v>100</v>
      </c>
      <c r="AB14" s="104"/>
      <c r="AC14" s="100">
        <f>SUM(D14:S14)</f>
        <v>100</v>
      </c>
      <c r="AD14" s="79"/>
      <c r="AE14" s="10"/>
      <c r="AF14" s="2">
        <f t="shared" ref="AF14" si="1">AF12+1</f>
        <v>6</v>
      </c>
      <c r="AG14" s="1" t="s">
        <v>20</v>
      </c>
      <c r="AH14" s="1"/>
      <c r="AI14" s="1"/>
      <c r="AJ14" s="1"/>
      <c r="AK14" s="1"/>
      <c r="AL14" s="1"/>
      <c r="AM14" s="1"/>
      <c r="AN14" s="1"/>
      <c r="AO14" s="112"/>
      <c r="AP14" s="120"/>
      <c r="AQ14" s="1"/>
      <c r="AR14" s="117"/>
      <c r="AS14" s="120"/>
      <c r="AT14" s="1"/>
      <c r="AU14" s="117"/>
      <c r="AV14" s="120"/>
      <c r="AW14" s="1"/>
      <c r="AX14" s="117"/>
      <c r="AY14" s="123"/>
      <c r="AZ14" s="1"/>
      <c r="BA14" s="117"/>
      <c r="BB14" s="126"/>
      <c r="BE14" s="89"/>
      <c r="BF14" s="89"/>
      <c r="BG14" s="89"/>
      <c r="BH14" s="89"/>
    </row>
    <row r="15" spans="1:60" ht="20" customHeight="1" x14ac:dyDescent="0.2">
      <c r="A15" s="1"/>
      <c r="B15" s="70"/>
      <c r="C15" s="71" t="s">
        <v>21</v>
      </c>
      <c r="D15" s="67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3">
        <v>25</v>
      </c>
      <c r="Q15" s="63">
        <v>25</v>
      </c>
      <c r="R15" s="63">
        <v>25</v>
      </c>
      <c r="S15" s="63">
        <v>25</v>
      </c>
      <c r="T15" s="1"/>
      <c r="U15" s="95"/>
      <c r="V15" s="96">
        <f>SUM(D15:G15)</f>
        <v>0</v>
      </c>
      <c r="W15" s="95"/>
      <c r="X15" s="96">
        <f>SUM(H15:K15)</f>
        <v>0</v>
      </c>
      <c r="Y15" s="95"/>
      <c r="Z15" s="96">
        <f>SUM(L15:O15)</f>
        <v>0</v>
      </c>
      <c r="AA15" s="95"/>
      <c r="AB15" s="105">
        <f>SUM(P15:S15)</f>
        <v>100</v>
      </c>
      <c r="AC15" s="101"/>
      <c r="AD15" s="73">
        <f>SUM(D15:S15)</f>
        <v>100</v>
      </c>
      <c r="AE15" s="12">
        <f>SUM(AC14:AD15)</f>
        <v>200</v>
      </c>
      <c r="AF15" s="2"/>
      <c r="AG15" s="1"/>
      <c r="AH15" s="1"/>
      <c r="AI15" s="1"/>
      <c r="AJ15" s="1"/>
      <c r="AK15" s="1"/>
      <c r="AL15" s="1"/>
      <c r="AM15" s="1"/>
      <c r="AN15" s="1"/>
      <c r="AO15" s="113">
        <v>6</v>
      </c>
      <c r="AP15" s="121">
        <f>AR15/1.47</f>
        <v>0</v>
      </c>
      <c r="AQ15" s="114">
        <f>AR15-AP15</f>
        <v>0</v>
      </c>
      <c r="AR15" s="118">
        <f>V15</f>
        <v>0</v>
      </c>
      <c r="AS15" s="122">
        <f>AU15/1.47</f>
        <v>0</v>
      </c>
      <c r="AT15" s="114">
        <f>AU15-AS15</f>
        <v>0</v>
      </c>
      <c r="AU15" s="118">
        <f>X15</f>
        <v>0</v>
      </c>
      <c r="AV15" s="122">
        <f>AX15/1.47</f>
        <v>0</v>
      </c>
      <c r="AW15" s="114">
        <f>AX15-AV15</f>
        <v>0</v>
      </c>
      <c r="AX15" s="118">
        <f>Z15</f>
        <v>0</v>
      </c>
      <c r="AY15" s="122">
        <f>BA15/1.47</f>
        <v>68.02721088435375</v>
      </c>
      <c r="AZ15" s="114">
        <f>BA15-AY15</f>
        <v>31.97278911564625</v>
      </c>
      <c r="BA15" s="118">
        <f>AB15</f>
        <v>100</v>
      </c>
      <c r="BB15" s="128">
        <f>SUM(AR15,AU15,AX15,BA15)</f>
        <v>100</v>
      </c>
      <c r="BE15" s="89">
        <f>AD15/1.47</f>
        <v>68.02721088435375</v>
      </c>
      <c r="BF15" s="89">
        <f>BE15*0.47</f>
        <v>31.972789115646261</v>
      </c>
      <c r="BG15" s="89">
        <f>SUM(BE15:BF15)</f>
        <v>100.00000000000001</v>
      </c>
      <c r="BH15" s="89">
        <v>66</v>
      </c>
    </row>
    <row r="16" spans="1:60" ht="20" customHeight="1" x14ac:dyDescent="0.2">
      <c r="A16" s="1"/>
      <c r="B16" s="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2"/>
      <c r="T16" s="1"/>
      <c r="U16" s="97">
        <f t="shared" ref="U16:AE16" si="2">SUM(U4:U15)</f>
        <v>100</v>
      </c>
      <c r="V16" s="98">
        <f t="shared" si="2"/>
        <v>150</v>
      </c>
      <c r="W16" s="97">
        <f t="shared" si="2"/>
        <v>155</v>
      </c>
      <c r="X16" s="98">
        <f t="shared" si="2"/>
        <v>300</v>
      </c>
      <c r="Y16" s="97">
        <f t="shared" si="2"/>
        <v>175</v>
      </c>
      <c r="Z16" s="98">
        <f t="shared" si="2"/>
        <v>140</v>
      </c>
      <c r="AA16" s="97">
        <f t="shared" si="2"/>
        <v>145</v>
      </c>
      <c r="AB16" s="106">
        <f t="shared" si="2"/>
        <v>135</v>
      </c>
      <c r="AC16" s="102">
        <f t="shared" si="2"/>
        <v>575</v>
      </c>
      <c r="AD16" s="75">
        <f t="shared" si="2"/>
        <v>725</v>
      </c>
      <c r="AE16" s="76">
        <f t="shared" si="2"/>
        <v>1300</v>
      </c>
      <c r="AF16" s="1"/>
      <c r="AG16" s="1"/>
      <c r="AH16" s="1"/>
      <c r="AI16" s="1"/>
      <c r="AJ16" s="1"/>
      <c r="AK16" s="1"/>
      <c r="AL16" s="1"/>
      <c r="AM16" s="1"/>
      <c r="AN16" s="1"/>
      <c r="AO16" s="33" t="s">
        <v>16</v>
      </c>
      <c r="AP16" s="124">
        <f t="shared" ref="AP16:BB16" si="3">SUM(AP4:AP15)</f>
        <v>102.04081632653062</v>
      </c>
      <c r="AQ16" s="16">
        <f t="shared" si="3"/>
        <v>47.959183673469383</v>
      </c>
      <c r="AR16" s="125">
        <f t="shared" si="3"/>
        <v>150</v>
      </c>
      <c r="AS16" s="124">
        <f t="shared" si="3"/>
        <v>204.08163265306123</v>
      </c>
      <c r="AT16" s="16">
        <f t="shared" si="3"/>
        <v>95.918367346938766</v>
      </c>
      <c r="AU16" s="125">
        <f t="shared" si="3"/>
        <v>300</v>
      </c>
      <c r="AV16" s="124">
        <f t="shared" si="3"/>
        <v>95.238095238095241</v>
      </c>
      <c r="AW16" s="16">
        <f t="shared" si="3"/>
        <v>44.761904761904759</v>
      </c>
      <c r="AX16" s="125">
        <f t="shared" si="3"/>
        <v>140</v>
      </c>
      <c r="AY16" s="124">
        <f t="shared" si="3"/>
        <v>91.83673469387756</v>
      </c>
      <c r="AZ16" s="16">
        <f t="shared" si="3"/>
        <v>43.16326530612244</v>
      </c>
      <c r="BA16" s="129">
        <f t="shared" si="3"/>
        <v>135</v>
      </c>
      <c r="BB16" s="126">
        <f t="shared" si="3"/>
        <v>725</v>
      </c>
      <c r="BC16" s="115"/>
      <c r="BE16" s="90">
        <f>SUM(BE5:BE15)</f>
        <v>493.19727891156464</v>
      </c>
      <c r="BF16" s="90">
        <f>SUM(BF5:BF15)</f>
        <v>231.80272108843536</v>
      </c>
      <c r="BG16" s="90">
        <f>SUM(BG5:BG15)</f>
        <v>725</v>
      </c>
      <c r="BH16" s="90">
        <f>SUM(BH5:BH15)</f>
        <v>488</v>
      </c>
    </row>
    <row r="17" spans="1:53" ht="20" customHeight="1" x14ac:dyDescent="0.2">
      <c r="A17" s="1"/>
      <c r="B17" s="2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 t="s">
        <v>29</v>
      </c>
      <c r="AC17" s="30">
        <f>SUM(U16,W16,Y16,AA16)</f>
        <v>575</v>
      </c>
      <c r="AD17" s="30">
        <f>SUM(V16,X16,Z16,AB16)</f>
        <v>725</v>
      </c>
      <c r="AE17" s="30">
        <f>SUM(AC16:AD16)</f>
        <v>1300</v>
      </c>
      <c r="AF17" s="1"/>
      <c r="AG17" s="1"/>
      <c r="AH17" s="1"/>
      <c r="AI17" s="1"/>
      <c r="AJ17" s="1"/>
      <c r="AK17" s="1"/>
      <c r="AM17" s="1"/>
      <c r="AN17" s="1"/>
      <c r="AO17" s="2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ht="20" customHeight="1" x14ac:dyDescent="0.2">
      <c r="A18" s="1"/>
      <c r="B18" s="15" t="s">
        <v>15</v>
      </c>
      <c r="C18" s="15"/>
      <c r="D18" s="11"/>
      <c r="E18" s="11"/>
      <c r="F18" s="16"/>
      <c r="G18" s="11"/>
      <c r="H18" s="11"/>
      <c r="I18" s="11"/>
      <c r="J18" s="16"/>
      <c r="K18" s="11"/>
      <c r="L18" s="11"/>
      <c r="M18" s="11"/>
      <c r="N18" s="16"/>
      <c r="O18" s="11"/>
      <c r="P18" s="11"/>
      <c r="Q18" s="11"/>
      <c r="R18" s="16"/>
      <c r="S18" s="11"/>
      <c r="T18" s="33" t="s">
        <v>16</v>
      </c>
      <c r="U18" s="33"/>
      <c r="V18" s="33"/>
      <c r="W18" s="33"/>
      <c r="X18" s="33"/>
      <c r="Y18" s="33"/>
      <c r="Z18" s="33"/>
      <c r="AA18" s="33"/>
      <c r="AB18" s="33"/>
      <c r="AC18" s="2"/>
      <c r="AD18" s="2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2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ht="20" customHeight="1" thickBot="1" x14ac:dyDescent="0.25">
      <c r="A19" s="1"/>
      <c r="B19" s="139" t="s">
        <v>14</v>
      </c>
      <c r="C19" s="140"/>
      <c r="D19" s="17">
        <f t="shared" ref="D19:S20" si="4">SUM(D4,D6,D8,D10,D12,D14)</f>
        <v>0</v>
      </c>
      <c r="E19" s="17">
        <f t="shared" si="4"/>
        <v>0</v>
      </c>
      <c r="F19" s="17">
        <f t="shared" si="4"/>
        <v>45</v>
      </c>
      <c r="G19" s="17">
        <f t="shared" si="4"/>
        <v>55</v>
      </c>
      <c r="H19" s="17">
        <f t="shared" si="4"/>
        <v>30</v>
      </c>
      <c r="I19" s="17">
        <f t="shared" si="4"/>
        <v>50</v>
      </c>
      <c r="J19" s="17">
        <f t="shared" si="4"/>
        <v>50</v>
      </c>
      <c r="K19" s="17">
        <f t="shared" si="4"/>
        <v>25</v>
      </c>
      <c r="L19" s="17">
        <f t="shared" si="4"/>
        <v>50</v>
      </c>
      <c r="M19" s="17">
        <f t="shared" si="4"/>
        <v>55</v>
      </c>
      <c r="N19" s="17">
        <f t="shared" si="4"/>
        <v>35</v>
      </c>
      <c r="O19" s="17">
        <f t="shared" si="4"/>
        <v>35</v>
      </c>
      <c r="P19" s="17">
        <f t="shared" si="4"/>
        <v>70</v>
      </c>
      <c r="Q19" s="17">
        <f t="shared" si="4"/>
        <v>25</v>
      </c>
      <c r="R19" s="17">
        <f t="shared" si="4"/>
        <v>25</v>
      </c>
      <c r="S19" s="18">
        <f t="shared" si="4"/>
        <v>25</v>
      </c>
      <c r="T19" s="19">
        <f>SUM(C19:S19)</f>
        <v>575</v>
      </c>
      <c r="U19" s="33"/>
      <c r="V19" s="33"/>
      <c r="W19" s="33"/>
      <c r="X19" s="33"/>
      <c r="Y19" s="33"/>
      <c r="Z19" s="33"/>
      <c r="AA19" s="33"/>
      <c r="AB19" s="33"/>
      <c r="AC19" s="1"/>
      <c r="AD19" s="2"/>
      <c r="AE19" s="2"/>
      <c r="AF19" s="1"/>
      <c r="AG19" s="1"/>
      <c r="AH19" s="20" t="s">
        <v>0</v>
      </c>
      <c r="AI19" s="20" t="s">
        <v>2</v>
      </c>
      <c r="AJ19" s="20" t="s">
        <v>3</v>
      </c>
      <c r="AK19" s="20" t="s">
        <v>4</v>
      </c>
      <c r="AL19" s="20" t="s">
        <v>5</v>
      </c>
      <c r="AM19" s="20" t="s">
        <v>16</v>
      </c>
      <c r="AN19" s="1"/>
      <c r="AO19" s="2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ht="20" customHeight="1" thickBot="1" x14ac:dyDescent="0.25">
      <c r="A20" s="1"/>
      <c r="B20" s="141" t="s">
        <v>21</v>
      </c>
      <c r="C20" s="142"/>
      <c r="D20" s="21">
        <f t="shared" si="4"/>
        <v>0</v>
      </c>
      <c r="E20" s="21">
        <f t="shared" si="4"/>
        <v>0</v>
      </c>
      <c r="F20" s="21">
        <f t="shared" si="4"/>
        <v>75</v>
      </c>
      <c r="G20" s="21">
        <f t="shared" si="4"/>
        <v>75</v>
      </c>
      <c r="H20" s="21">
        <f t="shared" si="4"/>
        <v>55</v>
      </c>
      <c r="I20" s="21">
        <f t="shared" si="4"/>
        <v>55</v>
      </c>
      <c r="J20" s="21">
        <f t="shared" si="4"/>
        <v>95</v>
      </c>
      <c r="K20" s="21">
        <f t="shared" si="4"/>
        <v>95</v>
      </c>
      <c r="L20" s="21">
        <f t="shared" si="4"/>
        <v>35</v>
      </c>
      <c r="M20" s="21">
        <f t="shared" si="4"/>
        <v>35</v>
      </c>
      <c r="N20" s="21">
        <f t="shared" si="4"/>
        <v>35</v>
      </c>
      <c r="O20" s="21">
        <f t="shared" si="4"/>
        <v>35</v>
      </c>
      <c r="P20" s="21">
        <f t="shared" si="4"/>
        <v>60</v>
      </c>
      <c r="Q20" s="21">
        <f t="shared" si="4"/>
        <v>25</v>
      </c>
      <c r="R20" s="21">
        <f t="shared" si="4"/>
        <v>25</v>
      </c>
      <c r="S20" s="22">
        <f t="shared" si="4"/>
        <v>25</v>
      </c>
      <c r="T20" s="23">
        <f>SUM(C20:S20)</f>
        <v>725</v>
      </c>
      <c r="U20" s="33"/>
      <c r="V20" s="33"/>
      <c r="W20" s="33"/>
      <c r="X20" s="33"/>
      <c r="Y20" s="33"/>
      <c r="Z20" s="33"/>
      <c r="AA20" s="33"/>
      <c r="AB20" s="33"/>
      <c r="AC20" s="1" t="s">
        <v>30</v>
      </c>
      <c r="AD20" s="2"/>
      <c r="AE20" s="2"/>
      <c r="AF20" s="1"/>
      <c r="AG20" s="1"/>
      <c r="AH20" s="24">
        <v>1</v>
      </c>
      <c r="AI20" s="25">
        <f>SUM(D4:G5)</f>
        <v>150</v>
      </c>
      <c r="AJ20" s="25">
        <f>SUM(H4:K5)</f>
        <v>50</v>
      </c>
      <c r="AK20" s="25">
        <f>SUM(L4:O5)</f>
        <v>0</v>
      </c>
      <c r="AL20" s="25">
        <f>SUM(P4:S5)</f>
        <v>0</v>
      </c>
      <c r="AM20" s="26">
        <f t="shared" ref="AM20:AM25" si="5">SUM(AI20:AL20)</f>
        <v>200</v>
      </c>
      <c r="AN20" s="1"/>
      <c r="AO20" s="2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ht="20" customHeight="1" thickTop="1" x14ac:dyDescent="0.2">
      <c r="A21" s="1"/>
      <c r="B21" s="143" t="s">
        <v>6</v>
      </c>
      <c r="C21" s="144"/>
      <c r="D21" s="27">
        <f>SUM(D19:D20)</f>
        <v>0</v>
      </c>
      <c r="E21" s="27">
        <f t="shared" ref="E21:S21" si="6">SUM(E19:E20)</f>
        <v>0</v>
      </c>
      <c r="F21" s="27">
        <f t="shared" si="6"/>
        <v>120</v>
      </c>
      <c r="G21" s="27">
        <f t="shared" si="6"/>
        <v>130</v>
      </c>
      <c r="H21" s="27">
        <f t="shared" si="6"/>
        <v>85</v>
      </c>
      <c r="I21" s="27">
        <f t="shared" si="6"/>
        <v>105</v>
      </c>
      <c r="J21" s="27">
        <f t="shared" si="6"/>
        <v>145</v>
      </c>
      <c r="K21" s="27">
        <f t="shared" si="6"/>
        <v>120</v>
      </c>
      <c r="L21" s="27">
        <f t="shared" si="6"/>
        <v>85</v>
      </c>
      <c r="M21" s="27">
        <f t="shared" si="6"/>
        <v>90</v>
      </c>
      <c r="N21" s="27">
        <f t="shared" si="6"/>
        <v>70</v>
      </c>
      <c r="O21" s="27">
        <f t="shared" si="6"/>
        <v>70</v>
      </c>
      <c r="P21" s="27">
        <f t="shared" si="6"/>
        <v>130</v>
      </c>
      <c r="Q21" s="27">
        <f t="shared" si="6"/>
        <v>50</v>
      </c>
      <c r="R21" s="27">
        <f t="shared" si="6"/>
        <v>50</v>
      </c>
      <c r="S21" s="28">
        <f t="shared" si="6"/>
        <v>50</v>
      </c>
      <c r="T21" s="29">
        <f>SUM(C21:S21)</f>
        <v>1300</v>
      </c>
      <c r="U21" s="33"/>
      <c r="V21" s="33"/>
      <c r="W21" s="33"/>
      <c r="X21" s="33"/>
      <c r="Y21" s="33"/>
      <c r="Z21" s="33"/>
      <c r="AA21" s="33"/>
      <c r="AB21" s="33"/>
      <c r="AC21" s="1"/>
      <c r="AD21" s="2"/>
      <c r="AE21" s="2"/>
      <c r="AF21" s="1"/>
      <c r="AG21" s="1"/>
      <c r="AH21" s="24">
        <f>AH20+1</f>
        <v>2</v>
      </c>
      <c r="AI21" s="25">
        <f>SUM(D6:G7)</f>
        <v>55</v>
      </c>
      <c r="AJ21" s="25">
        <f>SUM(H6:K7)</f>
        <v>110</v>
      </c>
      <c r="AK21" s="25">
        <f>SUM(L6:O7)</f>
        <v>35</v>
      </c>
      <c r="AL21" s="25">
        <f>SUM(P6:S7)</f>
        <v>0</v>
      </c>
      <c r="AM21" s="26">
        <f t="shared" si="5"/>
        <v>200</v>
      </c>
      <c r="AN21" s="1"/>
      <c r="AO21" s="2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ht="20" customHeight="1" x14ac:dyDescent="0.2">
      <c r="A22" s="1"/>
      <c r="B22" s="145" t="s">
        <v>17</v>
      </c>
      <c r="C22" s="146"/>
      <c r="D22" s="30">
        <f>SUM(D4:D15)</f>
        <v>0</v>
      </c>
      <c r="E22" s="30">
        <f t="shared" ref="E22:S22" si="7">SUM(E4:E15)</f>
        <v>0</v>
      </c>
      <c r="F22" s="30">
        <f t="shared" si="7"/>
        <v>120</v>
      </c>
      <c r="G22" s="30">
        <f t="shared" si="7"/>
        <v>130</v>
      </c>
      <c r="H22" s="30">
        <f t="shared" si="7"/>
        <v>85</v>
      </c>
      <c r="I22" s="30">
        <f t="shared" si="7"/>
        <v>105</v>
      </c>
      <c r="J22" s="30">
        <f t="shared" si="7"/>
        <v>145</v>
      </c>
      <c r="K22" s="30">
        <f t="shared" si="7"/>
        <v>120</v>
      </c>
      <c r="L22" s="30">
        <f t="shared" si="7"/>
        <v>85</v>
      </c>
      <c r="M22" s="30">
        <f t="shared" si="7"/>
        <v>90</v>
      </c>
      <c r="N22" s="30">
        <f t="shared" si="7"/>
        <v>70</v>
      </c>
      <c r="O22" s="30">
        <f t="shared" si="7"/>
        <v>70</v>
      </c>
      <c r="P22" s="30">
        <f t="shared" si="7"/>
        <v>130</v>
      </c>
      <c r="Q22" s="30">
        <f t="shared" si="7"/>
        <v>50</v>
      </c>
      <c r="R22" s="30">
        <f t="shared" si="7"/>
        <v>50</v>
      </c>
      <c r="S22" s="31">
        <f t="shared" si="7"/>
        <v>50</v>
      </c>
      <c r="T22" s="32">
        <f>SUM(C22:S22)</f>
        <v>1300</v>
      </c>
      <c r="U22" s="33"/>
      <c r="V22" s="33"/>
      <c r="W22" s="33"/>
      <c r="X22" s="33"/>
      <c r="Y22" s="33"/>
      <c r="Z22" s="33"/>
      <c r="AA22" s="33"/>
      <c r="AB22" s="33"/>
      <c r="AC22" s="1"/>
      <c r="AD22" s="2"/>
      <c r="AE22" s="2"/>
      <c r="AF22" s="1"/>
      <c r="AG22" s="1"/>
      <c r="AH22" s="24">
        <f>AH21+1</f>
        <v>3</v>
      </c>
      <c r="AI22" s="25">
        <f>SUM(D8:G9)</f>
        <v>45</v>
      </c>
      <c r="AJ22" s="25">
        <f>SUM(H8:K9)</f>
        <v>5</v>
      </c>
      <c r="AK22" s="25">
        <f>SUM(L8:O9)</f>
        <v>0</v>
      </c>
      <c r="AL22" s="25">
        <f>SUM(P8:S9)</f>
        <v>0</v>
      </c>
      <c r="AM22" s="26">
        <f t="shared" si="5"/>
        <v>50</v>
      </c>
      <c r="AN22" s="1"/>
      <c r="AO22" s="2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ht="20" customHeight="1" x14ac:dyDescent="0.2">
      <c r="A23" s="1"/>
      <c r="B23" s="15"/>
      <c r="C23" s="15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33"/>
      <c r="V23" s="33"/>
      <c r="W23" s="33"/>
      <c r="X23" s="33"/>
      <c r="Y23" s="33"/>
      <c r="Z23" s="33"/>
      <c r="AA23" s="33"/>
      <c r="AB23" s="33"/>
      <c r="AC23" s="1"/>
      <c r="AD23" s="2"/>
      <c r="AE23" s="2"/>
      <c r="AF23" s="1"/>
      <c r="AG23" s="1"/>
      <c r="AH23" s="24">
        <f t="shared" ref="AH23:AH25" si="8">AH22+1</f>
        <v>4</v>
      </c>
      <c r="AI23" s="25">
        <f>SUM(D10:G11)</f>
        <v>0</v>
      </c>
      <c r="AJ23" s="25">
        <f>SUM(H10:K11)</f>
        <v>150</v>
      </c>
      <c r="AK23" s="25">
        <f>SUM(L10:O11)</f>
        <v>0</v>
      </c>
      <c r="AL23" s="25">
        <f>SUM(P10:S11)</f>
        <v>0</v>
      </c>
      <c r="AM23" s="26">
        <f t="shared" si="5"/>
        <v>150</v>
      </c>
      <c r="AN23" s="1"/>
      <c r="AO23" s="2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ht="20" customHeight="1" x14ac:dyDescent="0.2">
      <c r="A24" s="1"/>
      <c r="B24" s="15" t="s">
        <v>22</v>
      </c>
      <c r="C24" s="15"/>
      <c r="D24" s="11"/>
      <c r="E24" s="11"/>
      <c r="F24" s="33"/>
      <c r="G24" s="34" t="s">
        <v>2</v>
      </c>
      <c r="H24" s="34"/>
      <c r="I24" s="34"/>
      <c r="J24" s="34"/>
      <c r="K24" s="34" t="s">
        <v>3</v>
      </c>
      <c r="L24" s="34"/>
      <c r="M24" s="34"/>
      <c r="N24" s="34"/>
      <c r="O24" s="34" t="s">
        <v>4</v>
      </c>
      <c r="P24" s="34"/>
      <c r="Q24" s="34"/>
      <c r="R24" s="34"/>
      <c r="S24" s="34" t="s">
        <v>5</v>
      </c>
      <c r="T24" s="11"/>
      <c r="U24" s="33"/>
      <c r="V24" s="33"/>
      <c r="W24" s="33"/>
      <c r="X24" s="33"/>
      <c r="Y24" s="33"/>
      <c r="Z24" s="33"/>
      <c r="AA24" s="33"/>
      <c r="AB24" s="33"/>
      <c r="AC24" s="1"/>
      <c r="AD24" s="2"/>
      <c r="AE24" s="2"/>
      <c r="AF24" s="1"/>
      <c r="AG24" s="1"/>
      <c r="AH24" s="24">
        <f t="shared" si="8"/>
        <v>5</v>
      </c>
      <c r="AI24" s="25">
        <f>SUM(D12:G13)</f>
        <v>0</v>
      </c>
      <c r="AJ24" s="25">
        <f>SUM(H12:K13)</f>
        <v>140</v>
      </c>
      <c r="AK24" s="25">
        <f>SUM(L12:O13)</f>
        <v>280</v>
      </c>
      <c r="AL24" s="25">
        <f>SUM(P12:S13)</f>
        <v>80</v>
      </c>
      <c r="AM24" s="26">
        <f t="shared" si="5"/>
        <v>500</v>
      </c>
      <c r="AN24" s="1"/>
      <c r="AO24" s="2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ht="20" customHeight="1" thickBot="1" x14ac:dyDescent="0.25">
      <c r="A25" s="1"/>
      <c r="B25" s="139" t="s">
        <v>14</v>
      </c>
      <c r="C25" s="140"/>
      <c r="D25" s="35"/>
      <c r="E25" s="35"/>
      <c r="F25" s="35"/>
      <c r="G25" s="17">
        <f>SUM(D19:G19)</f>
        <v>100</v>
      </c>
      <c r="H25" s="35"/>
      <c r="I25" s="35"/>
      <c r="J25" s="35"/>
      <c r="K25" s="35">
        <f>SUM(H19:K19)</f>
        <v>155</v>
      </c>
      <c r="L25" s="35"/>
      <c r="M25" s="35"/>
      <c r="N25" s="35"/>
      <c r="O25" s="35">
        <f>SUM(L19:O19)</f>
        <v>175</v>
      </c>
      <c r="P25" s="35"/>
      <c r="Q25" s="35"/>
      <c r="R25" s="35"/>
      <c r="S25" s="36">
        <f>SUM(P19:S19)</f>
        <v>145</v>
      </c>
      <c r="T25" s="19">
        <f>SUM(C25:S25)</f>
        <v>575</v>
      </c>
      <c r="U25" s="33"/>
      <c r="V25" s="33"/>
      <c r="W25" s="33"/>
      <c r="X25" s="33"/>
      <c r="Y25" s="33"/>
      <c r="Z25" s="33"/>
      <c r="AA25" s="33"/>
      <c r="AB25" s="33"/>
      <c r="AC25" s="1"/>
      <c r="AD25" s="2"/>
      <c r="AE25" s="2"/>
      <c r="AF25" s="1"/>
      <c r="AG25" s="1"/>
      <c r="AH25" s="37">
        <f t="shared" si="8"/>
        <v>6</v>
      </c>
      <c r="AI25" s="38">
        <f>SUM(D14:G15)</f>
        <v>0</v>
      </c>
      <c r="AJ25" s="38">
        <f>SUM(H14:K15)</f>
        <v>0</v>
      </c>
      <c r="AK25" s="38">
        <f>SUM(L14:O15)</f>
        <v>0</v>
      </c>
      <c r="AL25" s="38">
        <f>SUM(P14:S15)</f>
        <v>200</v>
      </c>
      <c r="AM25" s="39">
        <f t="shared" si="5"/>
        <v>200</v>
      </c>
      <c r="AN25" s="1"/>
      <c r="AO25" s="2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ht="20" customHeight="1" thickTop="1" thickBot="1" x14ac:dyDescent="0.25">
      <c r="A26" s="1"/>
      <c r="B26" s="141" t="s">
        <v>21</v>
      </c>
      <c r="C26" s="142"/>
      <c r="D26" s="40"/>
      <c r="E26" s="40"/>
      <c r="F26" s="40"/>
      <c r="G26" s="21">
        <f>SUM(D20:G20)</f>
        <v>150</v>
      </c>
      <c r="H26" s="40"/>
      <c r="I26" s="40"/>
      <c r="J26" s="40"/>
      <c r="K26" s="40">
        <f>SUM(H20:K20)</f>
        <v>300</v>
      </c>
      <c r="L26" s="40"/>
      <c r="M26" s="40"/>
      <c r="N26" s="40"/>
      <c r="O26" s="40">
        <f>SUM(L20:O20)</f>
        <v>140</v>
      </c>
      <c r="P26" s="40"/>
      <c r="Q26" s="40"/>
      <c r="R26" s="40"/>
      <c r="S26" s="41">
        <f>SUM(P20:S20)</f>
        <v>135</v>
      </c>
      <c r="T26" s="23">
        <f>SUM(C26:S26)</f>
        <v>725</v>
      </c>
      <c r="U26" s="33"/>
      <c r="V26" s="33"/>
      <c r="W26" s="33"/>
      <c r="X26" s="33"/>
      <c r="Y26" s="33"/>
      <c r="Z26" s="33"/>
      <c r="AA26" s="33"/>
      <c r="AB26" s="33"/>
      <c r="AC26" s="1" t="s">
        <v>30</v>
      </c>
      <c r="AD26" s="2"/>
      <c r="AE26" s="2"/>
      <c r="AF26" s="1"/>
      <c r="AG26" s="1"/>
      <c r="AH26" s="42" t="s">
        <v>25</v>
      </c>
      <c r="AI26" s="26">
        <f>SUM(AI20:AI25)</f>
        <v>250</v>
      </c>
      <c r="AJ26" s="26">
        <f>SUM(AJ20:AJ25)</f>
        <v>455</v>
      </c>
      <c r="AK26" s="26">
        <f>SUM(AK20:AK25)</f>
        <v>315</v>
      </c>
      <c r="AL26" s="26">
        <f>SUM(AL20:AL25)</f>
        <v>280</v>
      </c>
      <c r="AM26" s="26">
        <f>SUM(AM20:AM25)</f>
        <v>1300</v>
      </c>
      <c r="AN26" s="1"/>
      <c r="AO26" s="2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ht="20" customHeight="1" thickTop="1" x14ac:dyDescent="0.2">
      <c r="A27" s="1"/>
      <c r="B27" s="143" t="s">
        <v>6</v>
      </c>
      <c r="C27" s="144"/>
      <c r="D27" s="43"/>
      <c r="E27" s="43"/>
      <c r="F27" s="43"/>
      <c r="G27" s="27">
        <f>SUM(D21:G21)</f>
        <v>250</v>
      </c>
      <c r="H27" s="43"/>
      <c r="I27" s="43"/>
      <c r="J27" s="43"/>
      <c r="K27" s="27">
        <f>SUM(H21:K21)</f>
        <v>455</v>
      </c>
      <c r="L27" s="43"/>
      <c r="M27" s="43"/>
      <c r="N27" s="43"/>
      <c r="O27" s="43">
        <f>SUM(L21:O21)</f>
        <v>315</v>
      </c>
      <c r="P27" s="43"/>
      <c r="Q27" s="43"/>
      <c r="R27" s="43"/>
      <c r="S27" s="44">
        <f>SUM(P21:S21)</f>
        <v>280</v>
      </c>
      <c r="T27" s="29">
        <f>SUM(C27:S27)</f>
        <v>1300</v>
      </c>
      <c r="U27" s="33"/>
      <c r="V27" s="33"/>
      <c r="W27" s="33"/>
      <c r="X27" s="33"/>
      <c r="Y27" s="33"/>
      <c r="Z27" s="33"/>
      <c r="AA27" s="33"/>
      <c r="AB27" s="33"/>
      <c r="AC27" s="1">
        <f>250+455</f>
        <v>705</v>
      </c>
      <c r="AD27" s="2"/>
      <c r="AE27" s="2"/>
      <c r="AF27" s="1"/>
      <c r="AG27" s="1"/>
      <c r="AH27" s="1"/>
      <c r="AI27" s="1"/>
      <c r="AJ27" s="1"/>
      <c r="AK27" s="1"/>
      <c r="AL27" s="1"/>
      <c r="AM27" s="1"/>
      <c r="AN27" s="1"/>
      <c r="AO27" s="2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ht="20" customHeight="1" thickBot="1" x14ac:dyDescent="0.25">
      <c r="A28" s="1"/>
      <c r="B28" s="145" t="s">
        <v>17</v>
      </c>
      <c r="C28" s="146"/>
      <c r="D28" s="45"/>
      <c r="E28" s="45"/>
      <c r="F28" s="45"/>
      <c r="G28" s="46">
        <f>SUM(D4:G15)</f>
        <v>250</v>
      </c>
      <c r="H28" s="45"/>
      <c r="I28" s="45"/>
      <c r="J28" s="46"/>
      <c r="K28" s="46">
        <f>SUM(H4:K15)</f>
        <v>455</v>
      </c>
      <c r="L28" s="45"/>
      <c r="M28" s="45"/>
      <c r="N28" s="45"/>
      <c r="O28" s="46">
        <f>SUM(L4:O15)</f>
        <v>315</v>
      </c>
      <c r="P28" s="45"/>
      <c r="Q28" s="45"/>
      <c r="R28" s="45"/>
      <c r="S28" s="47">
        <f>SUM(P4:S15)</f>
        <v>280</v>
      </c>
      <c r="T28" s="32">
        <f>SUM(C28:S28)</f>
        <v>1300</v>
      </c>
      <c r="U28" s="33"/>
      <c r="V28" s="33"/>
      <c r="W28" s="33"/>
      <c r="X28" s="33"/>
      <c r="Y28" s="33"/>
      <c r="Z28" s="33"/>
      <c r="AA28" s="33"/>
      <c r="AB28" s="33"/>
      <c r="AC28" s="1"/>
      <c r="AD28" s="2"/>
      <c r="AE28" s="2"/>
      <c r="AF28" s="1"/>
      <c r="AG28" s="1"/>
      <c r="AH28" s="20" t="s">
        <v>23</v>
      </c>
      <c r="AI28" s="20" t="s">
        <v>2</v>
      </c>
      <c r="AJ28" s="20" t="s">
        <v>3</v>
      </c>
      <c r="AK28" s="20" t="s">
        <v>4</v>
      </c>
      <c r="AL28" s="20" t="s">
        <v>5</v>
      </c>
      <c r="AM28" s="20" t="s">
        <v>16</v>
      </c>
      <c r="AN28" s="1"/>
      <c r="AO28" s="2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ht="20" customHeight="1" x14ac:dyDescent="0.2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2"/>
      <c r="AD29" s="2"/>
      <c r="AE29" s="1"/>
      <c r="AF29" s="1"/>
      <c r="AG29" s="1"/>
      <c r="AH29" s="1" t="s">
        <v>14</v>
      </c>
      <c r="AI29" s="14">
        <f>G25</f>
        <v>100</v>
      </c>
      <c r="AJ29" s="1">
        <f>K25</f>
        <v>155</v>
      </c>
      <c r="AK29" s="1">
        <f>O25</f>
        <v>175</v>
      </c>
      <c r="AL29" s="1">
        <f>S25</f>
        <v>145</v>
      </c>
      <c r="AM29" s="16">
        <f>SUM(AI29:AL29)</f>
        <v>575</v>
      </c>
      <c r="AN29" s="1"/>
      <c r="AO29" s="2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ht="20" customHeight="1" x14ac:dyDescent="0.2">
      <c r="A30" s="1"/>
      <c r="B30" s="2"/>
      <c r="C30" s="49" t="s">
        <v>18</v>
      </c>
      <c r="D30" s="50">
        <v>43800</v>
      </c>
      <c r="E30" s="50">
        <f t="shared" ref="E30:H30" si="9">EDATE(D30,3)</f>
        <v>43891</v>
      </c>
      <c r="F30" s="50">
        <f t="shared" si="9"/>
        <v>43983</v>
      </c>
      <c r="G30" s="50">
        <f t="shared" si="9"/>
        <v>44075</v>
      </c>
      <c r="H30" s="50">
        <f t="shared" si="9"/>
        <v>44166</v>
      </c>
      <c r="I30" s="50">
        <f>EDATE(H30,3)</f>
        <v>44256</v>
      </c>
      <c r="J30" s="50">
        <f t="shared" ref="J30:S30" si="10">EDATE(I30,3)</f>
        <v>44348</v>
      </c>
      <c r="K30" s="50">
        <f t="shared" si="10"/>
        <v>44440</v>
      </c>
      <c r="L30" s="50">
        <f t="shared" si="10"/>
        <v>44531</v>
      </c>
      <c r="M30" s="50">
        <f t="shared" si="10"/>
        <v>44621</v>
      </c>
      <c r="N30" s="50">
        <f t="shared" si="10"/>
        <v>44713</v>
      </c>
      <c r="O30" s="50">
        <f t="shared" si="10"/>
        <v>44805</v>
      </c>
      <c r="P30" s="50">
        <f t="shared" si="10"/>
        <v>44896</v>
      </c>
      <c r="Q30" s="50">
        <f t="shared" si="10"/>
        <v>44986</v>
      </c>
      <c r="R30" s="50">
        <f t="shared" si="10"/>
        <v>45078</v>
      </c>
      <c r="S30" s="50">
        <f t="shared" si="10"/>
        <v>45170</v>
      </c>
      <c r="T30" s="1"/>
      <c r="U30" s="1"/>
      <c r="V30" s="1"/>
      <c r="W30" s="1"/>
      <c r="X30" s="1"/>
      <c r="Y30" s="1"/>
      <c r="Z30" s="1"/>
      <c r="AA30" s="1"/>
      <c r="AB30" s="1"/>
      <c r="AC30" s="1"/>
      <c r="AD30" s="2"/>
      <c r="AE30" s="2"/>
      <c r="AF30" s="1"/>
      <c r="AG30" s="1"/>
      <c r="AH30" s="1" t="s">
        <v>21</v>
      </c>
      <c r="AI30" s="14">
        <f>G26</f>
        <v>150</v>
      </c>
      <c r="AJ30" s="1">
        <f>K26</f>
        <v>300</v>
      </c>
      <c r="AK30" s="1">
        <f>O26</f>
        <v>140</v>
      </c>
      <c r="AL30" s="1">
        <f>S26</f>
        <v>135</v>
      </c>
      <c r="AM30" s="16">
        <f>SUM(AI30:AL30)</f>
        <v>725</v>
      </c>
      <c r="AN30" s="1"/>
      <c r="AO30" s="2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ht="20" customHeight="1" x14ac:dyDescent="0.2">
      <c r="A31" s="1"/>
      <c r="B31" s="15" t="s">
        <v>28</v>
      </c>
      <c r="C31" s="49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1"/>
      <c r="U31" s="1"/>
      <c r="V31" s="1"/>
      <c r="W31" s="1"/>
      <c r="X31" s="1"/>
      <c r="Y31" s="1"/>
      <c r="Z31" s="1"/>
      <c r="AA31" s="1"/>
      <c r="AB31" s="1"/>
      <c r="AC31" s="1"/>
      <c r="AD31" s="2"/>
      <c r="AE31" s="2"/>
      <c r="AF31" s="1"/>
      <c r="AG31" s="1"/>
      <c r="AH31" s="1"/>
      <c r="AI31" s="14"/>
      <c r="AJ31" s="1"/>
      <c r="AK31" s="1"/>
      <c r="AL31" s="1"/>
      <c r="AM31" s="16"/>
      <c r="AN31" s="1"/>
      <c r="AO31" s="2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ht="20" customHeight="1" x14ac:dyDescent="0.2">
      <c r="A32" s="1"/>
      <c r="B32" s="2"/>
      <c r="C32" s="52"/>
      <c r="D32" s="138" t="s">
        <v>2</v>
      </c>
      <c r="E32" s="138"/>
      <c r="F32" s="138"/>
      <c r="G32" s="138"/>
      <c r="H32" s="138" t="s">
        <v>3</v>
      </c>
      <c r="I32" s="138"/>
      <c r="J32" s="138"/>
      <c r="K32" s="138"/>
      <c r="L32" s="138" t="s">
        <v>4</v>
      </c>
      <c r="M32" s="138"/>
      <c r="N32" s="138"/>
      <c r="O32" s="138"/>
      <c r="P32" s="138" t="s">
        <v>5</v>
      </c>
      <c r="Q32" s="138"/>
      <c r="R32" s="138"/>
      <c r="S32" s="138"/>
      <c r="T32" s="1"/>
      <c r="U32" s="1"/>
      <c r="V32" s="1"/>
      <c r="W32" s="1"/>
      <c r="X32" s="1"/>
      <c r="Y32" s="1"/>
      <c r="Z32" s="1"/>
      <c r="AA32" s="1"/>
      <c r="AB32" s="1"/>
      <c r="AC32" s="2"/>
      <c r="AD32" s="2"/>
      <c r="AE32" s="2"/>
      <c r="AF32" s="2"/>
      <c r="AG32" s="2"/>
      <c r="AH32" s="2"/>
      <c r="AI32" s="2"/>
      <c r="AJ32" s="2"/>
      <c r="AK32" s="1"/>
      <c r="AL32" s="1"/>
      <c r="AM32" s="1"/>
      <c r="AN32" s="1"/>
      <c r="AO32" s="2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ht="20" customHeight="1" x14ac:dyDescent="0.2">
      <c r="A33" s="1"/>
      <c r="B33" s="2"/>
      <c r="C33" s="54" t="s">
        <v>0</v>
      </c>
      <c r="D33" s="55" t="s">
        <v>10</v>
      </c>
      <c r="E33" s="56" t="s">
        <v>11</v>
      </c>
      <c r="F33" s="56" t="s">
        <v>12</v>
      </c>
      <c r="G33" s="57" t="s">
        <v>13</v>
      </c>
      <c r="H33" s="55" t="s">
        <v>10</v>
      </c>
      <c r="I33" s="56" t="s">
        <v>11</v>
      </c>
      <c r="J33" s="56" t="s">
        <v>12</v>
      </c>
      <c r="K33" s="57" t="s">
        <v>13</v>
      </c>
      <c r="L33" s="55" t="s">
        <v>10</v>
      </c>
      <c r="M33" s="56" t="s">
        <v>11</v>
      </c>
      <c r="N33" s="56" t="s">
        <v>12</v>
      </c>
      <c r="O33" s="57" t="s">
        <v>13</v>
      </c>
      <c r="P33" s="55" t="s">
        <v>10</v>
      </c>
      <c r="Q33" s="56" t="s">
        <v>11</v>
      </c>
      <c r="R33" s="56" t="s">
        <v>12</v>
      </c>
      <c r="S33" s="57" t="s">
        <v>13</v>
      </c>
      <c r="T33" s="1"/>
      <c r="U33" s="1"/>
      <c r="V33" s="1"/>
      <c r="W33" s="1"/>
      <c r="X33" s="1"/>
      <c r="Y33" s="1"/>
      <c r="Z33" s="1"/>
      <c r="AA33" s="1"/>
      <c r="AB33" s="1"/>
      <c r="AC33" s="7" t="s">
        <v>0</v>
      </c>
      <c r="AD33" s="88" t="s">
        <v>1</v>
      </c>
      <c r="AE33" s="7"/>
      <c r="AF33" s="7"/>
      <c r="AG33" s="7"/>
      <c r="AH33" s="7"/>
      <c r="AI33" s="7"/>
      <c r="AJ33" s="7"/>
      <c r="AK33" s="1"/>
      <c r="AL33" s="1"/>
      <c r="AM33" s="1"/>
      <c r="AN33" s="1"/>
      <c r="AO33" s="2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ht="20" customHeight="1" x14ac:dyDescent="0.2">
      <c r="A34" s="1"/>
      <c r="B34" s="2"/>
      <c r="C34" s="53">
        <v>1</v>
      </c>
      <c r="D34" s="58"/>
      <c r="E34" s="58"/>
      <c r="F34" s="59">
        <f>EDATE(F$30,-2)</f>
        <v>43922</v>
      </c>
      <c r="G34" s="59"/>
      <c r="H34" s="59"/>
      <c r="I34" s="59">
        <f>I$30</f>
        <v>44256</v>
      </c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1"/>
      <c r="U34" s="1"/>
      <c r="V34" s="1"/>
      <c r="W34" s="1"/>
      <c r="X34" s="1"/>
      <c r="Y34" s="1"/>
      <c r="Z34" s="1"/>
      <c r="AA34" s="1"/>
      <c r="AB34" s="1"/>
      <c r="AC34" s="2">
        <v>1</v>
      </c>
      <c r="AD34" s="4" t="s">
        <v>8</v>
      </c>
      <c r="AE34" s="33"/>
      <c r="AF34" s="33"/>
      <c r="AG34" s="33"/>
      <c r="AH34" s="33"/>
      <c r="AI34" s="33"/>
      <c r="AJ34" s="33"/>
      <c r="AK34" s="1"/>
      <c r="AL34" s="1"/>
      <c r="AM34" s="1"/>
      <c r="AN34" s="1"/>
      <c r="AO34" s="2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ht="20" customHeight="1" x14ac:dyDescent="0.2">
      <c r="A35" s="1"/>
      <c r="B35" s="2"/>
      <c r="C35" s="53">
        <f>C34+1</f>
        <v>2</v>
      </c>
      <c r="D35" s="58"/>
      <c r="E35" s="58"/>
      <c r="F35" s="59">
        <f>EDATE(F$30,-2)</f>
        <v>43922</v>
      </c>
      <c r="G35" s="59"/>
      <c r="H35" s="59"/>
      <c r="I35" s="59"/>
      <c r="J35" s="59"/>
      <c r="K35" s="59"/>
      <c r="L35" s="59"/>
      <c r="M35" s="59">
        <f>M$30</f>
        <v>44621</v>
      </c>
      <c r="N35" s="58"/>
      <c r="O35" s="58"/>
      <c r="P35" s="58"/>
      <c r="Q35" s="58"/>
      <c r="R35" s="58"/>
      <c r="S35" s="60"/>
      <c r="T35" s="1"/>
      <c r="U35" s="1"/>
      <c r="V35" s="1"/>
      <c r="W35" s="1"/>
      <c r="X35" s="1"/>
      <c r="Y35" s="1"/>
      <c r="Z35" s="1"/>
      <c r="AA35" s="1"/>
      <c r="AB35" s="1"/>
      <c r="AC35" s="2">
        <f>AC34+1</f>
        <v>2</v>
      </c>
      <c r="AD35" s="1" t="s">
        <v>19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2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ht="20" customHeight="1" x14ac:dyDescent="0.2">
      <c r="A36" s="1"/>
      <c r="B36" s="2"/>
      <c r="C36" s="53">
        <f>C35+1</f>
        <v>3</v>
      </c>
      <c r="D36" s="58"/>
      <c r="E36" s="58"/>
      <c r="F36" s="59">
        <f>EDATE(F$30,-2)</f>
        <v>43922</v>
      </c>
      <c r="G36" s="59"/>
      <c r="H36" s="59">
        <f>H$30</f>
        <v>44166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60"/>
      <c r="T36" s="1"/>
      <c r="U36" s="1"/>
      <c r="V36" s="1"/>
      <c r="W36" s="1"/>
      <c r="X36" s="1"/>
      <c r="Y36" s="1"/>
      <c r="Z36" s="1"/>
      <c r="AA36" s="1"/>
      <c r="AB36" s="1"/>
      <c r="AC36" s="2">
        <f t="shared" ref="AC36:AC39" si="11">AC35+1</f>
        <v>3</v>
      </c>
      <c r="AD36" s="1" t="s">
        <v>26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2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ht="20" customHeight="1" x14ac:dyDescent="0.2">
      <c r="A37" s="1"/>
      <c r="B37" s="2"/>
      <c r="C37" s="53">
        <f t="shared" ref="C37:C38" si="12">C36+1</f>
        <v>4</v>
      </c>
      <c r="D37" s="58"/>
      <c r="E37" s="58"/>
      <c r="F37" s="58"/>
      <c r="G37" s="58"/>
      <c r="H37" s="59">
        <f>EDATE(H$30,-2)</f>
        <v>44105</v>
      </c>
      <c r="I37" s="59"/>
      <c r="J37" s="59"/>
      <c r="K37" s="59">
        <f>K$30</f>
        <v>44440</v>
      </c>
      <c r="L37" s="58"/>
      <c r="M37" s="58"/>
      <c r="N37" s="58"/>
      <c r="O37" s="58"/>
      <c r="P37" s="58"/>
      <c r="Q37" s="58"/>
      <c r="R37" s="58"/>
      <c r="S37" s="60"/>
      <c r="T37" s="1"/>
      <c r="U37" s="1"/>
      <c r="V37" s="1"/>
      <c r="W37" s="1"/>
      <c r="X37" s="1"/>
      <c r="Y37" s="1"/>
      <c r="Z37" s="1"/>
      <c r="AA37" s="1"/>
      <c r="AB37" s="1"/>
      <c r="AC37" s="2">
        <f t="shared" si="11"/>
        <v>4</v>
      </c>
      <c r="AD37" s="1" t="s">
        <v>27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2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ht="20" customHeight="1" x14ac:dyDescent="0.2">
      <c r="A38" s="1"/>
      <c r="B38" s="2"/>
      <c r="C38" s="53">
        <f t="shared" si="12"/>
        <v>5</v>
      </c>
      <c r="D38" s="58"/>
      <c r="E38" s="58"/>
      <c r="F38" s="58"/>
      <c r="G38" s="58"/>
      <c r="H38" s="58"/>
      <c r="I38" s="58"/>
      <c r="J38" s="58"/>
      <c r="K38" s="59">
        <f>EDATE(K$30,-2)</f>
        <v>44378</v>
      </c>
      <c r="L38" s="59"/>
      <c r="M38" s="59"/>
      <c r="N38" s="59"/>
      <c r="O38" s="59"/>
      <c r="P38" s="59"/>
      <c r="Q38" s="59">
        <f>Q$30</f>
        <v>44986</v>
      </c>
      <c r="R38" s="58"/>
      <c r="S38" s="60"/>
      <c r="T38" s="1"/>
      <c r="U38" s="1"/>
      <c r="V38" s="1"/>
      <c r="W38" s="1"/>
      <c r="X38" s="1"/>
      <c r="Y38" s="1"/>
      <c r="Z38" s="1"/>
      <c r="AA38" s="1"/>
      <c r="AB38" s="1"/>
      <c r="AC38" s="2">
        <f t="shared" si="11"/>
        <v>5</v>
      </c>
      <c r="AD38" s="1" t="s">
        <v>7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2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ht="20" customHeight="1" x14ac:dyDescent="0.2">
      <c r="A39" s="1"/>
      <c r="B39" s="2"/>
      <c r="C39" s="53">
        <f>C38+1</f>
        <v>6</v>
      </c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9">
        <f>EDATE(P$30,-2)</f>
        <v>44835</v>
      </c>
      <c r="Q39" s="59"/>
      <c r="R39" s="59"/>
      <c r="S39" s="59">
        <f>S$30</f>
        <v>45170</v>
      </c>
      <c r="T39" s="1"/>
      <c r="U39" s="1"/>
      <c r="V39" s="1"/>
      <c r="W39" s="1"/>
      <c r="X39" s="1"/>
      <c r="Y39" s="1"/>
      <c r="Z39" s="1"/>
      <c r="AA39" s="1"/>
      <c r="AB39" s="1"/>
      <c r="AC39" s="2">
        <f t="shared" si="11"/>
        <v>6</v>
      </c>
      <c r="AD39" s="1" t="s">
        <v>20</v>
      </c>
      <c r="AE39" s="2"/>
      <c r="AF39" s="1"/>
      <c r="AG39" s="1"/>
      <c r="AH39" s="1"/>
      <c r="AI39" s="1"/>
      <c r="AJ39" s="1"/>
      <c r="AK39" s="1"/>
      <c r="AL39" s="1"/>
      <c r="AM39" s="1"/>
      <c r="AN39" s="1"/>
      <c r="AO39" s="2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ht="20" customHeight="1" x14ac:dyDescent="0.2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2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2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ht="40" customHeight="1" x14ac:dyDescent="0.2"/>
    <row r="42" spans="1:53" ht="40" customHeight="1" x14ac:dyDescent="0.2"/>
    <row r="43" spans="1:53" ht="40" customHeight="1" x14ac:dyDescent="0.2"/>
    <row r="44" spans="1:53" ht="40" customHeight="1" x14ac:dyDescent="0.2"/>
  </sheetData>
  <mergeCells count="25">
    <mergeCell ref="B28:C28"/>
    <mergeCell ref="B20:C20"/>
    <mergeCell ref="D2:G2"/>
    <mergeCell ref="H2:K2"/>
    <mergeCell ref="L2:O2"/>
    <mergeCell ref="B19:C19"/>
    <mergeCell ref="B21:C21"/>
    <mergeCell ref="B22:C22"/>
    <mergeCell ref="B25:C25"/>
    <mergeCell ref="B26:C26"/>
    <mergeCell ref="B27:C27"/>
    <mergeCell ref="U2:V2"/>
    <mergeCell ref="W2:X2"/>
    <mergeCell ref="Y2:Z2"/>
    <mergeCell ref="AA2:AB2"/>
    <mergeCell ref="D32:G32"/>
    <mergeCell ref="H32:K32"/>
    <mergeCell ref="L32:O32"/>
    <mergeCell ref="P32:S32"/>
    <mergeCell ref="P2:S2"/>
    <mergeCell ref="AP2:AR2"/>
    <mergeCell ref="AS2:AU2"/>
    <mergeCell ref="AV2:AX2"/>
    <mergeCell ref="AY2:BA2"/>
    <mergeCell ref="AO1:BA1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D1B99-0AAB-B94F-AEA7-E768F6AB3E18}">
  <sheetPr>
    <tabColor rgb="FFFF0000"/>
  </sheetPr>
  <dimension ref="A1:AH44"/>
  <sheetViews>
    <sheetView topLeftCell="A10" zoomScale="124" workbookViewId="0">
      <selection activeCell="L21" sqref="L21"/>
    </sheetView>
  </sheetViews>
  <sheetFormatPr baseColWidth="10" defaultColWidth="8.83203125" defaultRowHeight="15" x14ac:dyDescent="0.2"/>
  <cols>
    <col min="1" max="1" width="5.83203125" style="3" customWidth="1"/>
    <col min="2" max="2" width="5.83203125" style="48" customWidth="1"/>
    <col min="3" max="20" width="5.83203125" style="3" customWidth="1"/>
    <col min="21" max="22" width="5.83203125" style="48" customWidth="1"/>
    <col min="23" max="25" width="5.83203125" style="3" customWidth="1"/>
    <col min="26" max="26" width="8.6640625" style="3" bestFit="1" customWidth="1"/>
    <col min="27" max="30" width="5.83203125" style="3" customWidth="1"/>
    <col min="31" max="31" width="7.83203125" style="3" customWidth="1"/>
    <col min="32" max="34" width="5.83203125" style="3" customWidth="1"/>
    <col min="35" max="16384" width="8.83203125" style="3"/>
  </cols>
  <sheetData>
    <row r="1" spans="1:34" ht="20" customHeight="1" x14ac:dyDescent="0.2">
      <c r="A1" s="85"/>
      <c r="B1" s="86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  <c r="V1" s="2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ht="20" customHeight="1" x14ac:dyDescent="0.2">
      <c r="A2" s="1"/>
      <c r="B2" s="9"/>
      <c r="C2" s="9"/>
      <c r="D2" s="137" t="s">
        <v>2</v>
      </c>
      <c r="E2" s="137"/>
      <c r="F2" s="137"/>
      <c r="G2" s="137"/>
      <c r="H2" s="137" t="s">
        <v>3</v>
      </c>
      <c r="I2" s="137"/>
      <c r="J2" s="137"/>
      <c r="K2" s="137"/>
      <c r="L2" s="137" t="s">
        <v>4</v>
      </c>
      <c r="M2" s="137"/>
      <c r="N2" s="137"/>
      <c r="O2" s="137"/>
      <c r="P2" s="137" t="s">
        <v>5</v>
      </c>
      <c r="Q2" s="137"/>
      <c r="R2" s="137"/>
      <c r="S2" s="137"/>
      <c r="T2" s="1"/>
      <c r="U2" s="15" t="s">
        <v>9</v>
      </c>
      <c r="V2" s="2"/>
      <c r="W2" s="2"/>
      <c r="X2" s="2"/>
      <c r="Y2" s="2"/>
      <c r="Z2" s="2"/>
      <c r="AA2" s="2"/>
      <c r="AB2" s="2"/>
      <c r="AC2" s="2"/>
      <c r="AD2" s="2"/>
      <c r="AE2" s="1"/>
      <c r="AF2" s="1"/>
      <c r="AG2" s="1"/>
      <c r="AH2" s="1"/>
    </row>
    <row r="3" spans="1:34" ht="20" customHeight="1" x14ac:dyDescent="0.2">
      <c r="A3" s="1"/>
      <c r="B3" s="68" t="s">
        <v>0</v>
      </c>
      <c r="C3" s="54" t="s">
        <v>23</v>
      </c>
      <c r="D3" s="56" t="s">
        <v>10</v>
      </c>
      <c r="E3" s="56" t="s">
        <v>11</v>
      </c>
      <c r="F3" s="56" t="s">
        <v>12</v>
      </c>
      <c r="G3" s="57" t="s">
        <v>13</v>
      </c>
      <c r="H3" s="81" t="s">
        <v>10</v>
      </c>
      <c r="I3" s="82" t="s">
        <v>11</v>
      </c>
      <c r="J3" s="82" t="s">
        <v>12</v>
      </c>
      <c r="K3" s="83" t="s">
        <v>13</v>
      </c>
      <c r="L3" s="55" t="s">
        <v>10</v>
      </c>
      <c r="M3" s="56" t="s">
        <v>11</v>
      </c>
      <c r="N3" s="56" t="s">
        <v>12</v>
      </c>
      <c r="O3" s="57" t="s">
        <v>13</v>
      </c>
      <c r="P3" s="81" t="s">
        <v>10</v>
      </c>
      <c r="Q3" s="82" t="s">
        <v>11</v>
      </c>
      <c r="R3" s="82" t="s">
        <v>12</v>
      </c>
      <c r="S3" s="83" t="s">
        <v>13</v>
      </c>
      <c r="T3" s="1"/>
      <c r="U3" s="5" t="s">
        <v>14</v>
      </c>
      <c r="V3" s="6" t="s">
        <v>21</v>
      </c>
      <c r="W3" s="78" t="s">
        <v>6</v>
      </c>
      <c r="X3" s="7" t="s">
        <v>0</v>
      </c>
      <c r="Y3" s="8" t="s">
        <v>1</v>
      </c>
      <c r="Z3" s="8"/>
      <c r="AA3" s="8"/>
      <c r="AB3" s="8"/>
      <c r="AC3" s="8"/>
      <c r="AD3" s="8"/>
      <c r="AE3" s="1"/>
      <c r="AF3" s="1"/>
      <c r="AG3" s="1"/>
      <c r="AH3" s="1"/>
    </row>
    <row r="4" spans="1:34" ht="20" customHeight="1" x14ac:dyDescent="0.2">
      <c r="A4" s="1"/>
      <c r="B4" s="53">
        <v>1</v>
      </c>
      <c r="C4" s="69" t="s">
        <v>24</v>
      </c>
      <c r="D4" s="66"/>
      <c r="E4" s="64"/>
      <c r="F4" s="65">
        <v>0</v>
      </c>
      <c r="G4" s="65">
        <v>0</v>
      </c>
      <c r="H4" s="65">
        <v>0</v>
      </c>
      <c r="I4" s="65">
        <v>0</v>
      </c>
      <c r="J4" s="64"/>
      <c r="K4" s="64"/>
      <c r="L4" s="64"/>
      <c r="M4" s="64"/>
      <c r="N4" s="64"/>
      <c r="O4" s="64"/>
      <c r="P4" s="64"/>
      <c r="Q4" s="64"/>
      <c r="R4" s="64"/>
      <c r="S4" s="64"/>
      <c r="T4" s="9"/>
      <c r="U4" s="72">
        <f>SUM(D4:S4)</f>
        <v>0</v>
      </c>
      <c r="V4" s="80"/>
      <c r="W4" s="10"/>
      <c r="X4" s="2">
        <v>1</v>
      </c>
      <c r="Y4" s="4" t="s">
        <v>8</v>
      </c>
      <c r="Z4" s="11"/>
      <c r="AA4" s="11"/>
      <c r="AB4" s="11"/>
      <c r="AC4" s="11"/>
      <c r="AD4" s="11"/>
      <c r="AE4" s="1"/>
      <c r="AF4" s="1"/>
      <c r="AG4" s="1"/>
      <c r="AH4" s="1"/>
    </row>
    <row r="5" spans="1:34" ht="20" customHeight="1" x14ac:dyDescent="0.2">
      <c r="A5" s="1"/>
      <c r="B5" s="70"/>
      <c r="C5" s="71" t="s">
        <v>21</v>
      </c>
      <c r="D5" s="67"/>
      <c r="E5" s="61"/>
      <c r="F5" s="63">
        <v>75</v>
      </c>
      <c r="G5" s="63">
        <v>75</v>
      </c>
      <c r="H5" s="63">
        <v>25</v>
      </c>
      <c r="I5" s="63">
        <v>25</v>
      </c>
      <c r="J5" s="61"/>
      <c r="K5" s="61"/>
      <c r="L5" s="61"/>
      <c r="M5" s="61"/>
      <c r="N5" s="61"/>
      <c r="O5" s="61"/>
      <c r="P5" s="61"/>
      <c r="Q5" s="61"/>
      <c r="R5" s="61"/>
      <c r="S5" s="61"/>
      <c r="T5" s="1"/>
      <c r="U5" s="79"/>
      <c r="V5" s="77">
        <f>SUM(D5:S5)</f>
        <v>200</v>
      </c>
      <c r="W5" s="12">
        <f>SUM(U4:V5)</f>
        <v>200</v>
      </c>
      <c r="X5" s="2"/>
      <c r="Y5" s="4"/>
      <c r="Z5" s="11"/>
      <c r="AA5" s="11"/>
      <c r="AB5" s="11"/>
      <c r="AC5" s="11"/>
      <c r="AD5" s="11"/>
      <c r="AE5" s="1"/>
      <c r="AF5" s="1"/>
      <c r="AG5" s="1"/>
      <c r="AH5" s="1"/>
    </row>
    <row r="6" spans="1:34" ht="20" customHeight="1" x14ac:dyDescent="0.2">
      <c r="A6" s="1"/>
      <c r="B6" s="53">
        <f>B4+1</f>
        <v>2</v>
      </c>
      <c r="C6" s="69" t="s">
        <v>24</v>
      </c>
      <c r="D6" s="67"/>
      <c r="E6" s="61"/>
      <c r="F6" s="62">
        <v>25</v>
      </c>
      <c r="G6" s="62">
        <v>30</v>
      </c>
      <c r="H6" s="62">
        <v>0</v>
      </c>
      <c r="I6" s="62">
        <v>0</v>
      </c>
      <c r="J6" s="62">
        <v>0</v>
      </c>
      <c r="K6" s="62">
        <v>0</v>
      </c>
      <c r="L6" s="62">
        <v>15</v>
      </c>
      <c r="M6" s="62">
        <v>20</v>
      </c>
      <c r="N6" s="61"/>
      <c r="O6" s="61"/>
      <c r="P6" s="61"/>
      <c r="Q6" s="61"/>
      <c r="R6" s="61"/>
      <c r="S6" s="61"/>
      <c r="T6" s="9"/>
      <c r="U6" s="72">
        <f>SUM(D6:S6)</f>
        <v>90</v>
      </c>
      <c r="V6" s="79"/>
      <c r="W6" s="10"/>
      <c r="X6" s="2">
        <f>X4+1</f>
        <v>2</v>
      </c>
      <c r="Y6" s="1" t="s">
        <v>19</v>
      </c>
      <c r="Z6" s="1"/>
      <c r="AA6" s="1"/>
      <c r="AB6" s="1"/>
      <c r="AC6" s="1"/>
      <c r="AD6" s="1"/>
      <c r="AE6" s="1"/>
      <c r="AF6" s="1"/>
      <c r="AG6" s="1"/>
      <c r="AH6" s="1"/>
    </row>
    <row r="7" spans="1:34" ht="20" customHeight="1" x14ac:dyDescent="0.2">
      <c r="A7" s="1"/>
      <c r="B7" s="70"/>
      <c r="C7" s="71" t="s">
        <v>21</v>
      </c>
      <c r="D7" s="67"/>
      <c r="E7" s="61"/>
      <c r="F7" s="63">
        <v>0</v>
      </c>
      <c r="G7" s="63">
        <v>0</v>
      </c>
      <c r="H7" s="63">
        <v>30</v>
      </c>
      <c r="I7" s="63">
        <v>30</v>
      </c>
      <c r="J7" s="63">
        <v>25</v>
      </c>
      <c r="K7" s="63">
        <v>25</v>
      </c>
      <c r="L7" s="61"/>
      <c r="M7" s="61"/>
      <c r="N7" s="61"/>
      <c r="O7" s="61"/>
      <c r="P7" s="61"/>
      <c r="Q7" s="61"/>
      <c r="R7" s="61"/>
      <c r="S7" s="61"/>
      <c r="T7" s="1"/>
      <c r="U7" s="79"/>
      <c r="V7" s="73">
        <f>SUM(D7:S7)</f>
        <v>110</v>
      </c>
      <c r="W7" s="12">
        <f>SUM(U6:V7)</f>
        <v>200</v>
      </c>
      <c r="X7" s="2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4" ht="20" customHeight="1" x14ac:dyDescent="0.2">
      <c r="A8" s="1"/>
      <c r="B8" s="53">
        <f>B6+1</f>
        <v>3</v>
      </c>
      <c r="C8" s="69" t="s">
        <v>24</v>
      </c>
      <c r="D8" s="67"/>
      <c r="E8" s="61"/>
      <c r="F8" s="62">
        <v>20</v>
      </c>
      <c r="G8" s="62">
        <v>25</v>
      </c>
      <c r="H8" s="62">
        <v>5</v>
      </c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9"/>
      <c r="U8" s="72">
        <f>SUM(D8:S8)</f>
        <v>50</v>
      </c>
      <c r="V8" s="79"/>
      <c r="W8" s="10"/>
      <c r="X8" s="2">
        <f>X6+1</f>
        <v>3</v>
      </c>
      <c r="Y8" s="1" t="s">
        <v>26</v>
      </c>
      <c r="Z8" s="1"/>
      <c r="AA8" s="1"/>
      <c r="AB8" s="1"/>
      <c r="AC8" s="1"/>
      <c r="AD8" s="1"/>
      <c r="AE8" s="1"/>
      <c r="AF8" s="1"/>
      <c r="AG8" s="1"/>
      <c r="AH8" s="1"/>
    </row>
    <row r="9" spans="1:34" ht="20" customHeight="1" x14ac:dyDescent="0.2">
      <c r="A9" s="1"/>
      <c r="B9" s="70"/>
      <c r="C9" s="71" t="s">
        <v>21</v>
      </c>
      <c r="D9" s="67"/>
      <c r="E9" s="61"/>
      <c r="F9" s="63">
        <v>0</v>
      </c>
      <c r="G9" s="63">
        <v>0</v>
      </c>
      <c r="H9" s="63">
        <v>0</v>
      </c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1"/>
      <c r="U9" s="79"/>
      <c r="V9" s="73">
        <f>SUM(D9:S9)</f>
        <v>0</v>
      </c>
      <c r="W9" s="12">
        <f>SUM(U8:V9)</f>
        <v>50</v>
      </c>
      <c r="X9" s="2"/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1:34" ht="20" customHeight="1" x14ac:dyDescent="0.2">
      <c r="A10" s="1"/>
      <c r="B10" s="53">
        <f>B8+1</f>
        <v>4</v>
      </c>
      <c r="C10" s="69" t="s">
        <v>24</v>
      </c>
      <c r="D10" s="67"/>
      <c r="E10" s="61"/>
      <c r="F10" s="61"/>
      <c r="G10" s="61"/>
      <c r="H10" s="62">
        <v>20</v>
      </c>
      <c r="I10" s="62">
        <v>20</v>
      </c>
      <c r="J10" s="62">
        <v>20</v>
      </c>
      <c r="K10" s="62">
        <v>20</v>
      </c>
      <c r="L10" s="62">
        <v>40</v>
      </c>
      <c r="M10" s="62">
        <v>30</v>
      </c>
      <c r="N10" s="61"/>
      <c r="O10" s="61"/>
      <c r="P10" s="61"/>
      <c r="Q10" s="61"/>
      <c r="R10" s="61"/>
      <c r="S10" s="61"/>
      <c r="T10" s="9"/>
      <c r="U10" s="72">
        <f>SUM(D10:S10)</f>
        <v>150</v>
      </c>
      <c r="V10" s="79"/>
      <c r="W10" s="10"/>
      <c r="X10" s="2">
        <f>X8+1</f>
        <v>4</v>
      </c>
      <c r="Y10" s="1" t="s">
        <v>27</v>
      </c>
      <c r="Z10" s="1"/>
      <c r="AA10" s="1"/>
      <c r="AB10" s="1"/>
      <c r="AC10" s="1"/>
      <c r="AD10" s="1"/>
      <c r="AE10" s="1"/>
      <c r="AF10" s="1"/>
      <c r="AG10" s="1"/>
      <c r="AH10" s="1"/>
    </row>
    <row r="11" spans="1:34" ht="20" customHeight="1" x14ac:dyDescent="0.2">
      <c r="A11" s="1"/>
      <c r="B11" s="70"/>
      <c r="C11" s="71" t="s">
        <v>21</v>
      </c>
      <c r="D11" s="67"/>
      <c r="E11" s="61"/>
      <c r="F11" s="61"/>
      <c r="G11" s="61"/>
      <c r="H11" s="63">
        <v>0</v>
      </c>
      <c r="I11" s="63">
        <v>0</v>
      </c>
      <c r="J11" s="63">
        <v>0</v>
      </c>
      <c r="K11" s="63">
        <v>0</v>
      </c>
      <c r="L11" s="61"/>
      <c r="M11" s="61"/>
      <c r="N11" s="61"/>
      <c r="O11" s="61"/>
      <c r="P11" s="61"/>
      <c r="Q11" s="61"/>
      <c r="R11" s="61"/>
      <c r="S11" s="61"/>
      <c r="T11" s="1"/>
      <c r="U11" s="79"/>
      <c r="V11" s="73">
        <f>SUM(D11:S11)</f>
        <v>0</v>
      </c>
      <c r="W11" s="12">
        <f>SUM(U10:V11)</f>
        <v>150</v>
      </c>
      <c r="X11" s="2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 ht="20" customHeight="1" x14ac:dyDescent="0.2">
      <c r="A12" s="1"/>
      <c r="B12" s="53">
        <f>B10+1</f>
        <v>5</v>
      </c>
      <c r="C12" s="69" t="s">
        <v>24</v>
      </c>
      <c r="D12" s="67"/>
      <c r="E12" s="61"/>
      <c r="F12" s="61"/>
      <c r="G12" s="61"/>
      <c r="H12" s="61"/>
      <c r="I12" s="61"/>
      <c r="J12" s="62">
        <v>0</v>
      </c>
      <c r="K12" s="62">
        <v>0</v>
      </c>
      <c r="L12" s="62">
        <v>35</v>
      </c>
      <c r="M12" s="62">
        <v>35</v>
      </c>
      <c r="N12" s="62">
        <v>35</v>
      </c>
      <c r="O12" s="62">
        <v>35</v>
      </c>
      <c r="P12" s="62">
        <v>45</v>
      </c>
      <c r="Q12" s="61"/>
      <c r="R12" s="61"/>
      <c r="S12" s="61"/>
      <c r="T12" s="9"/>
      <c r="U12" s="72">
        <f>SUM(D12:S12)</f>
        <v>185</v>
      </c>
      <c r="V12" s="79"/>
      <c r="W12" s="10"/>
      <c r="X12" s="2">
        <f>X10+1</f>
        <v>5</v>
      </c>
      <c r="Y12" s="1" t="s">
        <v>7</v>
      </c>
      <c r="Z12" s="1"/>
      <c r="AA12" s="1"/>
      <c r="AB12" s="1"/>
      <c r="AC12" s="1"/>
      <c r="AD12" s="1"/>
      <c r="AE12" s="1"/>
      <c r="AF12" s="1"/>
      <c r="AG12" s="1"/>
      <c r="AH12" s="1"/>
    </row>
    <row r="13" spans="1:34" ht="20" customHeight="1" x14ac:dyDescent="0.2">
      <c r="A13" s="1"/>
      <c r="B13" s="70"/>
      <c r="C13" s="71" t="s">
        <v>21</v>
      </c>
      <c r="D13" s="67"/>
      <c r="E13" s="61"/>
      <c r="F13" s="61"/>
      <c r="G13" s="61"/>
      <c r="H13" s="61"/>
      <c r="I13" s="61"/>
      <c r="J13" s="63">
        <v>70</v>
      </c>
      <c r="K13" s="63">
        <v>70</v>
      </c>
      <c r="L13" s="63">
        <v>35</v>
      </c>
      <c r="M13" s="63">
        <v>35</v>
      </c>
      <c r="N13" s="63">
        <v>35</v>
      </c>
      <c r="O13" s="63">
        <v>35</v>
      </c>
      <c r="P13" s="63">
        <v>35</v>
      </c>
      <c r="Q13" s="61"/>
      <c r="R13" s="61"/>
      <c r="S13" s="61"/>
      <c r="T13" s="1"/>
      <c r="U13" s="79"/>
      <c r="V13" s="73">
        <f>SUM(D13:S13)</f>
        <v>315</v>
      </c>
      <c r="W13" s="12">
        <f>SUM(U12:V13)</f>
        <v>500</v>
      </c>
      <c r="X13" s="2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ht="20" customHeight="1" x14ac:dyDescent="0.2">
      <c r="A14" s="1"/>
      <c r="B14" s="53">
        <f t="shared" ref="B14" si="0">B12+1</f>
        <v>6</v>
      </c>
      <c r="C14" s="69" t="s">
        <v>24</v>
      </c>
      <c r="D14" s="67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2">
        <v>25</v>
      </c>
      <c r="Q14" s="62">
        <v>25</v>
      </c>
      <c r="R14" s="62">
        <v>25</v>
      </c>
      <c r="S14" s="62">
        <v>25</v>
      </c>
      <c r="T14" s="9"/>
      <c r="U14" s="72">
        <f>SUM(D14:S14)</f>
        <v>100</v>
      </c>
      <c r="V14" s="79"/>
      <c r="W14" s="10"/>
      <c r="X14" s="2">
        <f t="shared" ref="X14" si="1">X12+1</f>
        <v>6</v>
      </c>
      <c r="Y14" s="1" t="s">
        <v>20</v>
      </c>
      <c r="Z14" s="1"/>
      <c r="AA14" s="1"/>
      <c r="AB14" s="1"/>
      <c r="AC14" s="1"/>
      <c r="AD14" s="1"/>
      <c r="AE14" s="1"/>
      <c r="AF14" s="1"/>
      <c r="AG14" s="1"/>
      <c r="AH14" s="1"/>
    </row>
    <row r="15" spans="1:34" ht="20" customHeight="1" x14ac:dyDescent="0.2">
      <c r="A15" s="1"/>
      <c r="B15" s="70"/>
      <c r="C15" s="71" t="s">
        <v>21</v>
      </c>
      <c r="D15" s="67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3">
        <v>25</v>
      </c>
      <c r="Q15" s="63">
        <v>25</v>
      </c>
      <c r="R15" s="63">
        <v>25</v>
      </c>
      <c r="S15" s="63">
        <v>25</v>
      </c>
      <c r="T15" s="1"/>
      <c r="U15" s="79"/>
      <c r="V15" s="73">
        <f>SUM(D15:S15)</f>
        <v>100</v>
      </c>
      <c r="W15" s="12">
        <f>SUM(U14:V15)</f>
        <v>200</v>
      </c>
      <c r="X15" s="2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ht="20" customHeight="1" x14ac:dyDescent="0.2">
      <c r="A16" s="1"/>
      <c r="B16" s="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2"/>
      <c r="T16" s="1"/>
      <c r="U16" s="74">
        <f>SUM(U4:U15)</f>
        <v>575</v>
      </c>
      <c r="V16" s="75">
        <f>SUM(V4:V15)</f>
        <v>725</v>
      </c>
      <c r="W16" s="76">
        <f>SUM(W4:W15)</f>
        <v>1300</v>
      </c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34" ht="20" customHeight="1" x14ac:dyDescent="0.2">
      <c r="A17" s="1"/>
      <c r="B17" s="2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2"/>
      <c r="V17" s="2" t="s">
        <v>29</v>
      </c>
      <c r="W17" s="30">
        <f>SUM(U16:V16)</f>
        <v>1300</v>
      </c>
      <c r="X17" s="1"/>
      <c r="Y17" s="1"/>
      <c r="Z17" s="1"/>
      <c r="AA17" s="1"/>
      <c r="AB17" s="1"/>
      <c r="AC17" s="1"/>
      <c r="AE17" s="1"/>
      <c r="AF17" s="1"/>
      <c r="AG17" s="1"/>
      <c r="AH17" s="1"/>
    </row>
    <row r="18" spans="1:34" ht="20" customHeight="1" x14ac:dyDescent="0.2">
      <c r="A18" s="1"/>
      <c r="B18" s="15" t="s">
        <v>15</v>
      </c>
      <c r="C18" s="15"/>
      <c r="D18" s="11"/>
      <c r="E18" s="11"/>
      <c r="F18" s="16"/>
      <c r="G18" s="11"/>
      <c r="H18" s="11"/>
      <c r="I18" s="11"/>
      <c r="J18" s="16"/>
      <c r="K18" s="11"/>
      <c r="L18" s="11"/>
      <c r="M18" s="11"/>
      <c r="N18" s="16"/>
      <c r="O18" s="11"/>
      <c r="P18" s="11"/>
      <c r="Q18" s="11"/>
      <c r="R18" s="16"/>
      <c r="S18" s="11"/>
      <c r="T18" s="33" t="s">
        <v>16</v>
      </c>
      <c r="U18" s="2"/>
      <c r="V18" s="2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34" ht="20" customHeight="1" thickBot="1" x14ac:dyDescent="0.25">
      <c r="A19" s="1"/>
      <c r="B19" s="139" t="s">
        <v>14</v>
      </c>
      <c r="C19" s="140"/>
      <c r="D19" s="17">
        <f t="shared" ref="D19:S20" si="2">SUM(D4,D6,D8,D10,D12,D14)</f>
        <v>0</v>
      </c>
      <c r="E19" s="17">
        <f t="shared" si="2"/>
        <v>0</v>
      </c>
      <c r="F19" s="17">
        <f t="shared" si="2"/>
        <v>45</v>
      </c>
      <c r="G19" s="17">
        <f t="shared" si="2"/>
        <v>55</v>
      </c>
      <c r="H19" s="17">
        <f t="shared" si="2"/>
        <v>25</v>
      </c>
      <c r="I19" s="17">
        <f t="shared" si="2"/>
        <v>20</v>
      </c>
      <c r="J19" s="17">
        <f t="shared" si="2"/>
        <v>20</v>
      </c>
      <c r="K19" s="17">
        <f t="shared" si="2"/>
        <v>20</v>
      </c>
      <c r="L19" s="17">
        <f t="shared" si="2"/>
        <v>90</v>
      </c>
      <c r="M19" s="17">
        <f t="shared" si="2"/>
        <v>85</v>
      </c>
      <c r="N19" s="17">
        <f t="shared" si="2"/>
        <v>35</v>
      </c>
      <c r="O19" s="17">
        <f t="shared" si="2"/>
        <v>35</v>
      </c>
      <c r="P19" s="17">
        <f t="shared" si="2"/>
        <v>70</v>
      </c>
      <c r="Q19" s="17">
        <f t="shared" si="2"/>
        <v>25</v>
      </c>
      <c r="R19" s="17">
        <f t="shared" si="2"/>
        <v>25</v>
      </c>
      <c r="S19" s="18">
        <f t="shared" si="2"/>
        <v>25</v>
      </c>
      <c r="T19" s="19">
        <f>SUM(C19:S19)</f>
        <v>575</v>
      </c>
      <c r="U19" s="1"/>
      <c r="V19" s="2"/>
      <c r="W19" s="2"/>
      <c r="X19" s="1"/>
      <c r="Y19" s="1"/>
      <c r="Z19" s="20" t="s">
        <v>0</v>
      </c>
      <c r="AA19" s="20" t="s">
        <v>2</v>
      </c>
      <c r="AB19" s="20" t="s">
        <v>3</v>
      </c>
      <c r="AC19" s="20" t="s">
        <v>4</v>
      </c>
      <c r="AD19" s="20" t="s">
        <v>5</v>
      </c>
      <c r="AE19" s="20" t="s">
        <v>16</v>
      </c>
      <c r="AF19" s="1"/>
      <c r="AG19" s="1"/>
      <c r="AH19" s="1"/>
    </row>
    <row r="20" spans="1:34" ht="20" customHeight="1" thickBot="1" x14ac:dyDescent="0.25">
      <c r="A20" s="1"/>
      <c r="B20" s="141" t="s">
        <v>21</v>
      </c>
      <c r="C20" s="142"/>
      <c r="D20" s="21">
        <f t="shared" si="2"/>
        <v>0</v>
      </c>
      <c r="E20" s="21">
        <f t="shared" si="2"/>
        <v>0</v>
      </c>
      <c r="F20" s="21">
        <f t="shared" si="2"/>
        <v>75</v>
      </c>
      <c r="G20" s="21">
        <f t="shared" si="2"/>
        <v>75</v>
      </c>
      <c r="H20" s="21">
        <f t="shared" si="2"/>
        <v>55</v>
      </c>
      <c r="I20" s="21">
        <f t="shared" si="2"/>
        <v>55</v>
      </c>
      <c r="J20" s="21">
        <f t="shared" si="2"/>
        <v>95</v>
      </c>
      <c r="K20" s="21">
        <f t="shared" si="2"/>
        <v>95</v>
      </c>
      <c r="L20" s="21">
        <f t="shared" si="2"/>
        <v>35</v>
      </c>
      <c r="M20" s="21">
        <f t="shared" si="2"/>
        <v>35</v>
      </c>
      <c r="N20" s="21">
        <f t="shared" si="2"/>
        <v>35</v>
      </c>
      <c r="O20" s="21">
        <f t="shared" si="2"/>
        <v>35</v>
      </c>
      <c r="P20" s="21">
        <f t="shared" si="2"/>
        <v>60</v>
      </c>
      <c r="Q20" s="21">
        <f t="shared" si="2"/>
        <v>25</v>
      </c>
      <c r="R20" s="21">
        <f t="shared" si="2"/>
        <v>25</v>
      </c>
      <c r="S20" s="22">
        <f t="shared" si="2"/>
        <v>25</v>
      </c>
      <c r="T20" s="23">
        <f>SUM(C20:S20)</f>
        <v>725</v>
      </c>
      <c r="U20" s="1"/>
      <c r="V20" s="2"/>
      <c r="W20" s="2"/>
      <c r="X20" s="1"/>
      <c r="Y20" s="1"/>
      <c r="Z20" s="24">
        <v>1</v>
      </c>
      <c r="AA20" s="25">
        <f>SUM(D4:G5)</f>
        <v>150</v>
      </c>
      <c r="AB20" s="25">
        <f>SUM(H4:K5)</f>
        <v>50</v>
      </c>
      <c r="AC20" s="25">
        <f>SUM(L4:O5)</f>
        <v>0</v>
      </c>
      <c r="AD20" s="25">
        <f>SUM(P4:S5)</f>
        <v>0</v>
      </c>
      <c r="AE20" s="26">
        <f t="shared" ref="AE20:AE25" si="3">SUM(AA20:AD20)</f>
        <v>200</v>
      </c>
      <c r="AF20" s="1"/>
      <c r="AG20" s="1"/>
      <c r="AH20" s="1"/>
    </row>
    <row r="21" spans="1:34" ht="20" customHeight="1" thickTop="1" x14ac:dyDescent="0.2">
      <c r="A21" s="1"/>
      <c r="B21" s="143" t="s">
        <v>6</v>
      </c>
      <c r="C21" s="144"/>
      <c r="D21" s="27">
        <f>SUM(D19:D20)</f>
        <v>0</v>
      </c>
      <c r="E21" s="27">
        <f t="shared" ref="E21:S21" si="4">SUM(E19:E20)</f>
        <v>0</v>
      </c>
      <c r="F21" s="27">
        <f t="shared" si="4"/>
        <v>120</v>
      </c>
      <c r="G21" s="27">
        <f t="shared" si="4"/>
        <v>130</v>
      </c>
      <c r="H21" s="27">
        <f t="shared" si="4"/>
        <v>80</v>
      </c>
      <c r="I21" s="27">
        <f t="shared" si="4"/>
        <v>75</v>
      </c>
      <c r="J21" s="27">
        <f t="shared" si="4"/>
        <v>115</v>
      </c>
      <c r="K21" s="27">
        <f t="shared" si="4"/>
        <v>115</v>
      </c>
      <c r="L21" s="27">
        <f t="shared" si="4"/>
        <v>125</v>
      </c>
      <c r="M21" s="27">
        <f t="shared" si="4"/>
        <v>120</v>
      </c>
      <c r="N21" s="27">
        <f t="shared" si="4"/>
        <v>70</v>
      </c>
      <c r="O21" s="27">
        <f t="shared" si="4"/>
        <v>70</v>
      </c>
      <c r="P21" s="27">
        <f t="shared" si="4"/>
        <v>130</v>
      </c>
      <c r="Q21" s="27">
        <f t="shared" si="4"/>
        <v>50</v>
      </c>
      <c r="R21" s="27">
        <f t="shared" si="4"/>
        <v>50</v>
      </c>
      <c r="S21" s="28">
        <f t="shared" si="4"/>
        <v>50</v>
      </c>
      <c r="T21" s="29">
        <f>SUM(C21:S21)</f>
        <v>1300</v>
      </c>
      <c r="U21" s="1"/>
      <c r="V21" s="2"/>
      <c r="W21" s="2"/>
      <c r="X21" s="1"/>
      <c r="Y21" s="1"/>
      <c r="Z21" s="24">
        <f>Z20+1</f>
        <v>2</v>
      </c>
      <c r="AA21" s="25">
        <f>SUM(D6:G7)</f>
        <v>55</v>
      </c>
      <c r="AB21" s="25">
        <f>SUM(H6:K7)</f>
        <v>110</v>
      </c>
      <c r="AC21" s="25">
        <f>SUM(L6:O7)</f>
        <v>35</v>
      </c>
      <c r="AD21" s="25">
        <f>SUM(P6:S7)</f>
        <v>0</v>
      </c>
      <c r="AE21" s="26">
        <f t="shared" si="3"/>
        <v>200</v>
      </c>
      <c r="AF21" s="1"/>
      <c r="AG21" s="1"/>
      <c r="AH21" s="1"/>
    </row>
    <row r="22" spans="1:34" ht="20" customHeight="1" x14ac:dyDescent="0.2">
      <c r="A22" s="1"/>
      <c r="B22" s="145" t="s">
        <v>17</v>
      </c>
      <c r="C22" s="146"/>
      <c r="D22" s="30">
        <f>SUM(D4:D15)</f>
        <v>0</v>
      </c>
      <c r="E22" s="30">
        <f t="shared" ref="E22:S22" si="5">SUM(E4:E15)</f>
        <v>0</v>
      </c>
      <c r="F22" s="30">
        <f t="shared" si="5"/>
        <v>120</v>
      </c>
      <c r="G22" s="30">
        <f t="shared" si="5"/>
        <v>130</v>
      </c>
      <c r="H22" s="30">
        <f t="shared" si="5"/>
        <v>80</v>
      </c>
      <c r="I22" s="30">
        <f t="shared" si="5"/>
        <v>75</v>
      </c>
      <c r="J22" s="30">
        <f t="shared" si="5"/>
        <v>115</v>
      </c>
      <c r="K22" s="30">
        <f t="shared" si="5"/>
        <v>115</v>
      </c>
      <c r="L22" s="30">
        <f t="shared" si="5"/>
        <v>125</v>
      </c>
      <c r="M22" s="30">
        <f t="shared" si="5"/>
        <v>120</v>
      </c>
      <c r="N22" s="30">
        <f t="shared" si="5"/>
        <v>70</v>
      </c>
      <c r="O22" s="30">
        <f t="shared" si="5"/>
        <v>70</v>
      </c>
      <c r="P22" s="30">
        <f t="shared" si="5"/>
        <v>130</v>
      </c>
      <c r="Q22" s="30">
        <f t="shared" si="5"/>
        <v>50</v>
      </c>
      <c r="R22" s="30">
        <f t="shared" si="5"/>
        <v>50</v>
      </c>
      <c r="S22" s="31">
        <f t="shared" si="5"/>
        <v>50</v>
      </c>
      <c r="T22" s="32">
        <f>SUM(C22:S22)</f>
        <v>1300</v>
      </c>
      <c r="U22" s="1"/>
      <c r="V22" s="2"/>
      <c r="W22" s="2"/>
      <c r="X22" s="1"/>
      <c r="Y22" s="1"/>
      <c r="Z22" s="24">
        <f>Z21+1</f>
        <v>3</v>
      </c>
      <c r="AA22" s="25">
        <f>SUM(D8:G9)</f>
        <v>45</v>
      </c>
      <c r="AB22" s="25">
        <f>SUM(H8:K9)</f>
        <v>5</v>
      </c>
      <c r="AC22" s="25">
        <f>SUM(L8:O9)</f>
        <v>0</v>
      </c>
      <c r="AD22" s="25">
        <f>SUM(P8:S9)</f>
        <v>0</v>
      </c>
      <c r="AE22" s="26">
        <f t="shared" si="3"/>
        <v>50</v>
      </c>
      <c r="AF22" s="1"/>
      <c r="AG22" s="1"/>
      <c r="AH22" s="1"/>
    </row>
    <row r="23" spans="1:34" ht="20" customHeight="1" x14ac:dyDescent="0.2">
      <c r="A23" s="1"/>
      <c r="B23" s="15"/>
      <c r="C23" s="15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2"/>
      <c r="W23" s="2"/>
      <c r="X23" s="1"/>
      <c r="Y23" s="1"/>
      <c r="Z23" s="24">
        <f t="shared" ref="Z23:Z25" si="6">Z22+1</f>
        <v>4</v>
      </c>
      <c r="AA23" s="25">
        <f>SUM(D10:G11)</f>
        <v>0</v>
      </c>
      <c r="AB23" s="25">
        <f>SUM(H10:K11)</f>
        <v>80</v>
      </c>
      <c r="AC23" s="25">
        <f>SUM(L10:O11)</f>
        <v>70</v>
      </c>
      <c r="AD23" s="25">
        <f>SUM(P10:S11)</f>
        <v>0</v>
      </c>
      <c r="AE23" s="26">
        <f t="shared" si="3"/>
        <v>150</v>
      </c>
      <c r="AF23" s="1"/>
      <c r="AG23" s="1"/>
      <c r="AH23" s="1"/>
    </row>
    <row r="24" spans="1:34" ht="20" customHeight="1" x14ac:dyDescent="0.2">
      <c r="A24" s="1"/>
      <c r="B24" s="15" t="s">
        <v>22</v>
      </c>
      <c r="C24" s="15"/>
      <c r="D24" s="11"/>
      <c r="E24" s="11"/>
      <c r="F24" s="33"/>
      <c r="G24" s="34" t="s">
        <v>2</v>
      </c>
      <c r="H24" s="34"/>
      <c r="I24" s="34"/>
      <c r="J24" s="34"/>
      <c r="K24" s="34" t="s">
        <v>3</v>
      </c>
      <c r="L24" s="34"/>
      <c r="M24" s="34"/>
      <c r="N24" s="34"/>
      <c r="O24" s="34" t="s">
        <v>4</v>
      </c>
      <c r="P24" s="34"/>
      <c r="Q24" s="34"/>
      <c r="R24" s="34"/>
      <c r="S24" s="34" t="s">
        <v>5</v>
      </c>
      <c r="T24" s="11"/>
      <c r="U24" s="1"/>
      <c r="V24" s="2"/>
      <c r="W24" s="2"/>
      <c r="X24" s="1"/>
      <c r="Y24" s="1"/>
      <c r="Z24" s="24">
        <f t="shared" si="6"/>
        <v>5</v>
      </c>
      <c r="AA24" s="25">
        <f>SUM(D12:G13)</f>
        <v>0</v>
      </c>
      <c r="AB24" s="25">
        <f>SUM(H12:K13)</f>
        <v>140</v>
      </c>
      <c r="AC24" s="25">
        <f>SUM(L12:O13)</f>
        <v>280</v>
      </c>
      <c r="AD24" s="25">
        <f>SUM(P12:S13)</f>
        <v>80</v>
      </c>
      <c r="AE24" s="26">
        <f t="shared" si="3"/>
        <v>500</v>
      </c>
      <c r="AF24" s="1"/>
      <c r="AG24" s="1"/>
      <c r="AH24" s="1"/>
    </row>
    <row r="25" spans="1:34" ht="20" customHeight="1" thickBot="1" x14ac:dyDescent="0.25">
      <c r="A25" s="1"/>
      <c r="B25" s="139" t="s">
        <v>14</v>
      </c>
      <c r="C25" s="140"/>
      <c r="D25" s="35"/>
      <c r="E25" s="35"/>
      <c r="F25" s="35"/>
      <c r="G25" s="17">
        <f>SUM(D19:G19)</f>
        <v>100</v>
      </c>
      <c r="H25" s="35"/>
      <c r="I25" s="35"/>
      <c r="J25" s="35"/>
      <c r="K25" s="35">
        <f>SUM(H19:K19)</f>
        <v>85</v>
      </c>
      <c r="L25" s="35"/>
      <c r="M25" s="35"/>
      <c r="N25" s="35"/>
      <c r="O25" s="35">
        <f>SUM(L19:O19)</f>
        <v>245</v>
      </c>
      <c r="P25" s="35"/>
      <c r="Q25" s="35"/>
      <c r="R25" s="35"/>
      <c r="S25" s="36">
        <f>SUM(P19:S19)</f>
        <v>145</v>
      </c>
      <c r="T25" s="19">
        <f>SUM(C25:S25)</f>
        <v>575</v>
      </c>
      <c r="U25" s="1"/>
      <c r="V25" s="2"/>
      <c r="W25" s="2"/>
      <c r="X25" s="1"/>
      <c r="Y25" s="1"/>
      <c r="Z25" s="37">
        <f t="shared" si="6"/>
        <v>6</v>
      </c>
      <c r="AA25" s="38">
        <f>SUM(D14:G15)</f>
        <v>0</v>
      </c>
      <c r="AB25" s="38">
        <f>SUM(H14:K15)</f>
        <v>0</v>
      </c>
      <c r="AC25" s="38">
        <f>SUM(L14:O15)</f>
        <v>0</v>
      </c>
      <c r="AD25" s="38">
        <f>SUM(P14:S15)</f>
        <v>200</v>
      </c>
      <c r="AE25" s="39">
        <f t="shared" si="3"/>
        <v>200</v>
      </c>
      <c r="AF25" s="1"/>
      <c r="AG25" s="1"/>
      <c r="AH25" s="1"/>
    </row>
    <row r="26" spans="1:34" ht="20" customHeight="1" thickTop="1" thickBot="1" x14ac:dyDescent="0.25">
      <c r="A26" s="1"/>
      <c r="B26" s="141" t="s">
        <v>21</v>
      </c>
      <c r="C26" s="142"/>
      <c r="D26" s="40"/>
      <c r="E26" s="40"/>
      <c r="F26" s="40"/>
      <c r="G26" s="21">
        <f>SUM(D20:G20)</f>
        <v>150</v>
      </c>
      <c r="H26" s="40"/>
      <c r="I26" s="40"/>
      <c r="J26" s="40"/>
      <c r="K26" s="40">
        <f>SUM(H20:K20)</f>
        <v>300</v>
      </c>
      <c r="L26" s="40"/>
      <c r="M26" s="40"/>
      <c r="N26" s="40"/>
      <c r="O26" s="40">
        <f>SUM(L20:O20)</f>
        <v>140</v>
      </c>
      <c r="P26" s="40"/>
      <c r="Q26" s="40"/>
      <c r="R26" s="40"/>
      <c r="S26" s="41">
        <f>SUM(P20:S20)</f>
        <v>135</v>
      </c>
      <c r="T26" s="23">
        <f>SUM(C26:S26)</f>
        <v>725</v>
      </c>
      <c r="U26" s="1"/>
      <c r="V26" s="2"/>
      <c r="W26" s="2"/>
      <c r="X26" s="1"/>
      <c r="Y26" s="1"/>
      <c r="Z26" s="42" t="s">
        <v>25</v>
      </c>
      <c r="AA26" s="26">
        <f>SUM(AA20:AA25)</f>
        <v>250</v>
      </c>
      <c r="AB26" s="26">
        <f>SUM(AB20:AB25)</f>
        <v>385</v>
      </c>
      <c r="AC26" s="26">
        <f>SUM(AC20:AC25)</f>
        <v>385</v>
      </c>
      <c r="AD26" s="26">
        <f>SUM(AD20:AD25)</f>
        <v>280</v>
      </c>
      <c r="AE26" s="26">
        <f>SUM(AE20:AE25)</f>
        <v>1300</v>
      </c>
      <c r="AF26" s="1"/>
      <c r="AG26" s="1"/>
      <c r="AH26" s="1"/>
    </row>
    <row r="27" spans="1:34" ht="20" customHeight="1" thickTop="1" x14ac:dyDescent="0.2">
      <c r="A27" s="1"/>
      <c r="B27" s="143" t="s">
        <v>6</v>
      </c>
      <c r="C27" s="144"/>
      <c r="D27" s="43"/>
      <c r="E27" s="43"/>
      <c r="F27" s="43"/>
      <c r="G27" s="27">
        <f>SUM(D21:G21)</f>
        <v>250</v>
      </c>
      <c r="H27" s="43"/>
      <c r="I27" s="43"/>
      <c r="J27" s="43"/>
      <c r="K27" s="27">
        <f>SUM(H21:K21)</f>
        <v>385</v>
      </c>
      <c r="L27" s="43"/>
      <c r="M27" s="43"/>
      <c r="N27" s="43"/>
      <c r="O27" s="43">
        <f>SUM(L21:O21)</f>
        <v>385</v>
      </c>
      <c r="P27" s="43"/>
      <c r="Q27" s="43"/>
      <c r="R27" s="43"/>
      <c r="S27" s="44">
        <f>SUM(P21:S21)</f>
        <v>280</v>
      </c>
      <c r="T27" s="29">
        <f>SUM(C27:S27)</f>
        <v>1300</v>
      </c>
      <c r="U27" s="1"/>
      <c r="V27" s="2"/>
      <c r="W27" s="2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 ht="20" customHeight="1" thickBot="1" x14ac:dyDescent="0.25">
      <c r="A28" s="1"/>
      <c r="B28" s="145" t="s">
        <v>17</v>
      </c>
      <c r="C28" s="146"/>
      <c r="D28" s="45"/>
      <c r="E28" s="45"/>
      <c r="F28" s="45"/>
      <c r="G28" s="46">
        <f>SUM(D4:G15)</f>
        <v>250</v>
      </c>
      <c r="H28" s="45"/>
      <c r="I28" s="45"/>
      <c r="J28" s="46"/>
      <c r="K28" s="46">
        <f>SUM(H4:K15)</f>
        <v>385</v>
      </c>
      <c r="L28" s="45"/>
      <c r="M28" s="45"/>
      <c r="N28" s="45"/>
      <c r="O28" s="46">
        <f>SUM(L4:O15)</f>
        <v>385</v>
      </c>
      <c r="P28" s="45"/>
      <c r="Q28" s="45"/>
      <c r="R28" s="45"/>
      <c r="S28" s="47">
        <f>SUM(P4:S15)</f>
        <v>280</v>
      </c>
      <c r="T28" s="32">
        <f>SUM(C28:S28)</f>
        <v>1300</v>
      </c>
      <c r="U28" s="1"/>
      <c r="V28" s="2"/>
      <c r="W28" s="2"/>
      <c r="X28" s="1"/>
      <c r="Y28" s="1"/>
      <c r="Z28" s="20" t="s">
        <v>23</v>
      </c>
      <c r="AA28" s="20" t="s">
        <v>2</v>
      </c>
      <c r="AB28" s="20" t="s">
        <v>3</v>
      </c>
      <c r="AC28" s="20" t="s">
        <v>4</v>
      </c>
      <c r="AD28" s="20" t="s">
        <v>5</v>
      </c>
      <c r="AE28" s="20" t="s">
        <v>16</v>
      </c>
      <c r="AF28" s="1"/>
      <c r="AG28" s="1"/>
      <c r="AH28" s="1"/>
    </row>
    <row r="29" spans="1:34" ht="20" customHeight="1" x14ac:dyDescent="0.2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2"/>
      <c r="V29" s="2"/>
      <c r="W29" s="1"/>
      <c r="X29" s="1"/>
      <c r="Y29" s="1"/>
      <c r="Z29" s="1" t="s">
        <v>14</v>
      </c>
      <c r="AA29" s="14">
        <f>G25</f>
        <v>100</v>
      </c>
      <c r="AB29" s="1">
        <f>K25</f>
        <v>85</v>
      </c>
      <c r="AC29" s="1">
        <f>O25</f>
        <v>245</v>
      </c>
      <c r="AD29" s="1">
        <f>S25</f>
        <v>145</v>
      </c>
      <c r="AE29" s="16">
        <f>SUM(AA29:AD29)</f>
        <v>575</v>
      </c>
      <c r="AF29" s="1"/>
      <c r="AG29" s="1"/>
      <c r="AH29" s="1"/>
    </row>
    <row r="30" spans="1:34" ht="20" customHeight="1" x14ac:dyDescent="0.2">
      <c r="A30" s="1"/>
      <c r="B30" s="2"/>
      <c r="C30" s="49" t="s">
        <v>18</v>
      </c>
      <c r="D30" s="50">
        <v>43800</v>
      </c>
      <c r="E30" s="50">
        <f t="shared" ref="E30:H30" si="7">EDATE(D30,3)</f>
        <v>43891</v>
      </c>
      <c r="F30" s="50">
        <f t="shared" si="7"/>
        <v>43983</v>
      </c>
      <c r="G30" s="50">
        <f t="shared" si="7"/>
        <v>44075</v>
      </c>
      <c r="H30" s="50">
        <f t="shared" si="7"/>
        <v>44166</v>
      </c>
      <c r="I30" s="50">
        <f>EDATE(H30,3)</f>
        <v>44256</v>
      </c>
      <c r="J30" s="50">
        <f t="shared" ref="J30:S30" si="8">EDATE(I30,3)</f>
        <v>44348</v>
      </c>
      <c r="K30" s="50">
        <f t="shared" si="8"/>
        <v>44440</v>
      </c>
      <c r="L30" s="50">
        <f t="shared" si="8"/>
        <v>44531</v>
      </c>
      <c r="M30" s="50">
        <f t="shared" si="8"/>
        <v>44621</v>
      </c>
      <c r="N30" s="50">
        <f t="shared" si="8"/>
        <v>44713</v>
      </c>
      <c r="O30" s="50">
        <f t="shared" si="8"/>
        <v>44805</v>
      </c>
      <c r="P30" s="50">
        <f t="shared" si="8"/>
        <v>44896</v>
      </c>
      <c r="Q30" s="50">
        <f t="shared" si="8"/>
        <v>44986</v>
      </c>
      <c r="R30" s="50">
        <f t="shared" si="8"/>
        <v>45078</v>
      </c>
      <c r="S30" s="50">
        <f t="shared" si="8"/>
        <v>45170</v>
      </c>
      <c r="T30" s="1"/>
      <c r="U30" s="1"/>
      <c r="V30" s="2"/>
      <c r="W30" s="2"/>
      <c r="X30" s="1"/>
      <c r="Y30" s="1"/>
      <c r="Z30" s="1" t="s">
        <v>21</v>
      </c>
      <c r="AA30" s="14">
        <f>G26</f>
        <v>150</v>
      </c>
      <c r="AB30" s="1">
        <f>K26</f>
        <v>300</v>
      </c>
      <c r="AC30" s="1">
        <f>O26</f>
        <v>140</v>
      </c>
      <c r="AD30" s="1">
        <f>S26</f>
        <v>135</v>
      </c>
      <c r="AE30" s="16">
        <f>SUM(AA30:AD30)</f>
        <v>725</v>
      </c>
      <c r="AF30" s="1"/>
      <c r="AG30" s="1"/>
      <c r="AH30" s="1"/>
    </row>
    <row r="31" spans="1:34" ht="20" customHeight="1" x14ac:dyDescent="0.2">
      <c r="A31" s="1"/>
      <c r="B31" s="15" t="s">
        <v>28</v>
      </c>
      <c r="C31" s="49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1"/>
      <c r="U31" s="1"/>
      <c r="V31" s="2"/>
      <c r="W31" s="2"/>
      <c r="X31" s="1"/>
      <c r="Y31" s="1"/>
      <c r="Z31" s="1"/>
      <c r="AA31" s="14"/>
      <c r="AB31" s="1"/>
      <c r="AC31" s="1"/>
      <c r="AD31" s="1"/>
      <c r="AE31" s="16"/>
      <c r="AF31" s="1"/>
      <c r="AG31" s="1"/>
      <c r="AH31" s="1"/>
    </row>
    <row r="32" spans="1:34" ht="20" customHeight="1" x14ac:dyDescent="0.2">
      <c r="A32" s="1"/>
      <c r="B32" s="2"/>
      <c r="C32" s="52"/>
      <c r="D32" s="138" t="s">
        <v>2</v>
      </c>
      <c r="E32" s="138"/>
      <c r="F32" s="138"/>
      <c r="G32" s="138"/>
      <c r="H32" s="138" t="s">
        <v>3</v>
      </c>
      <c r="I32" s="138"/>
      <c r="J32" s="138"/>
      <c r="K32" s="138"/>
      <c r="L32" s="138" t="s">
        <v>4</v>
      </c>
      <c r="M32" s="138"/>
      <c r="N32" s="138"/>
      <c r="O32" s="138"/>
      <c r="P32" s="138" t="s">
        <v>5</v>
      </c>
      <c r="Q32" s="138"/>
      <c r="R32" s="138"/>
      <c r="S32" s="138"/>
      <c r="T32" s="1"/>
      <c r="U32" s="2"/>
      <c r="V32" s="2"/>
      <c r="W32" s="2"/>
      <c r="X32" s="2"/>
      <c r="Y32" s="2"/>
      <c r="Z32" s="2"/>
      <c r="AA32" s="2"/>
      <c r="AB32" s="2"/>
      <c r="AC32" s="1"/>
      <c r="AD32" s="1"/>
      <c r="AE32" s="1"/>
      <c r="AF32" s="1"/>
      <c r="AG32" s="1"/>
      <c r="AH32" s="1"/>
    </row>
    <row r="33" spans="1:34" ht="20" customHeight="1" x14ac:dyDescent="0.2">
      <c r="A33" s="1"/>
      <c r="B33" s="2"/>
      <c r="C33" s="54" t="s">
        <v>0</v>
      </c>
      <c r="D33" s="55" t="s">
        <v>10</v>
      </c>
      <c r="E33" s="56" t="s">
        <v>11</v>
      </c>
      <c r="F33" s="56" t="s">
        <v>12</v>
      </c>
      <c r="G33" s="57" t="s">
        <v>13</v>
      </c>
      <c r="H33" s="55" t="s">
        <v>10</v>
      </c>
      <c r="I33" s="56" t="s">
        <v>11</v>
      </c>
      <c r="J33" s="56" t="s">
        <v>12</v>
      </c>
      <c r="K33" s="57" t="s">
        <v>13</v>
      </c>
      <c r="L33" s="55" t="s">
        <v>10</v>
      </c>
      <c r="M33" s="56" t="s">
        <v>11</v>
      </c>
      <c r="N33" s="56" t="s">
        <v>12</v>
      </c>
      <c r="O33" s="57" t="s">
        <v>13</v>
      </c>
      <c r="P33" s="55" t="s">
        <v>10</v>
      </c>
      <c r="Q33" s="56" t="s">
        <v>11</v>
      </c>
      <c r="R33" s="56" t="s">
        <v>12</v>
      </c>
      <c r="S33" s="57" t="s">
        <v>13</v>
      </c>
      <c r="T33" s="1"/>
      <c r="U33" s="7" t="s">
        <v>0</v>
      </c>
      <c r="V33" s="7" t="s">
        <v>1</v>
      </c>
      <c r="W33" s="7"/>
      <c r="X33" s="7"/>
      <c r="Y33" s="7"/>
      <c r="Z33" s="7"/>
      <c r="AA33" s="7"/>
      <c r="AB33" s="7"/>
      <c r="AC33" s="1"/>
      <c r="AD33" s="1"/>
      <c r="AE33" s="1"/>
      <c r="AF33" s="1"/>
      <c r="AG33" s="1"/>
      <c r="AH33" s="1"/>
    </row>
    <row r="34" spans="1:34" ht="20" customHeight="1" x14ac:dyDescent="0.2">
      <c r="A34" s="1"/>
      <c r="B34" s="2"/>
      <c r="C34" s="53">
        <v>1</v>
      </c>
      <c r="D34" s="58"/>
      <c r="E34" s="58"/>
      <c r="F34" s="59">
        <f>EDATE(F$30,-2)</f>
        <v>43922</v>
      </c>
      <c r="G34" s="59"/>
      <c r="H34" s="59"/>
      <c r="I34" s="59">
        <f>I$30</f>
        <v>44256</v>
      </c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1"/>
      <c r="U34" s="2">
        <v>1</v>
      </c>
      <c r="V34" s="4" t="s">
        <v>8</v>
      </c>
      <c r="W34" s="33"/>
      <c r="X34" s="33"/>
      <c r="Y34" s="33"/>
      <c r="Z34" s="33"/>
      <c r="AA34" s="33"/>
      <c r="AB34" s="33"/>
      <c r="AC34" s="1"/>
      <c r="AD34" s="1"/>
      <c r="AE34" s="1"/>
      <c r="AF34" s="1"/>
      <c r="AG34" s="1"/>
      <c r="AH34" s="1"/>
    </row>
    <row r="35" spans="1:34" ht="20" customHeight="1" x14ac:dyDescent="0.2">
      <c r="A35" s="1"/>
      <c r="B35" s="2"/>
      <c r="C35" s="53">
        <f>C34+1</f>
        <v>2</v>
      </c>
      <c r="D35" s="58"/>
      <c r="E35" s="58"/>
      <c r="F35" s="59">
        <f>EDATE(F$30,-2)</f>
        <v>43922</v>
      </c>
      <c r="G35" s="59"/>
      <c r="H35" s="59"/>
      <c r="I35" s="59"/>
      <c r="J35" s="59"/>
      <c r="K35" s="59"/>
      <c r="L35" s="59"/>
      <c r="M35" s="59">
        <f>M$30</f>
        <v>44621</v>
      </c>
      <c r="N35" s="58"/>
      <c r="O35" s="58"/>
      <c r="P35" s="58"/>
      <c r="Q35" s="58"/>
      <c r="R35" s="58"/>
      <c r="S35" s="60"/>
      <c r="T35" s="1"/>
      <c r="U35" s="2">
        <f>U34+1</f>
        <v>2</v>
      </c>
      <c r="V35" s="1" t="s">
        <v>19</v>
      </c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spans="1:34" ht="20" customHeight="1" x14ac:dyDescent="0.2">
      <c r="A36" s="1"/>
      <c r="B36" s="2"/>
      <c r="C36" s="53">
        <f>C35+1</f>
        <v>3</v>
      </c>
      <c r="D36" s="58"/>
      <c r="E36" s="58"/>
      <c r="F36" s="59">
        <f>EDATE(F$30,-2)</f>
        <v>43922</v>
      </c>
      <c r="G36" s="59"/>
      <c r="H36" s="59">
        <f>H$30</f>
        <v>44166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60"/>
      <c r="T36" s="1"/>
      <c r="U36" s="2">
        <f t="shared" ref="U36:U39" si="9">U35+1</f>
        <v>3</v>
      </c>
      <c r="V36" s="1" t="s">
        <v>26</v>
      </c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spans="1:34" ht="20" customHeight="1" x14ac:dyDescent="0.2">
      <c r="A37" s="1"/>
      <c r="B37" s="2"/>
      <c r="C37" s="53">
        <f t="shared" ref="C37:C38" si="10">C36+1</f>
        <v>4</v>
      </c>
      <c r="D37" s="58"/>
      <c r="E37" s="58"/>
      <c r="F37" s="58"/>
      <c r="G37" s="58"/>
      <c r="H37" s="59">
        <f>EDATE(H$30,-2)</f>
        <v>44105</v>
      </c>
      <c r="I37" s="59"/>
      <c r="J37" s="59"/>
      <c r="K37" s="59">
        <f>K$30</f>
        <v>44440</v>
      </c>
      <c r="L37" s="58"/>
      <c r="M37" s="58"/>
      <c r="N37" s="58"/>
      <c r="O37" s="58"/>
      <c r="P37" s="58"/>
      <c r="Q37" s="58"/>
      <c r="R37" s="58"/>
      <c r="S37" s="60"/>
      <c r="T37" s="1"/>
      <c r="U37" s="2">
        <f t="shared" si="9"/>
        <v>4</v>
      </c>
      <c r="V37" s="1" t="s">
        <v>27</v>
      </c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spans="1:34" ht="20" customHeight="1" x14ac:dyDescent="0.2">
      <c r="A38" s="1"/>
      <c r="B38" s="2"/>
      <c r="C38" s="53">
        <f t="shared" si="10"/>
        <v>5</v>
      </c>
      <c r="D38" s="58"/>
      <c r="E38" s="58"/>
      <c r="F38" s="58"/>
      <c r="G38" s="58"/>
      <c r="H38" s="58"/>
      <c r="I38" s="58"/>
      <c r="J38" s="58"/>
      <c r="K38" s="59">
        <f>EDATE(K$30,-2)</f>
        <v>44378</v>
      </c>
      <c r="L38" s="59"/>
      <c r="M38" s="59"/>
      <c r="N38" s="59"/>
      <c r="O38" s="59"/>
      <c r="P38" s="59"/>
      <c r="Q38" s="59">
        <f>Q$30</f>
        <v>44986</v>
      </c>
      <c r="R38" s="58"/>
      <c r="S38" s="60"/>
      <c r="T38" s="1"/>
      <c r="U38" s="2">
        <f t="shared" si="9"/>
        <v>5</v>
      </c>
      <c r="V38" s="1" t="s">
        <v>7</v>
      </c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39" spans="1:34" ht="20" customHeight="1" x14ac:dyDescent="0.2">
      <c r="A39" s="1"/>
      <c r="B39" s="2"/>
      <c r="C39" s="53">
        <f>C38+1</f>
        <v>6</v>
      </c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9">
        <f>EDATE(P$30,-2)</f>
        <v>44835</v>
      </c>
      <c r="Q39" s="59"/>
      <c r="R39" s="59"/>
      <c r="S39" s="59">
        <f>S$30</f>
        <v>45170</v>
      </c>
      <c r="T39" s="1"/>
      <c r="U39" s="2">
        <f t="shared" si="9"/>
        <v>6</v>
      </c>
      <c r="V39" s="1" t="s">
        <v>20</v>
      </c>
      <c r="W39" s="2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</row>
    <row r="40" spans="1:34" ht="20" customHeight="1" x14ac:dyDescent="0.2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2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</row>
    <row r="41" spans="1:34" ht="40" customHeight="1" x14ac:dyDescent="0.2"/>
    <row r="42" spans="1:34" ht="40" customHeight="1" x14ac:dyDescent="0.2"/>
    <row r="43" spans="1:34" ht="40" customHeight="1" x14ac:dyDescent="0.2"/>
    <row r="44" spans="1:34" ht="40" customHeight="1" x14ac:dyDescent="0.2"/>
  </sheetData>
  <mergeCells count="16">
    <mergeCell ref="B20:C20"/>
    <mergeCell ref="D2:G2"/>
    <mergeCell ref="H2:K2"/>
    <mergeCell ref="L2:O2"/>
    <mergeCell ref="P2:S2"/>
    <mergeCell ref="B19:C19"/>
    <mergeCell ref="D32:G32"/>
    <mergeCell ref="H32:K32"/>
    <mergeCell ref="L32:O32"/>
    <mergeCell ref="P32:S32"/>
    <mergeCell ref="B21:C21"/>
    <mergeCell ref="B22:C22"/>
    <mergeCell ref="B25:C25"/>
    <mergeCell ref="B26:C26"/>
    <mergeCell ref="B27:C27"/>
    <mergeCell ref="B28:C28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Schedule 455k FY21</vt:lpstr>
      <vt:lpstr>Schedule $385k - 300k PSU FY21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Steissberg</dc:creator>
  <cp:lastModifiedBy>Microsoft Office User</cp:lastModifiedBy>
  <dcterms:created xsi:type="dcterms:W3CDTF">2020-04-11T00:47:25Z</dcterms:created>
  <dcterms:modified xsi:type="dcterms:W3CDTF">2021-05-25T05:58:33Z</dcterms:modified>
</cp:coreProperties>
</file>