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 tabRatio="481"/>
  </bookViews>
  <sheets>
    <sheet name="ANEXO V 5%" sheetId="9" r:id="rId1"/>
  </sheets>
  <definedNames>
    <definedName name="_xlnm.Print_Area" localSheetId="0">'ANEXO V 5%'!$A$1:$E$56</definedName>
    <definedName name="_xlnm.Print_Titles" localSheetId="0">'ANEXO V 5%'!$1:$7</definedName>
  </definedNames>
  <calcPr calcId="171027"/>
</workbook>
</file>

<file path=xl/calcChain.xml><?xml version="1.0" encoding="utf-8"?>
<calcChain xmlns="http://schemas.openxmlformats.org/spreadsheetml/2006/main">
  <c r="E8" i="9" l="1"/>
  <c r="E20" i="9"/>
  <c r="E26" i="9"/>
  <c r="E14" i="9"/>
  <c r="E30" i="9" l="1"/>
  <c r="E29" i="9"/>
  <c r="E28" i="9"/>
  <c r="E27" i="9"/>
  <c r="E24" i="9"/>
  <c r="E23" i="9"/>
  <c r="E22" i="9"/>
  <c r="E21" i="9"/>
  <c r="E25" i="9" s="1"/>
  <c r="E18" i="9"/>
  <c r="E17" i="9"/>
  <c r="E16" i="9"/>
  <c r="E15" i="9"/>
  <c r="E12" i="9"/>
  <c r="E11" i="9"/>
  <c r="E10" i="9"/>
  <c r="E9" i="9"/>
  <c r="E35" i="9"/>
  <c r="E31" i="9" l="1"/>
  <c r="E13" i="9"/>
  <c r="E34" i="9"/>
  <c r="E36" i="9"/>
  <c r="E33" i="9"/>
  <c r="D31" i="9"/>
  <c r="D25" i="9"/>
  <c r="D19" i="9"/>
  <c r="E19" i="9" s="1"/>
  <c r="D13" i="9"/>
  <c r="D37" i="9" l="1"/>
  <c r="E37" i="9"/>
</calcChain>
</file>

<file path=xl/sharedStrings.xml><?xml version="1.0" encoding="utf-8"?>
<sst xmlns="http://schemas.openxmlformats.org/spreadsheetml/2006/main" count="67" uniqueCount="66">
  <si>
    <t>Receita</t>
  </si>
  <si>
    <t>ICMS - Imposto sobre a Circulação de mercadoria e Serviços de Transporte Interestadual e Intermunicipal e de Comunicação</t>
  </si>
  <si>
    <t>Dívida ativa do ICMS</t>
  </si>
  <si>
    <t>(-) Deduções da Receita do ICMS</t>
  </si>
  <si>
    <t>Total da Receita decorrente do ICMS</t>
  </si>
  <si>
    <t>IPVA - Imposto sobre Propriedade de Veículo Automotores</t>
  </si>
  <si>
    <t>Dívida ativa do IPVA</t>
  </si>
  <si>
    <t>ITCD - Imposto de Transmissão Causa Mortis e Doação de Bens e Direitos</t>
  </si>
  <si>
    <t>Dívida ativa do ITCD</t>
  </si>
  <si>
    <t>(-) Deduções da Receita do ITCD</t>
  </si>
  <si>
    <t>Total da Receita decorrente do ITCD</t>
  </si>
  <si>
    <t>IRRF - Imposto de Renda Retido na Fonte</t>
  </si>
  <si>
    <t>Multa, juros de Mora, Atualização Monetária e Outros Encargos do IRRF</t>
  </si>
  <si>
    <t>Dívida ativa do IRRF</t>
  </si>
  <si>
    <t>Multa, Juros de Mora, atualização Monetária e Outros Encargos da Dívida Ativa do IRRF</t>
  </si>
  <si>
    <t>(-) Deduções da Receita do IRRF</t>
  </si>
  <si>
    <t>Total da Receita decorrente do IRRF</t>
  </si>
  <si>
    <t>Cota-Parte FPE - Fundo de Participação dos Estados e do Distrito Federal</t>
  </si>
  <si>
    <t>Cota-Parte IPI exp - Imposto sobre Produtos Industrializados</t>
  </si>
  <si>
    <t>ICMS - Desoneração</t>
  </si>
  <si>
    <t>Cota-Parte IOF Ouro - Imposto sobre Operações relativas ao Metal Ouro como Ativo Financeiro</t>
  </si>
  <si>
    <t>ANEXO V - ESTADO - COMPOSIÇÃO DA RECEITA MDE (MENOS O FUNDEB)</t>
  </si>
  <si>
    <t>Fundamento</t>
  </si>
  <si>
    <t>Valor Arrecadado R$</t>
  </si>
  <si>
    <t>Valor destinado à MDE R$</t>
  </si>
  <si>
    <t>Percentual %</t>
  </si>
  <si>
    <t xml:space="preserve">Art. 155, caput, II, CF/88 c/c art. 158, caput, IV CF/88; art 1º, p.u., I Lei 11.494/2007; art. 3º, II, Lei 11.494/2007;  art. 9º, I, a, 1 da IN 002/2014 - TCERR-PLENO </t>
  </si>
  <si>
    <t xml:space="preserve">Art. 1º, p.u, I, Lei 11.494/2007; art. 3º, IX, Lei 11.494/2007, art. 9º, § 1º da IN 002/2014 - TCERR-PLENO </t>
  </si>
  <si>
    <t xml:space="preserve">Art. 1º, p.u., I, Lei 11.949/2007; art. 3º, IX, Lei 11.494/2007; art. 9º, § 1º da IN 002/2014 - TCERR-PLENO </t>
  </si>
  <si>
    <t xml:space="preserve">Art. 1º, I, Lei 11.494/2007; art. 3°, IX Lei 11.494/2007art. 9º, I, a, 2 da IN 002/2014 - TCERR-PLENO </t>
  </si>
  <si>
    <t xml:space="preserve">Art. 155, caput, I, CF/88, art. 1º, p.u., I Lei 11.494/2007; art. 3º, I, Lei 11.494/2007; art. 9º,  I, a, 2 da IN 002/2014 - TCERR-PLENO </t>
  </si>
  <si>
    <t xml:space="preserve">Art. 1º, I, Lei 11.494/2007;art. 3º, IX, Lei 11.494/2007 art. 9º, § 1º da IN 002/2014 - TCERR-PLENO </t>
  </si>
  <si>
    <t xml:space="preserve">Art. 157, caput, I, CF/88; art. 1º, p.u., II Lei 11.494/2007; art. 9º, I, b, da IN 002/2014 - TCERR-PLENO </t>
  </si>
  <si>
    <t xml:space="preserve">Art. 1º, II da Lei 11.494/2007 </t>
  </si>
  <si>
    <t>Lei Complementar 87/96</t>
  </si>
  <si>
    <t xml:space="preserve">Art. 159, caput, II, CF/88, art. 1º, p.u., I Lei 11.494/2007; art. 3º VIII Lei 11.494/2007; art. 9º, II, b, da IN 002/2014 - TCERR-PLENO </t>
  </si>
  <si>
    <t xml:space="preserve">Art. 153, caput, V e § 5º CF/88, art. 1º, p.u. II Lei 11.494/2007; art. 9º, II, d, da  IN 002/2014 - TCERR-PLENO </t>
  </si>
  <si>
    <t>Receita de Impostos provenientes das Transferencias Constitucionais</t>
  </si>
  <si>
    <t>Multas, Juros de Mora, atualização Monetária e Outros Encargos da Dívida Ativa do ICMS</t>
  </si>
  <si>
    <t>Multas, Juros de Mora, atualização Monetária e Outros Encargos da Dívida Ativa do ITCD</t>
  </si>
  <si>
    <t>Multas, juros de Mora, Atualização Monetária e Outros Encargos do ITCD</t>
  </si>
  <si>
    <t>(-) Deduções da Receita do IPVA</t>
  </si>
  <si>
    <t>Total da Receita decorrente do IPVA</t>
  </si>
  <si>
    <t>De acordo:</t>
  </si>
  <si>
    <t xml:space="preserve">NOTA EXPLICATIVA: </t>
  </si>
  <si>
    <t>TOTAL GERAL</t>
  </si>
  <si>
    <t>NOME AGÊNCIA: -</t>
  </si>
  <si>
    <t>CONTA: CC Nº:  -               AGÊNCIA: -</t>
  </si>
  <si>
    <r>
      <t xml:space="preserve">OBS³: </t>
    </r>
    <r>
      <rPr>
        <sz val="9"/>
        <color indexed="8"/>
        <rFont val="Calibri"/>
        <family val="2"/>
      </rPr>
      <t>Neste Anexo não é possível mencionar as informações da conta bancária, pois os valores apresentados são destinados a formação do fundo, para posterior distribuição pelo Banco do Brasil.</t>
    </r>
  </si>
  <si>
    <r>
      <rPr>
        <b/>
        <sz val="9"/>
        <color indexed="8"/>
        <rFont val="Calibri"/>
        <family val="2"/>
      </rPr>
      <t>OBS</t>
    </r>
    <r>
      <rPr>
        <b/>
        <vertAlign val="superscript"/>
        <sz val="9"/>
        <color indexed="8"/>
        <rFont val="Calibri"/>
        <family val="2"/>
      </rPr>
      <t>4</t>
    </r>
    <r>
      <rPr>
        <sz val="9"/>
        <color indexed="8"/>
        <rFont val="Calibri"/>
        <family val="2"/>
      </rPr>
      <t xml:space="preserve">: Não será apresentado rendimento de Aplicação, pois os valores são aplicados após sua distribuição pelo Banco do Brasil na conta específica do FUNDEB. </t>
    </r>
  </si>
  <si>
    <r>
      <rPr>
        <b/>
        <sz val="9"/>
        <color indexed="8"/>
        <rFont val="Calibri"/>
        <family val="2"/>
      </rPr>
      <t>OBS¹</t>
    </r>
    <r>
      <rPr>
        <sz val="9"/>
        <color indexed="8"/>
        <rFont val="Calibri"/>
        <family val="2"/>
      </rPr>
      <t xml:space="preserve">: Onde lê-se </t>
    </r>
    <r>
      <rPr>
        <b/>
        <sz val="9"/>
        <color indexed="8"/>
        <rFont val="Calibri"/>
        <family val="2"/>
      </rPr>
      <t>(-) Dedução da Receita</t>
    </r>
    <r>
      <rPr>
        <sz val="9"/>
        <color indexed="8"/>
        <rFont val="Calibri"/>
        <family val="2"/>
      </rPr>
      <t>, ratifica-se para restituição pois trata-se dos valores pagos a maior ou indevidademente pelos contribuintes, e são restituidos aos mesmos, esses valores deduzidos da receita bruta arrecada.</t>
    </r>
  </si>
  <si>
    <r>
      <t xml:space="preserve">OBS²: </t>
    </r>
    <r>
      <rPr>
        <sz val="9"/>
        <color indexed="8"/>
        <rFont val="Calibri"/>
        <family val="2"/>
      </rPr>
      <t>Os valores provenientes de multas e juros de mora são contabilizados em um único valor de acordo com Boletim de Transferência de Arrecadação do Estado, portanto não é possível separar os valores.</t>
    </r>
  </si>
  <si>
    <r>
      <t xml:space="preserve">JURISDICIONADO: </t>
    </r>
    <r>
      <rPr>
        <b/>
        <sz val="9"/>
        <color indexed="8"/>
        <rFont val="Calibri"/>
        <family val="2"/>
      </rPr>
      <t>Secretaria de Estado de Educação e Desporto</t>
    </r>
  </si>
  <si>
    <t>Art. 155, caput, III, CF/88 c/c art. 158, caput, III CF/88; art. 1º, p.u., I Lei 11.494/2007; art 3º, III, Lei 11.494/2007; art. 9º, I, a, 3 da IN 002/2014 - TCERR-PLENO</t>
  </si>
  <si>
    <t>Multas, Juros de Mora, Atualização Mometária e Outros encargios ICMS</t>
  </si>
  <si>
    <t>Multa, juros de Mora, Atualização Monetária e Outros Encargos IPVA</t>
  </si>
  <si>
    <t xml:space="preserve">Art. 159, caput, I, a, CF/88, art. 1º, p.u., I Lei 11.494/2007; art. 3º, VI Lei 11.494/2007; art. 9º, II, a, da IN 002/2014 - TCERR-PLENO </t>
  </si>
  <si>
    <t>Marcia Lopes Barroso</t>
  </si>
  <si>
    <t>Contadora - CRC RR 001222/O-3</t>
  </si>
  <si>
    <t>Decreto Nº 627-P de 21/03/2019</t>
  </si>
  <si>
    <t>Josimar Lins Pereira Filho                                                                                                                   Leila Soares de Souza Perussolo</t>
  </si>
  <si>
    <t>Dir. do Dep. de Convênio, Orçamento e Finanças - DECOF/SEED                      Secretária de Estado da Educação e Desporto - SEED/RR</t>
  </si>
  <si>
    <t xml:space="preserve">                         Decreto Nº 030-P de 02/01/2019                                                                                             Decreto nº 016-P de 10/12/2018</t>
  </si>
  <si>
    <r>
      <rPr>
        <b/>
        <sz val="9"/>
        <color indexed="8"/>
        <rFont val="Calibri"/>
        <family val="2"/>
      </rPr>
      <t>Fonte</t>
    </r>
    <r>
      <rPr>
        <sz val="9"/>
        <color indexed="8"/>
        <rFont val="Calibri"/>
        <family val="2"/>
      </rPr>
      <t>: Boletins de Transferências de Arrecadação Estadual/ 2020</t>
    </r>
  </si>
  <si>
    <r>
      <t>MÊS/ANO: Abril</t>
    </r>
    <r>
      <rPr>
        <b/>
        <sz val="9"/>
        <color theme="1"/>
        <rFont val="Calibri"/>
        <family val="2"/>
        <scheme val="minor"/>
      </rPr>
      <t>/ 2020</t>
    </r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</si>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</sst>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9"/>
      <color indexed="8"/>
      <name val="Calibri"/>
      <family val="2"/>
    </font>
    <font>
      <b/>
      <sz val="9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5" fillId="0" borderId="0" xfId="0" applyFont="1"/>
    <xf numFmtId="0" fontId="6" fillId="0" borderId="0" xfId="0" applyFont="1"/>
    <xf numFmtId="43" fontId="5" fillId="0" borderId="1" xfId="1" applyFont="1" applyBorder="1" applyAlignment="1">
      <alignment horizontal="left" vertical="center"/>
    </xf>
    <xf numFmtId="43" fontId="5" fillId="0" borderId="0" xfId="1" applyFont="1"/>
    <xf numFmtId="43" fontId="6" fillId="0" borderId="0" xfId="1" applyFont="1"/>
    <xf numFmtId="43" fontId="3" fillId="0" borderId="0" xfId="1" applyFont="1"/>
    <xf numFmtId="43" fontId="3" fillId="0" borderId="0" xfId="1" applyFont="1" applyBorder="1"/>
    <xf numFmtId="43" fontId="4" fillId="0" borderId="0" xfId="1" applyFont="1" applyFill="1" applyBorder="1" applyAlignment="1">
      <alignment horizontal="right"/>
    </xf>
    <xf numFmtId="43" fontId="3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43" fontId="3" fillId="0" borderId="0" xfId="1" applyFont="1"/>
    <xf numFmtId="43" fontId="5" fillId="0" borderId="1" xfId="1" applyFont="1" applyFill="1" applyBorder="1" applyAlignment="1">
      <alignment horizontal="left" vertical="center"/>
    </xf>
    <xf numFmtId="43" fontId="9" fillId="0" borderId="0" xfId="1" applyFont="1" applyBorder="1"/>
    <xf numFmtId="43" fontId="9" fillId="0" borderId="0" xfId="1" applyFont="1"/>
    <xf numFmtId="0" fontId="10" fillId="0" borderId="0" xfId="0" applyFont="1"/>
    <xf numFmtId="43" fontId="5" fillId="2" borderId="1" xfId="1" applyFont="1" applyFill="1" applyBorder="1" applyAlignment="1">
      <alignment horizontal="left" vertical="center"/>
    </xf>
    <xf numFmtId="43" fontId="0" fillId="0" borderId="0" xfId="0" applyNumberFormat="1"/>
    <xf numFmtId="0" fontId="5" fillId="0" borderId="0" xfId="0" applyFont="1" applyFill="1" applyAlignment="1">
      <alignment horizontal="center" vertical="center"/>
    </xf>
    <xf numFmtId="43" fontId="5" fillId="0" borderId="2" xfId="1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3" fontId="5" fillId="0" borderId="0" xfId="0" applyNumberFormat="1" applyFont="1"/>
    <xf numFmtId="4" fontId="5" fillId="0" borderId="0" xfId="0" applyNumberFormat="1" applyFont="1"/>
    <xf numFmtId="4" fontId="0" fillId="0" borderId="0" xfId="0" applyNumberFormat="1"/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43" fontId="5" fillId="0" borderId="7" xfId="1" applyFont="1" applyBorder="1" applyAlignment="1">
      <alignment horizontal="left" vertical="center"/>
    </xf>
    <xf numFmtId="43" fontId="5" fillId="0" borderId="2" xfId="1" applyFont="1" applyBorder="1" applyAlignment="1">
      <alignment horizontal="left" vertical="center"/>
    </xf>
    <xf numFmtId="43" fontId="11" fillId="3" borderId="9" xfId="1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43" fontId="11" fillId="5" borderId="9" xfId="0" applyNumberFormat="1" applyFont="1" applyFill="1" applyBorder="1" applyAlignment="1">
      <alignment horizontal="left" vertical="center"/>
    </xf>
    <xf numFmtId="43" fontId="11" fillId="5" borderId="10" xfId="0" applyNumberFormat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horizontal="center" vertical="center"/>
    </xf>
    <xf numFmtId="43" fontId="3" fillId="0" borderId="0" xfId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3" fontId="0" fillId="0" borderId="0" xfId="0" applyNumberFormat="1" applyBorder="1"/>
    <xf numFmtId="0" fontId="0" fillId="0" borderId="0" xfId="0" applyBorder="1"/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horizontal="left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5" fillId="0" borderId="1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5" borderId="8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90" zoomScaleNormal="90" zoomScaleSheetLayoutView="90" workbookViewId="0">
      <selection activeCell="A47" sqref="A47:E47"/>
    </sheetView>
  </sheetViews>
  <sheetFormatPr defaultRowHeight="14.4" x14ac:dyDescent="0.3"/>
  <cols>
    <col min="1" max="1" width="30.44140625" customWidth="1"/>
    <col min="2" max="2" width="27.109375" customWidth="1"/>
    <col min="3" max="3" width="9.44140625" style="10" customWidth="1"/>
    <col min="4" max="4" width="14" bestFit="1" customWidth="1"/>
    <col min="5" max="5" width="14.33203125" customWidth="1"/>
    <col min="6" max="6" width="16" customWidth="1"/>
    <col min="7" max="8" width="14.44140625" style="6" customWidth="1"/>
  </cols>
  <sheetData>
    <row r="1" spans="1:9" ht="15" x14ac:dyDescent="0.25">
      <c r="C1" s="30"/>
      <c r="G1" s="11"/>
      <c r="H1" s="11"/>
    </row>
    <row r="2" spans="1:9" ht="15.6" x14ac:dyDescent="0.3">
      <c r="A2" s="59" t="s">
        <v>21</v>
      </c>
      <c r="B2" s="59"/>
      <c r="C2" s="59"/>
      <c r="D2" s="59"/>
      <c r="E2" s="59"/>
      <c r="F2" s="15"/>
      <c r="G2" s="13"/>
      <c r="H2" s="14"/>
    </row>
    <row r="3" spans="1:9" ht="14.25" customHeight="1" x14ac:dyDescent="0.25">
      <c r="A3" s="20"/>
      <c r="B3" s="20"/>
      <c r="C3" s="20"/>
      <c r="D3" s="20"/>
      <c r="E3" s="20"/>
      <c r="F3" s="15"/>
      <c r="G3" s="13"/>
      <c r="H3" s="14"/>
    </row>
    <row r="4" spans="1:9" x14ac:dyDescent="0.3">
      <c r="A4" s="61" t="s">
        <v>52</v>
      </c>
      <c r="B4" s="62"/>
      <c r="C4" s="60" t="s">
        <v>47</v>
      </c>
      <c r="D4" s="60"/>
      <c r="E4" s="60"/>
      <c r="G4" s="8"/>
    </row>
    <row r="5" spans="1:9" x14ac:dyDescent="0.3">
      <c r="A5" s="60" t="s">
        <v>64</v>
      </c>
      <c r="B5" s="60"/>
      <c r="C5" s="63" t="s">
        <v>46</v>
      </c>
      <c r="D5" s="60"/>
      <c r="E5" s="60"/>
      <c r="G5" s="9"/>
    </row>
    <row r="6" spans="1:9" ht="15" x14ac:dyDescent="0.25">
      <c r="A6" s="64"/>
      <c r="B6" s="64"/>
      <c r="C6" s="64"/>
      <c r="D6" s="64"/>
      <c r="E6" s="64"/>
      <c r="G6" s="7"/>
    </row>
    <row r="7" spans="1:9" ht="26.25" customHeight="1" x14ac:dyDescent="0.3">
      <c r="A7" s="26" t="s">
        <v>0</v>
      </c>
      <c r="B7" s="26" t="s">
        <v>22</v>
      </c>
      <c r="C7" s="26" t="s">
        <v>25</v>
      </c>
      <c r="D7" s="26" t="s">
        <v>23</v>
      </c>
      <c r="E7" s="26" t="s">
        <v>24</v>
      </c>
      <c r="G7" s="7"/>
    </row>
    <row r="8" spans="1:9" s="1" customFormat="1" ht="51" x14ac:dyDescent="0.25">
      <c r="A8" s="21" t="s">
        <v>1</v>
      </c>
      <c r="B8" s="48" t="s">
        <v>26</v>
      </c>
      <c r="C8" s="22">
        <v>5</v>
      </c>
      <c r="D8" s="3">
        <v>93364218.170000002</v>
      </c>
      <c r="E8" s="46">
        <f>D8*75%*5%</f>
        <v>3501158.1813750002</v>
      </c>
      <c r="G8" s="4"/>
      <c r="H8" s="4"/>
    </row>
    <row r="9" spans="1:9" s="1" customFormat="1" ht="24" x14ac:dyDescent="0.25">
      <c r="A9" s="21" t="s">
        <v>54</v>
      </c>
      <c r="B9" s="68" t="s">
        <v>27</v>
      </c>
      <c r="C9" s="18">
        <v>5</v>
      </c>
      <c r="D9" s="41">
        <v>0</v>
      </c>
      <c r="E9" s="46">
        <f t="shared" ref="E9:E12" si="0">D9*75%*5%</f>
        <v>0</v>
      </c>
      <c r="G9" s="4"/>
      <c r="H9" s="4"/>
    </row>
    <row r="10" spans="1:9" s="1" customFormat="1" ht="15" customHeight="1" x14ac:dyDescent="0.25">
      <c r="A10" s="21" t="s">
        <v>2</v>
      </c>
      <c r="B10" s="69"/>
      <c r="C10" s="23">
        <v>5</v>
      </c>
      <c r="D10" s="12"/>
      <c r="E10" s="46">
        <f t="shared" si="0"/>
        <v>0</v>
      </c>
      <c r="F10" s="27"/>
      <c r="G10" s="4"/>
      <c r="H10" s="4"/>
    </row>
    <row r="11" spans="1:9" s="1" customFormat="1" ht="36" x14ac:dyDescent="0.25">
      <c r="A11" s="21" t="s">
        <v>38</v>
      </c>
      <c r="B11" s="70"/>
      <c r="C11" s="23">
        <v>5</v>
      </c>
      <c r="D11" s="41">
        <v>0</v>
      </c>
      <c r="E11" s="46">
        <f t="shared" si="0"/>
        <v>0</v>
      </c>
      <c r="G11" s="4"/>
      <c r="H11" s="4"/>
    </row>
    <row r="12" spans="1:9" s="1" customFormat="1" ht="15" customHeight="1" thickBot="1" x14ac:dyDescent="0.3">
      <c r="A12" s="65" t="s">
        <v>3</v>
      </c>
      <c r="B12" s="66"/>
      <c r="C12" s="67"/>
      <c r="D12" s="34"/>
      <c r="E12" s="46">
        <f t="shared" si="0"/>
        <v>0</v>
      </c>
      <c r="G12" s="4"/>
      <c r="H12" s="4"/>
    </row>
    <row r="13" spans="1:9" s="1" customFormat="1" ht="15" customHeight="1" thickBot="1" x14ac:dyDescent="0.25">
      <c r="A13" s="56" t="s">
        <v>4</v>
      </c>
      <c r="B13" s="57"/>
      <c r="C13" s="58"/>
      <c r="D13" s="35">
        <f>D8+D10-D12</f>
        <v>93364218.170000002</v>
      </c>
      <c r="E13" s="35">
        <f>E8+E10-E12</f>
        <v>3501158.1813750002</v>
      </c>
      <c r="F13" s="28"/>
      <c r="G13" s="4"/>
      <c r="H13" s="4"/>
    </row>
    <row r="14" spans="1:9" s="1" customFormat="1" ht="51" x14ac:dyDescent="0.25">
      <c r="A14" s="31" t="s">
        <v>5</v>
      </c>
      <c r="B14" s="49" t="s">
        <v>53</v>
      </c>
      <c r="C14" s="32">
        <v>5</v>
      </c>
      <c r="D14" s="3">
        <v>3173315.01</v>
      </c>
      <c r="E14" s="46">
        <f>D14*50%*5%</f>
        <v>79332.875249999997</v>
      </c>
      <c r="G14" s="4"/>
      <c r="H14" s="4"/>
      <c r="I14" s="4"/>
    </row>
    <row r="15" spans="1:9" s="1" customFormat="1" ht="24" x14ac:dyDescent="0.25">
      <c r="A15" s="21" t="s">
        <v>55</v>
      </c>
      <c r="B15" s="68" t="s">
        <v>28</v>
      </c>
      <c r="C15" s="23">
        <v>5</v>
      </c>
      <c r="D15" s="41">
        <v>0</v>
      </c>
      <c r="E15" s="46">
        <f t="shared" ref="E15:E18" si="1">D15*75%*5%</f>
        <v>0</v>
      </c>
      <c r="G15" s="4"/>
      <c r="H15" s="4"/>
      <c r="I15" s="4"/>
    </row>
    <row r="16" spans="1:9" s="1" customFormat="1" ht="15" customHeight="1" x14ac:dyDescent="0.25">
      <c r="A16" s="21" t="s">
        <v>6</v>
      </c>
      <c r="B16" s="69"/>
      <c r="C16" s="23">
        <v>5</v>
      </c>
      <c r="D16" s="12">
        <v>0</v>
      </c>
      <c r="E16" s="46">
        <f t="shared" si="1"/>
        <v>0</v>
      </c>
      <c r="G16" s="4"/>
      <c r="H16" s="4"/>
      <c r="I16" s="4"/>
    </row>
    <row r="17" spans="1:8" s="1" customFormat="1" ht="36" x14ac:dyDescent="0.25">
      <c r="A17" s="21" t="s">
        <v>38</v>
      </c>
      <c r="B17" s="70"/>
      <c r="C17" s="23">
        <v>5</v>
      </c>
      <c r="D17" s="41">
        <v>0</v>
      </c>
      <c r="E17" s="46">
        <f t="shared" si="1"/>
        <v>0</v>
      </c>
      <c r="G17" s="4"/>
      <c r="H17" s="4"/>
    </row>
    <row r="18" spans="1:8" s="1" customFormat="1" ht="15" customHeight="1" thickBot="1" x14ac:dyDescent="0.3">
      <c r="A18" s="65" t="s">
        <v>41</v>
      </c>
      <c r="B18" s="66"/>
      <c r="C18" s="67"/>
      <c r="D18" s="34"/>
      <c r="E18" s="46">
        <f t="shared" si="1"/>
        <v>0</v>
      </c>
      <c r="G18" s="4"/>
      <c r="H18" s="4"/>
    </row>
    <row r="19" spans="1:8" s="1" customFormat="1" ht="15" customHeight="1" thickBot="1" x14ac:dyDescent="0.25">
      <c r="A19" s="56" t="s">
        <v>42</v>
      </c>
      <c r="B19" s="57"/>
      <c r="C19" s="58"/>
      <c r="D19" s="35">
        <f>D14+D16-D18</f>
        <v>3173315.01</v>
      </c>
      <c r="E19" s="35">
        <f>D19*50%*5%</f>
        <v>79332.875249999997</v>
      </c>
      <c r="F19" s="28"/>
      <c r="G19" s="4"/>
      <c r="H19" s="4"/>
    </row>
    <row r="20" spans="1:8" s="1" customFormat="1" ht="30.6" x14ac:dyDescent="0.25">
      <c r="A20" s="21" t="s">
        <v>11</v>
      </c>
      <c r="B20" s="47" t="s">
        <v>32</v>
      </c>
      <c r="C20" s="22">
        <v>25</v>
      </c>
      <c r="D20" s="3">
        <v>25983478.329999998</v>
      </c>
      <c r="E20" s="46">
        <f>D20*100%*25%</f>
        <v>6495869.5824999996</v>
      </c>
      <c r="G20" s="4"/>
      <c r="H20" s="4"/>
    </row>
    <row r="21" spans="1:8" s="1" customFormat="1" ht="24" x14ac:dyDescent="0.25">
      <c r="A21" s="21" t="s">
        <v>12</v>
      </c>
      <c r="B21" s="68" t="s">
        <v>33</v>
      </c>
      <c r="C21" s="23">
        <v>25</v>
      </c>
      <c r="D21" s="41">
        <v>0</v>
      </c>
      <c r="E21" s="46">
        <f t="shared" ref="E21:E24" si="2">D21*75%*5%</f>
        <v>0</v>
      </c>
      <c r="G21" s="4"/>
      <c r="H21" s="4"/>
    </row>
    <row r="22" spans="1:8" s="1" customFormat="1" ht="15" customHeight="1" x14ac:dyDescent="0.25">
      <c r="A22" s="21" t="s">
        <v>13</v>
      </c>
      <c r="B22" s="69"/>
      <c r="C22" s="23">
        <v>25</v>
      </c>
      <c r="D22" s="12">
        <v>0</v>
      </c>
      <c r="E22" s="46">
        <f t="shared" si="2"/>
        <v>0</v>
      </c>
      <c r="G22" s="4"/>
      <c r="H22" s="4"/>
    </row>
    <row r="23" spans="1:8" s="1" customFormat="1" ht="36" x14ac:dyDescent="0.25">
      <c r="A23" s="21" t="s">
        <v>14</v>
      </c>
      <c r="B23" s="70"/>
      <c r="C23" s="23">
        <v>25</v>
      </c>
      <c r="D23" s="41">
        <v>0</v>
      </c>
      <c r="E23" s="46">
        <f t="shared" si="2"/>
        <v>0</v>
      </c>
      <c r="G23" s="4"/>
      <c r="H23" s="4"/>
    </row>
    <row r="24" spans="1:8" s="1" customFormat="1" ht="15" customHeight="1" thickBot="1" x14ac:dyDescent="0.3">
      <c r="A24" s="91" t="s">
        <v>15</v>
      </c>
      <c r="B24" s="91"/>
      <c r="C24" s="91"/>
      <c r="D24" s="34">
        <v>0</v>
      </c>
      <c r="E24" s="46">
        <f t="shared" si="2"/>
        <v>0</v>
      </c>
      <c r="G24" s="4"/>
      <c r="H24" s="4"/>
    </row>
    <row r="25" spans="1:8" s="1" customFormat="1" ht="17.25" customHeight="1" thickBot="1" x14ac:dyDescent="0.3">
      <c r="A25" s="89" t="s">
        <v>16</v>
      </c>
      <c r="B25" s="90"/>
      <c r="C25" s="90"/>
      <c r="D25" s="35">
        <f>D20-D24</f>
        <v>25983478.329999998</v>
      </c>
      <c r="E25" s="35">
        <f>SUM(E20:E24)</f>
        <v>6495869.5824999996</v>
      </c>
      <c r="F25" s="28"/>
      <c r="G25" s="4"/>
      <c r="H25" s="4"/>
    </row>
    <row r="26" spans="1:8" s="1" customFormat="1" ht="40.799999999999997" x14ac:dyDescent="0.25">
      <c r="A26" s="31" t="s">
        <v>7</v>
      </c>
      <c r="B26" s="36" t="s">
        <v>30</v>
      </c>
      <c r="C26" s="32">
        <v>5</v>
      </c>
      <c r="D26" s="3">
        <v>274953.98</v>
      </c>
      <c r="E26" s="46">
        <f>D26*100%*5%</f>
        <v>13747.699000000001</v>
      </c>
      <c r="G26" s="4"/>
      <c r="H26" s="4"/>
    </row>
    <row r="27" spans="1:8" s="1" customFormat="1" ht="30.6" x14ac:dyDescent="0.25">
      <c r="A27" s="21" t="s">
        <v>40</v>
      </c>
      <c r="B27" s="37" t="s">
        <v>29</v>
      </c>
      <c r="C27" s="23">
        <v>5</v>
      </c>
      <c r="D27" s="41">
        <v>0</v>
      </c>
      <c r="E27" s="46">
        <f t="shared" ref="E27:E30" si="3">D27*75%*5%</f>
        <v>0</v>
      </c>
      <c r="G27" s="4"/>
      <c r="H27" s="4"/>
    </row>
    <row r="28" spans="1:8" s="1" customFormat="1" ht="12" x14ac:dyDescent="0.25">
      <c r="A28" s="21" t="s">
        <v>8</v>
      </c>
      <c r="B28" s="68" t="s">
        <v>31</v>
      </c>
      <c r="C28" s="23">
        <v>5</v>
      </c>
      <c r="D28" s="12">
        <v>0</v>
      </c>
      <c r="E28" s="46">
        <f t="shared" si="3"/>
        <v>0</v>
      </c>
      <c r="G28" s="4"/>
      <c r="H28" s="4"/>
    </row>
    <row r="29" spans="1:8" s="1" customFormat="1" ht="36" x14ac:dyDescent="0.25">
      <c r="A29" s="21" t="s">
        <v>39</v>
      </c>
      <c r="B29" s="70"/>
      <c r="C29" s="23">
        <v>5</v>
      </c>
      <c r="D29" s="41">
        <v>0</v>
      </c>
      <c r="E29" s="46">
        <f t="shared" si="3"/>
        <v>0</v>
      </c>
      <c r="G29" s="4"/>
      <c r="H29" s="4"/>
    </row>
    <row r="30" spans="1:8" s="1" customFormat="1" ht="13.5" customHeight="1" thickBot="1" x14ac:dyDescent="0.3">
      <c r="A30" s="65" t="s">
        <v>9</v>
      </c>
      <c r="B30" s="66"/>
      <c r="C30" s="67"/>
      <c r="D30" s="34">
        <v>0</v>
      </c>
      <c r="E30" s="46">
        <f t="shared" si="3"/>
        <v>0</v>
      </c>
      <c r="G30" s="4"/>
      <c r="H30" s="4"/>
    </row>
    <row r="31" spans="1:8" s="1" customFormat="1" ht="15" customHeight="1" thickBot="1" x14ac:dyDescent="0.3">
      <c r="A31" s="89" t="s">
        <v>10</v>
      </c>
      <c r="B31" s="90"/>
      <c r="C31" s="90"/>
      <c r="D31" s="35">
        <f>D26</f>
        <v>274953.98</v>
      </c>
      <c r="E31" s="35">
        <f>SUM(E26:E30)</f>
        <v>13747.699000000001</v>
      </c>
      <c r="F31" s="28"/>
      <c r="G31" s="4"/>
      <c r="H31" s="4"/>
    </row>
    <row r="32" spans="1:8" s="1" customFormat="1" ht="14.25" customHeight="1" thickBot="1" x14ac:dyDescent="0.3">
      <c r="A32" s="86" t="s">
        <v>37</v>
      </c>
      <c r="B32" s="87"/>
      <c r="C32" s="87"/>
      <c r="D32" s="87"/>
      <c r="E32" s="88"/>
      <c r="G32" s="4"/>
      <c r="H32" s="4"/>
    </row>
    <row r="33" spans="1:10" s="1" customFormat="1" ht="40.799999999999997" x14ac:dyDescent="0.25">
      <c r="A33" s="31" t="s">
        <v>17</v>
      </c>
      <c r="B33" s="36" t="s">
        <v>56</v>
      </c>
      <c r="C33" s="32">
        <v>5</v>
      </c>
      <c r="D33" s="33">
        <v>175147306.90000001</v>
      </c>
      <c r="E33" s="33">
        <f>D33*5%</f>
        <v>8757365.3450000007</v>
      </c>
      <c r="F33" s="28"/>
      <c r="G33" s="4"/>
      <c r="H33" s="4"/>
    </row>
    <row r="34" spans="1:10" s="1" customFormat="1" ht="40.799999999999997" x14ac:dyDescent="0.25">
      <c r="A34" s="21" t="s">
        <v>18</v>
      </c>
      <c r="B34" s="37" t="s">
        <v>35</v>
      </c>
      <c r="C34" s="22">
        <v>5</v>
      </c>
      <c r="D34" s="3">
        <v>67226.58</v>
      </c>
      <c r="E34" s="33">
        <f>D34*75%*5%</f>
        <v>2520.9967500000002</v>
      </c>
      <c r="G34" s="4"/>
      <c r="H34" s="4"/>
    </row>
    <row r="35" spans="1:10" s="1" customFormat="1" ht="12" x14ac:dyDescent="0.25">
      <c r="A35" s="21" t="s">
        <v>19</v>
      </c>
      <c r="B35" s="37" t="s">
        <v>34</v>
      </c>
      <c r="C35" s="22">
        <v>5</v>
      </c>
      <c r="D35" s="16">
        <v>0</v>
      </c>
      <c r="E35" s="33">
        <f t="shared" ref="E35:E36" si="4">D35*5%</f>
        <v>0</v>
      </c>
      <c r="F35" s="28"/>
      <c r="G35" s="4"/>
      <c r="H35" s="4"/>
    </row>
    <row r="36" spans="1:10" s="1" customFormat="1" ht="36.6" thickBot="1" x14ac:dyDescent="0.3">
      <c r="A36" s="24" t="s">
        <v>20</v>
      </c>
      <c r="B36" s="38" t="s">
        <v>36</v>
      </c>
      <c r="C36" s="25">
        <v>5</v>
      </c>
      <c r="D36" s="19">
        <v>0</v>
      </c>
      <c r="E36" s="33">
        <f t="shared" si="4"/>
        <v>0</v>
      </c>
      <c r="F36" s="27"/>
      <c r="G36" s="4"/>
      <c r="H36" s="4"/>
    </row>
    <row r="37" spans="1:10" ht="15" thickBot="1" x14ac:dyDescent="0.35">
      <c r="A37" s="74" t="s">
        <v>45</v>
      </c>
      <c r="B37" s="75"/>
      <c r="C37" s="75"/>
      <c r="D37" s="39">
        <f>D13+D19+D25+D31+D33+D34+D35</f>
        <v>298010498.96999997</v>
      </c>
      <c r="E37" s="40">
        <f>E13+E19+E25+E31+E33+E34+E35</f>
        <v>18849994.679875001</v>
      </c>
      <c r="F37" s="29"/>
    </row>
    <row r="38" spans="1:10" x14ac:dyDescent="0.3">
      <c r="A38" s="76" t="s">
        <v>63</v>
      </c>
      <c r="B38" s="79"/>
      <c r="C38" s="79"/>
      <c r="D38" s="79"/>
      <c r="E38" s="79"/>
    </row>
    <row r="39" spans="1:10" x14ac:dyDescent="0.3">
      <c r="A39" s="44"/>
      <c r="B39" s="45"/>
      <c r="C39" s="45"/>
      <c r="D39" s="45"/>
      <c r="E39" s="45"/>
      <c r="G39" s="11"/>
      <c r="H39" s="11"/>
    </row>
    <row r="40" spans="1:10" s="51" customFormat="1" ht="15" customHeight="1" x14ac:dyDescent="0.3">
      <c r="A40" s="78" t="s">
        <v>44</v>
      </c>
      <c r="B40" s="78"/>
      <c r="C40" s="78"/>
      <c r="D40" s="78"/>
      <c r="E40" s="78"/>
      <c r="F40" s="50"/>
      <c r="G40" s="7"/>
      <c r="H40" s="7"/>
    </row>
    <row r="41" spans="1:10" ht="27" customHeight="1" x14ac:dyDescent="0.3">
      <c r="A41" s="76" t="s">
        <v>50</v>
      </c>
      <c r="B41" s="76"/>
      <c r="C41" s="76"/>
      <c r="D41" s="76"/>
      <c r="E41" s="76"/>
      <c r="F41" s="17"/>
    </row>
    <row r="42" spans="1:10" ht="27" customHeight="1" x14ac:dyDescent="0.3">
      <c r="A42" s="77" t="s">
        <v>51</v>
      </c>
      <c r="B42" s="77"/>
      <c r="C42" s="77"/>
      <c r="D42" s="77"/>
      <c r="E42" s="77"/>
    </row>
    <row r="43" spans="1:10" s="43" customFormat="1" ht="27" customHeight="1" x14ac:dyDescent="0.3">
      <c r="A43" s="77" t="s">
        <v>48</v>
      </c>
      <c r="B43" s="77"/>
      <c r="C43" s="77"/>
      <c r="D43" s="77"/>
      <c r="E43" s="77"/>
      <c r="F43" s="42"/>
      <c r="G43" s="42"/>
      <c r="H43" s="42"/>
    </row>
    <row r="44" spans="1:10" s="43" customFormat="1" ht="27" customHeight="1" x14ac:dyDescent="0.3">
      <c r="A44" s="76" t="s">
        <v>49</v>
      </c>
      <c r="B44" s="79"/>
      <c r="C44" s="79"/>
      <c r="D44" s="79"/>
      <c r="E44" s="79"/>
      <c r="F44" s="42"/>
      <c r="G44" s="42"/>
      <c r="H44" s="42"/>
    </row>
    <row r="45" spans="1:10" ht="15.6" x14ac:dyDescent="0.3">
      <c r="A45" s="59"/>
      <c r="B45" s="59"/>
      <c r="C45" s="59"/>
      <c r="D45" s="59"/>
      <c r="E45" s="59"/>
    </row>
    <row r="46" spans="1:10" s="2" customFormat="1" x14ac:dyDescent="0.3">
      <c r="A46" s="81" t="s">
        <v>65</v>
      </c>
      <c r="B46" s="81"/>
      <c r="C46" s="81"/>
      <c r="D46" s="81"/>
      <c r="E46" s="81"/>
      <c r="G46" s="11"/>
    </row>
    <row r="47" spans="1:10" s="2" customFormat="1" ht="13.8" x14ac:dyDescent="0.3">
      <c r="A47" s="85"/>
      <c r="B47" s="85"/>
      <c r="C47" s="85"/>
      <c r="D47" s="85"/>
      <c r="E47" s="85"/>
      <c r="G47" s="5"/>
      <c r="H47" s="5"/>
    </row>
    <row r="48" spans="1:10" s="2" customFormat="1" ht="13.8" x14ac:dyDescent="0.3">
      <c r="A48" s="80" t="s">
        <v>57</v>
      </c>
      <c r="B48" s="80"/>
      <c r="C48" s="80"/>
      <c r="D48" s="80"/>
      <c r="E48" s="80"/>
      <c r="F48" s="52"/>
      <c r="G48" s="52"/>
      <c r="H48" s="52"/>
      <c r="I48" s="52"/>
      <c r="J48" s="52"/>
    </row>
    <row r="49" spans="1:10" s="2" customFormat="1" ht="13.8" x14ac:dyDescent="0.3">
      <c r="A49" s="72" t="s">
        <v>58</v>
      </c>
      <c r="B49" s="72"/>
      <c r="C49" s="72"/>
      <c r="D49" s="72"/>
      <c r="E49" s="72"/>
      <c r="F49" s="53"/>
      <c r="G49" s="53"/>
      <c r="H49" s="53"/>
      <c r="I49" s="53"/>
      <c r="J49" s="53"/>
    </row>
    <row r="50" spans="1:10" s="2" customFormat="1" ht="13.8" x14ac:dyDescent="0.3">
      <c r="A50" s="72" t="s">
        <v>59</v>
      </c>
      <c r="B50" s="72"/>
      <c r="C50" s="72"/>
      <c r="D50" s="72"/>
      <c r="E50" s="72"/>
      <c r="F50" s="53"/>
      <c r="G50" s="53"/>
      <c r="H50" s="53"/>
      <c r="I50" s="53"/>
      <c r="J50" s="53"/>
    </row>
    <row r="51" spans="1:10" s="2" customFormat="1" ht="13.8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</row>
    <row r="52" spans="1:10" s="2" customFormat="1" ht="13.8" x14ac:dyDescent="0.3">
      <c r="A52" s="71" t="s">
        <v>43</v>
      </c>
      <c r="B52" s="71"/>
      <c r="C52" s="71"/>
      <c r="D52" s="71"/>
      <c r="E52" s="71"/>
      <c r="F52" s="54"/>
      <c r="G52" s="54"/>
      <c r="H52" s="54"/>
      <c r="I52" s="54"/>
      <c r="J52" s="54"/>
    </row>
    <row r="53" spans="1:10" s="2" customFormat="1" ht="13.8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spans="1:10" s="2" customFormat="1" ht="13.8" x14ac:dyDescent="0.3">
      <c r="A54" s="82" t="s">
        <v>60</v>
      </c>
      <c r="B54" s="82"/>
      <c r="C54" s="82"/>
      <c r="D54" s="82"/>
      <c r="E54" s="82"/>
      <c r="F54" s="52"/>
      <c r="G54" s="52"/>
      <c r="H54" s="52"/>
      <c r="I54" s="52"/>
      <c r="J54" s="52"/>
    </row>
    <row r="55" spans="1:10" s="2" customFormat="1" ht="12.75" customHeight="1" x14ac:dyDescent="0.3">
      <c r="A55" s="83" t="s">
        <v>61</v>
      </c>
      <c r="B55" s="83"/>
      <c r="C55" s="83"/>
      <c r="D55" s="83"/>
      <c r="E55" s="83"/>
      <c r="F55" s="55"/>
      <c r="G55" s="55"/>
      <c r="H55" s="55"/>
      <c r="I55" s="55"/>
      <c r="J55" s="55"/>
    </row>
    <row r="56" spans="1:10" s="2" customFormat="1" ht="12.75" customHeight="1" x14ac:dyDescent="0.3">
      <c r="A56" s="84" t="s">
        <v>62</v>
      </c>
      <c r="B56" s="84"/>
      <c r="C56" s="84"/>
      <c r="D56" s="84"/>
      <c r="E56" s="84"/>
      <c r="F56" s="53"/>
      <c r="G56" s="53"/>
      <c r="H56" s="53"/>
      <c r="I56" s="53"/>
      <c r="J56" s="53"/>
    </row>
    <row r="57" spans="1:10" s="2" customFormat="1" ht="13.8" x14ac:dyDescent="0.3">
      <c r="A57" s="73"/>
      <c r="B57" s="73"/>
      <c r="C57" s="73"/>
      <c r="D57" s="73"/>
      <c r="E57" s="73"/>
      <c r="G57" s="5"/>
      <c r="H57" s="5"/>
    </row>
  </sheetData>
  <mergeCells count="37">
    <mergeCell ref="B15:B17"/>
    <mergeCell ref="B21:B23"/>
    <mergeCell ref="B28:B29"/>
    <mergeCell ref="A43:E43"/>
    <mergeCell ref="A44:E44"/>
    <mergeCell ref="A32:E32"/>
    <mergeCell ref="A18:C18"/>
    <mergeCell ref="A19:C19"/>
    <mergeCell ref="A30:C30"/>
    <mergeCell ref="A31:C31"/>
    <mergeCell ref="A24:C24"/>
    <mergeCell ref="A25:C25"/>
    <mergeCell ref="A52:E52"/>
    <mergeCell ref="A50:E50"/>
    <mergeCell ref="A45:E45"/>
    <mergeCell ref="A57:E57"/>
    <mergeCell ref="A37:C37"/>
    <mergeCell ref="A41:E41"/>
    <mergeCell ref="A42:E42"/>
    <mergeCell ref="A40:E40"/>
    <mergeCell ref="A38:E38"/>
    <mergeCell ref="A48:E48"/>
    <mergeCell ref="A49:E49"/>
    <mergeCell ref="A46:E46"/>
    <mergeCell ref="A54:E54"/>
    <mergeCell ref="A55:E55"/>
    <mergeCell ref="A56:E56"/>
    <mergeCell ref="A47:E47"/>
    <mergeCell ref="A13:C13"/>
    <mergeCell ref="A2:E2"/>
    <mergeCell ref="C4:E4"/>
    <mergeCell ref="A4:B4"/>
    <mergeCell ref="A5:B5"/>
    <mergeCell ref="C5:E5"/>
    <mergeCell ref="A6:E6"/>
    <mergeCell ref="A12:C12"/>
    <mergeCell ref="B9:B11"/>
  </mergeCells>
  <printOptions horizontalCentered="1"/>
  <pageMargins left="0.59055118110236227" right="0.59055118110236227" top="0.78740157480314965" bottom="0.59055118110236227" header="0.31496062992125984" footer="0.31496062992125984"/>
  <pageSetup paperSize="9" scale="94" fitToHeight="2" orientation="portrait" r:id="rId1"/>
  <headerFooter>
    <oddHeader>&amp;C&amp;9GOVERNO DE RORAIMA
SECRETARIA DE ESTADO DE EDUCAÇÃO E DESPORTO - SEED/ RR
DEPARTAMENTO DE CONVÊNIO, ORÇAMENTO E FINANÇAS - DECOF/ SEED</oddHeader>
  </headerFooter>
  <ignoredErrors>
    <ignoredError sqref="E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V 5%</vt:lpstr>
      <vt:lpstr>'ANEXO V 5%'!Area_de_impressao</vt:lpstr>
      <vt:lpstr>'ANEXO V 5%'!Titulos_de_impressao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seed</dc:creator>
  <cp:lastModifiedBy>Sheyla Rodrigues Neto Dias da Silva</cp:lastModifiedBy>
  <cp:lastPrinted>2020-05-29T14:41:55Z</cp:lastPrinted>
  <dcterms:created xsi:type="dcterms:W3CDTF">2014-07-01T18:33:11Z</dcterms:created>
  <dcterms:modified xsi:type="dcterms:W3CDTF">2020-05-29T14:42:02Z</dcterms:modified>
</cp:coreProperties>
</file>