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SingleCells2.xml" ContentType="application/vnd.openxmlformats-officedocument.spreadsheetml.tableSingleCell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SingleCells1.xml" ContentType="application/vnd.openxmlformats-officedocument.spreadsheetml.tableSingleCell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45" windowWidth="15315" windowHeight="11820" tabRatio="407"/>
  </bookViews>
  <sheets>
    <sheet name="SCT V3 1 séq 50 Ope " sheetId="1" r:id="rId1"/>
    <sheet name="SCT V3 50 Séq 1 Ope" sheetId="2" r:id="rId2"/>
  </sheets>
  <calcPr calcId="125725"/>
</workbook>
</file>

<file path=xl/calcChain.xml><?xml version="1.0" encoding="utf-8"?>
<calcChain xmlns="http://schemas.openxmlformats.org/spreadsheetml/2006/main">
  <c r="F11" i="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11"/>
  <c r="M7" i="2"/>
  <c r="M8"/>
  <c r="M9"/>
  <c r="M10"/>
  <c r="M11"/>
  <c r="L7"/>
  <c r="L8"/>
  <c r="L9"/>
  <c r="L10"/>
  <c r="L11"/>
  <c r="G7"/>
  <c r="G8"/>
  <c r="G9"/>
  <c r="G10"/>
  <c r="G11"/>
  <c r="H7"/>
  <c r="H8"/>
  <c r="H9"/>
  <c r="H10"/>
  <c r="H11"/>
  <c r="I7"/>
  <c r="B7" s="1"/>
  <c r="I8"/>
  <c r="B8" s="1"/>
  <c r="I9"/>
  <c r="B9" s="1"/>
  <c r="I10"/>
  <c r="B10" s="1"/>
  <c r="I11"/>
  <c r="B11" s="1"/>
  <c r="C7"/>
  <c r="C8"/>
  <c r="C9"/>
  <c r="C10"/>
  <c r="C11"/>
  <c r="B3" i="1"/>
  <c r="B7" s="1"/>
  <c r="C32"/>
  <c r="C30"/>
  <c r="C31"/>
  <c r="C3"/>
  <c r="C7" s="1"/>
  <c r="C19"/>
  <c r="C20"/>
  <c r="C21"/>
  <c r="C22"/>
  <c r="C23"/>
  <c r="C24"/>
  <c r="C25"/>
  <c r="C26"/>
  <c r="C27"/>
  <c r="C28"/>
  <c r="C29"/>
  <c r="C16"/>
  <c r="C17"/>
  <c r="C18"/>
  <c r="C15"/>
  <c r="A9" i="2"/>
  <c r="A10"/>
  <c r="A11"/>
  <c r="J9"/>
  <c r="J10"/>
  <c r="J11"/>
  <c r="N9"/>
  <c r="N10"/>
  <c r="N11"/>
  <c r="O9"/>
  <c r="O10"/>
  <c r="O11"/>
  <c r="C12" i="1"/>
  <c r="C13"/>
  <c r="C14"/>
  <c r="O8" i="2"/>
  <c r="J8"/>
  <c r="N8"/>
  <c r="O7"/>
  <c r="N7"/>
  <c r="J7"/>
  <c r="A7"/>
  <c r="A8"/>
  <c r="D5" i="1"/>
  <c r="C11"/>
  <c r="A3" i="2" l="1"/>
  <c r="B3"/>
</calcChain>
</file>

<file path=xl/connections.xml><?xml version="1.0" encoding="utf-8"?>
<connections xmlns="http://schemas.openxmlformats.org/spreadsheetml/2006/main">
  <connection id="1" name="Map vire" type="4" refreshedVersion="0" background="1">
    <webPr xml="1" sourceData="1" url="Z:\2014 - PRO-ENT - Multicanal\04- Exécution\Remise D'ordres\Virements Pain V3\OBA Fileupload SCT PainV3.xml" htmlTables="1" htmlFormat="all"/>
  </connection>
  <connection id="2" name="Virement SCT XML-2benef" type="4" refreshedVersion="0" background="1">
    <webPr xml="1" sourceData="1" url="C:\Users\x119193\Documents\SMC\Virement SCT XML-2benef.xml" htmlTables="1" htmlFormat="all"/>
  </connection>
</connections>
</file>

<file path=xl/sharedStrings.xml><?xml version="1.0" encoding="utf-8"?>
<sst xmlns="http://schemas.openxmlformats.org/spreadsheetml/2006/main" count="100" uniqueCount="73">
  <si>
    <t>2014-07-01T09:00:00</t>
  </si>
  <si>
    <t>TRF</t>
  </si>
  <si>
    <t>SEPA</t>
  </si>
  <si>
    <t>Constante</t>
  </si>
  <si>
    <t>date de création de la remise</t>
  </si>
  <si>
    <t>Nb opération</t>
  </si>
  <si>
    <t>Nb opérations</t>
  </si>
  <si>
    <t>IBAN Compte DO</t>
  </si>
  <si>
    <t>BIC DO</t>
  </si>
  <si>
    <t>Devise</t>
  </si>
  <si>
    <t>BIC BEN</t>
  </si>
  <si>
    <t>IBAN BEN</t>
  </si>
  <si>
    <t>Montant BEN</t>
  </si>
  <si>
    <t>Bénéficiaires</t>
  </si>
  <si>
    <t>Cd</t>
  </si>
  <si>
    <t>Somme</t>
  </si>
  <si>
    <t>Somme de ttes les opé Séq</t>
  </si>
  <si>
    <t>Séquence</t>
  </si>
  <si>
    <t xml:space="preserve">Nom DO </t>
  </si>
  <si>
    <t>Nom BEN</t>
  </si>
  <si>
    <t>Date exec sequence :</t>
  </si>
  <si>
    <t>Libellé Remise Unique</t>
  </si>
  <si>
    <t>Initiating Party</t>
  </si>
  <si>
    <t>Bénéficiaire - 1 seul par séquence</t>
  </si>
  <si>
    <t>C</t>
  </si>
  <si>
    <t>Mt BEN</t>
  </si>
  <si>
    <t>IBAN DO</t>
  </si>
  <si>
    <t>Nom DO</t>
  </si>
  <si>
    <t>Dt Exec</t>
  </si>
  <si>
    <t>Donneur D'ordres</t>
  </si>
  <si>
    <t>Lib Remise Ben</t>
  </si>
  <si>
    <t>Lib rem DO</t>
  </si>
  <si>
    <t>Mt Séq</t>
  </si>
  <si>
    <t>TimeStamp Création Remise</t>
  </si>
  <si>
    <t>D</t>
  </si>
  <si>
    <t>N</t>
  </si>
  <si>
    <t>Lib Remise Ope 01</t>
  </si>
  <si>
    <t>Lib Remise Ope 02</t>
  </si>
  <si>
    <t>Lib Remise Ope 03</t>
  </si>
  <si>
    <t>Lib Remise Ope 04</t>
  </si>
  <si>
    <t>Lib Remise Ope 05</t>
  </si>
  <si>
    <t>Lib Remise Ope 06</t>
  </si>
  <si>
    <t>Lib Remise Ope 07</t>
  </si>
  <si>
    <t>Lib Remise Ope 08</t>
  </si>
  <si>
    <t>Lib Remise Ope 09</t>
  </si>
  <si>
    <t>Lib Remise Ope 10</t>
  </si>
  <si>
    <t>Lib Remise Ope 11</t>
  </si>
  <si>
    <t>Lib Remise Ope 12</t>
  </si>
  <si>
    <t>Lib Remise Ope 13</t>
  </si>
  <si>
    <t>Lib Remise Ope 14</t>
  </si>
  <si>
    <t>Lib Remise Ope 15</t>
  </si>
  <si>
    <t>Lib Remise Ope 16</t>
  </si>
  <si>
    <t>Lib Remise Ope 17</t>
  </si>
  <si>
    <t>Lib Remise Ope 18</t>
  </si>
  <si>
    <t>Lib Remise Ope 19</t>
  </si>
  <si>
    <t>Lib Remise Ope 20</t>
  </si>
  <si>
    <t>Lib Remise Ope 21</t>
  </si>
  <si>
    <t>Lib Remise Ope 22</t>
  </si>
  <si>
    <t>Réf DO</t>
  </si>
  <si>
    <t xml:space="preserve">Réf BEN </t>
  </si>
  <si>
    <t>Remettant</t>
  </si>
  <si>
    <t>Reference de remise</t>
  </si>
  <si>
    <t>Reference DO</t>
  </si>
  <si>
    <t>Remise SCT V3 - n séquences d'une seule opération</t>
  </si>
  <si>
    <t>FR7630004045100005022593366</t>
  </si>
  <si>
    <t>Remise SCT V3  - 1 seule séquence n opérations</t>
  </si>
  <si>
    <t>reference remise</t>
  </si>
  <si>
    <t>Montant remise</t>
  </si>
  <si>
    <t>remettant</t>
  </si>
  <si>
    <t>reference DO</t>
  </si>
  <si>
    <t>BNPPAXXX</t>
  </si>
  <si>
    <t>FR7630004045100005024477785</t>
  </si>
  <si>
    <t>Nom titulaire du compte DO</t>
  </si>
</sst>
</file>

<file path=xl/styles.xml><?xml version="1.0" encoding="utf-8"?>
<styleSheet xmlns="http://schemas.openxmlformats.org/spreadsheetml/2006/main">
  <numFmts count="2">
    <numFmt numFmtId="164" formatCode="yyyy\-mm\-dd"/>
    <numFmt numFmtId="165" formatCode="#,##0.00\ _€"/>
  </numFmts>
  <fonts count="14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b/>
      <sz val="8"/>
      <color theme="6" tint="0.59999389629810485"/>
      <name val="Arial"/>
      <family val="2"/>
    </font>
    <font>
      <sz val="8"/>
      <color theme="6" tint="0.59999389629810485"/>
      <name val="Arial"/>
      <family val="2"/>
    </font>
    <font>
      <b/>
      <sz val="8"/>
      <color theme="3" tint="0.79998168889431442"/>
      <name val="Arial"/>
      <family val="2"/>
    </font>
    <font>
      <sz val="8"/>
      <color theme="3" tint="0.79998168889431442"/>
      <name val="Arial"/>
      <family val="2"/>
    </font>
    <font>
      <sz val="8"/>
      <color theme="1"/>
      <name val="Arial"/>
      <family val="2"/>
    </font>
    <font>
      <b/>
      <sz val="12"/>
      <color theme="4" tint="0.79998168889431442"/>
      <name val="Arial"/>
      <family val="2"/>
    </font>
    <font>
      <sz val="8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3"/>
        <bgColor theme="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theme="4"/>
      </patternFill>
    </fill>
    <fill>
      <patternFill patternType="solid">
        <fgColor theme="6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5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0" fontId="6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1" xfId="0" applyNumberFormat="1" applyFont="1" applyBorder="1" applyAlignment="1">
      <alignment horizontal="left" vertical="center"/>
    </xf>
    <xf numFmtId="40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22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40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2" fillId="2" borderId="5" xfId="0" applyFont="1" applyFill="1" applyBorder="1" applyAlignment="1">
      <alignment vertical="center"/>
    </xf>
    <xf numFmtId="49" fontId="1" fillId="0" borderId="0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vertical="center"/>
    </xf>
    <xf numFmtId="0" fontId="8" fillId="8" borderId="0" xfId="0" applyFont="1" applyFill="1" applyBorder="1" applyAlignment="1">
      <alignment vertical="center" wrapText="1"/>
    </xf>
    <xf numFmtId="0" fontId="10" fillId="6" borderId="0" xfId="0" applyFont="1" applyFill="1" applyBorder="1" applyAlignment="1">
      <alignment vertical="center" wrapText="1"/>
    </xf>
    <xf numFmtId="0" fontId="10" fillId="6" borderId="0" xfId="0" applyFont="1" applyFill="1" applyBorder="1" applyAlignment="1">
      <alignment horizontal="center" vertical="center" wrapText="1"/>
    </xf>
    <xf numFmtId="165" fontId="1" fillId="0" borderId="0" xfId="0" applyNumberFormat="1" applyFont="1" applyBorder="1" applyAlignment="1">
      <alignment vertical="center" wrapText="1"/>
    </xf>
    <xf numFmtId="0" fontId="1" fillId="0" borderId="0" xfId="0" applyNumberFormat="1" applyFont="1" applyAlignment="1">
      <alignment vertical="center"/>
    </xf>
    <xf numFmtId="0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vertical="center" wrapText="1"/>
    </xf>
    <xf numFmtId="165" fontId="3" fillId="4" borderId="0" xfId="0" applyNumberFormat="1" applyFont="1" applyFill="1" applyBorder="1" applyAlignment="1">
      <alignment vertical="center" wrapText="1"/>
    </xf>
    <xf numFmtId="164" fontId="4" fillId="0" borderId="0" xfId="0" applyNumberFormat="1" applyFont="1" applyBorder="1" applyAlignment="1">
      <alignment vertical="center" wrapText="1"/>
    </xf>
    <xf numFmtId="0" fontId="1" fillId="0" borderId="0" xfId="0" applyNumberFormat="1" applyFont="1" applyBorder="1" applyAlignment="1">
      <alignment vertical="center" wrapText="1"/>
    </xf>
    <xf numFmtId="0" fontId="1" fillId="0" borderId="0" xfId="0" applyFont="1" applyBorder="1" applyAlignment="1">
      <alignment vertical="center"/>
    </xf>
    <xf numFmtId="164" fontId="12" fillId="2" borderId="4" xfId="0" applyNumberFormat="1" applyFont="1" applyFill="1" applyBorder="1" applyAlignment="1">
      <alignment horizontal="center" vertical="center"/>
    </xf>
    <xf numFmtId="22" fontId="3" fillId="4" borderId="0" xfId="0" applyNumberFormat="1" applyFont="1" applyFill="1" applyBorder="1" applyAlignment="1">
      <alignment vertical="center" wrapText="1"/>
    </xf>
    <xf numFmtId="0" fontId="11" fillId="0" borderId="0" xfId="0" applyNumberFormat="1" applyFont="1" applyAlignment="1">
      <alignment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vertical="center" wrapText="1"/>
    </xf>
    <xf numFmtId="165" fontId="13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3" fillId="0" borderId="0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left" vertical="center"/>
    </xf>
    <xf numFmtId="0" fontId="2" fillId="3" borderId="0" xfId="0" applyNumberFormat="1" applyFont="1" applyFill="1" applyBorder="1" applyAlignment="1">
      <alignment vertical="center" wrapText="1"/>
    </xf>
    <xf numFmtId="0" fontId="3" fillId="4" borderId="0" xfId="0" applyNumberFormat="1" applyFont="1" applyFill="1" applyBorder="1" applyAlignment="1">
      <alignment vertical="center" wrapText="1"/>
    </xf>
    <xf numFmtId="0" fontId="8" fillId="8" borderId="0" xfId="0" applyNumberFormat="1" applyFont="1" applyFill="1" applyBorder="1" applyAlignment="1">
      <alignment horizontal="center" vertical="center" wrapText="1"/>
    </xf>
    <xf numFmtId="0" fontId="8" fillId="8" borderId="0" xfId="0" applyNumberFormat="1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12" fillId="2" borderId="2" xfId="0" applyFont="1" applyFill="1" applyBorder="1" applyAlignment="1">
      <alignment horizontal="right" vertical="center"/>
    </xf>
    <xf numFmtId="0" fontId="12" fillId="2" borderId="3" xfId="0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left" vertical="center" wrapText="1"/>
    </xf>
    <xf numFmtId="0" fontId="9" fillId="5" borderId="0" xfId="0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25"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horizontal="center"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horizontal="center"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65" formatCode="#,##0.00\ _€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horizontal="general"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164" formatCode="yyyy\-mm\-dd"/>
      <alignment horizontal="general" vertical="center" textRotation="0" wrapText="1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65" formatCode="#,##0.00\ _€"/>
      <alignment horizontal="general" vertical="center" textRotation="0" wrapText="1" indent="0" relativeIndent="0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numFmt numFmtId="0" formatCode="General"/>
      <alignment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alignment vertical="center" textRotation="0" wrapText="1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alignment vertical="center" textRotation="0" wrapText="1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general" vertical="center" textRotation="0" wrapText="0" indent="0" relativeIndent="0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vertical="center" textRotation="0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alignment vertical="center" textRotation="0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8" formatCode="#,##0.00\ _€;[Red]\-#,##0.00\ _€"/>
      <alignment vertical="center" textRotation="0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alignment vertical="center" textRotation="0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alignment vertical="center" textRotation="0" indent="0" relativeIndent="255" justifyLastLine="0" shrinkToFit="0" mergeCell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alignment vertical="center" textRotation="0" indent="0" relativeIndent="255" justifyLastLine="0" shrinkToFit="0" mergeCell="0" readingOrder="0"/>
    </dxf>
  </dxfs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xmlns:ns1='urn:iso:std:iso:20022:tech:xsd:pain.001.001.03'">
  <Schema ID="Schema1" Namespace="urn:iso:std:iso:20022:tech:xsd:pain.001.001.03">
    <xsd:schema xmlns:xsd="http://www.w3.org/2001/XMLSchema" xmlns:ns0="urn:iso:std:iso:20022:tech:xsd:pain.001.001.03" xmlns="" targetNamespace="urn:iso:std:iso:20022:tech:xsd:pain.001.001.03">
      <xsd:element nillable="true" name="Document">
        <xsd:complexType>
          <xsd:sequence minOccurs="0">
            <xsd:element minOccurs="0" nillable="true" name="CstmrCdtTrfInitn" form="qualified">
              <xsd:complexType>
                <xsd:sequence minOccurs="0">
                  <xsd:element minOccurs="0" nillable="true" name="GrpHdr" form="qualified">
                    <xsd:complexType>
                      <xsd:sequence minOccurs="0">
                        <xsd:element minOccurs="0" nillable="true" type="xsd:string" name="MsgId" form="qualified"/>
                        <xsd:element minOccurs="0" nillable="true" type="xsd:dateTime" name="CreDtTm" form="qualified"/>
                        <xsd:element minOccurs="0" nillable="true" type="xsd:integer" name="NbOfTxs" form="qualified"/>
                        <xsd:element minOccurs="0" nillable="true" type="xsd:double" name="CtrlSum" form="qualified"/>
                        <xsd:element minOccurs="0" nillable="true" name="InitgPty" form="qualified">
                          <xsd:complexType>
                            <xsd:sequence minOccurs="0">
                              <xsd:element minOccurs="0" nillable="true" type="xsd:string" name="Nm" form="qualified"/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name="PmtInf" form="qualified">
                    <xsd:complexType>
                      <xsd:sequence minOccurs="0">
                        <xsd:element minOccurs="0" nillable="true" type="xsd:string" name="PmtInfId" form="qualified"/>
                        <xsd:element minOccurs="0" nillable="true" type="xsd:string" name="PmtMtd" form="qualified"/>
                        <xsd:element minOccurs="0" nillable="true" type="xsd:integer" name="NbOfTxs" form="qualified"/>
                        <xsd:element minOccurs="0" nillable="true" type="xsd:double" name="CtrlSum" form="qualified"/>
                        <xsd:element minOccurs="0" nillable="true" name="PmtTpInf" form="qualified">
                          <xsd:complexType>
                            <xsd:sequence minOccurs="0">
                              <xsd:element minOccurs="0" nillable="true" name="SvcLvl" form="qualified">
                                <xsd:complexType>
                                  <xsd:sequence minOccurs="0">
                                    <xsd:element minOccurs="0" nillable="true" type="xsd:string" name="Cd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type="xsd:date" name="ReqdExctnDt" form="qualified"/>
                        <xsd:element minOccurs="0" nillable="true" name="Dbtr" form="qualified">
                          <xsd:complexType>
                            <xsd:sequence minOccurs="0">
                              <xsd:element minOccurs="0" nillable="true" type="xsd:string" name="Nm" form="qualified"/>
                            </xsd:sequence>
                          </xsd:complexType>
                        </xsd:element>
                        <xsd:element minOccurs="0" nillable="true" name="DbtrAcct" form="qualified">
                          <xsd:complexType>
                            <xsd:sequence minOccurs="0">
                              <xsd:element minOccurs="0" nillable="true" name="Id" form="qualified">
                                <xsd:complexType>
                                  <xsd:sequence minOccurs="0">
                                    <xsd:element minOccurs="0" nillable="true" type="xsd:string" name="IBAN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DbtrAgt" form="qualified">
                          <xsd:complexType>
                            <xsd:sequence minOccurs="0">
                              <xsd:element minOccurs="0" nillable="true" name="FinInstnId" form="qualified">
                                <xsd:complexType>
                                  <xsd:sequence minOccurs="0">
                                    <xsd:element minOccurs="0" nillable="true" type="xsd:string" name="BIC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maxOccurs="unbounded" nillable="true" name="CdtTrfTxInf" form="qualified">
                          <xsd:complexType>
                            <xsd:sequence minOccurs="0">
                              <xsd:element minOccurs="0" nillable="true" name="PmtId" form="qualified">
                                <xsd:complexType>
                                  <xsd:sequence minOccurs="0">
                                    <xsd:element minOccurs="0" nillable="true" type="xsd:string" name="EndToEndId" form="qualified"/>
                                  </xsd:sequence>
                                </xsd:complexType>
                              </xsd:element>
                              <xsd:element minOccurs="0" nillable="true" name="Amt" form="qualified">
                                <xsd:complexType>
                                  <xsd:sequence minOccurs="0">
                                    <xsd:element minOccurs="0" nillable="true" name="InstdAmt" form="qualified">
                                      <xsd:complexType>
                                        <xsd:simpleContent>
                                          <xsd:extension base="xsd:double">
                                            <xsd:attribute name="C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CdtrAgt" form="qualified">
                                <xsd:complexType>
                                  <xsd:sequence minOccurs="0">
                                    <xsd:element minOccurs="0" nillable="true" name="FinInstnId" form="qualified">
                                      <xsd:complexType>
                                        <xsd:sequence minOccurs="0">
                                          <xsd:element minOccurs="0" nillable="true" type="xsd:string" name="BIC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Cdtr" form="qualified">
                                <xsd:complexType>
                                  <xsd:sequence minOccurs="0">
                                    <xsd:element minOccurs="0" nillable="true" type="xsd:string" name="Nm" form="qualified"/>
                                  </xsd:sequence>
                                </xsd:complexType>
                              </xsd:element>
                              <xsd:element minOccurs="0" nillable="true" name="CdtrAcct" form="qualified">
                                <xsd:complexType>
                                  <xsd:sequence minOccurs="0">
                                    <xsd:element minOccurs="0" nillable="true" name="Id" form="qualified">
                                      <xsd:complexType>
                                        <xsd:sequence minOccurs="0">
                                          <xsd:element minOccurs="0" nillable="true" type="xsd:string" name="IBAN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Schema ID="Schema2" Namespace="urn:iso:std:iso:20022:tech:xsd:pain.001.001.03">
    <xsd:schema xmlns:xsd="http://www.w3.org/2001/XMLSchema" xmlns:ns0="urn:iso:std:iso:20022:tech:xsd:pain.001.001.03" xmlns="" targetNamespace="urn:iso:std:iso:20022:tech:xsd:pain.001.001.03">
      <xsd:element nillable="true" name="Document">
        <xsd:complexType>
          <xsd:sequence minOccurs="0">
            <xsd:element minOccurs="0" nillable="true" name="CstmrCdtTrfInitn" form="qualified">
              <xsd:complexType>
                <xsd:sequence minOccurs="0">
                  <xsd:element minOccurs="0" nillable="true" name="GrpHdr" form="qualified">
                    <xsd:complexType>
                      <xsd:sequence minOccurs="0">
                        <xsd:element minOccurs="0" nillable="true" type="xsd:string" name="MsgId" form="qualified"/>
                        <xsd:element minOccurs="0" nillable="true" type="xsd:dateTime" name="CreDtTm" form="qualified"/>
                        <xsd:element minOccurs="0" nillable="true" type="xsd:integer" name="NbOfTxs" form="qualified"/>
                        <xsd:element minOccurs="0" nillable="true" type="xsd:double" name="CtrlSum" form="qualified"/>
                        <xsd:element minOccurs="0" nillable="true" name="InitgPty" form="qualified">
                          <xsd:complexType>
                            <xsd:sequence minOccurs="0">
                              <xsd:element minOccurs="0" nillable="true" type="xsd:string" name="Nm" form="qualified"/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maxOccurs="unbounded" nillable="true" name="PmtInf" form="qualified">
                    <xsd:complexType>
                      <xsd:sequence minOccurs="0">
                        <xsd:element minOccurs="0" nillable="true" type="xsd:string" name="PmtInfId" form="qualified"/>
                        <xsd:element minOccurs="0" nillable="true" type="xsd:string" name="PmtMtd" form="qualified"/>
                        <xsd:element minOccurs="0" nillable="true" type="xsd:integer" name="NbOfTxs" form="qualified"/>
                        <xsd:element minOccurs="0" nillable="true" type="xsd:double" name="CtrlSum" form="qualified"/>
                        <xsd:element minOccurs="0" nillable="true" name="PmtTpInf" form="qualified">
                          <xsd:complexType>
                            <xsd:sequence minOccurs="0">
                              <xsd:element minOccurs="0" nillable="true" name="SvcLvl" form="qualified">
                                <xsd:complexType>
                                  <xsd:sequence minOccurs="0">
                                    <xsd:element minOccurs="0" nillable="true" type="xsd:string" name="Cd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type="xsd:date" name="ReqdExctnDt" form="qualified"/>
                        <xsd:element minOccurs="0" nillable="true" name="Dbtr" form="qualified">
                          <xsd:complexType>
                            <xsd:sequence minOccurs="0">
                              <xsd:element minOccurs="0" nillable="true" type="xsd:string" name="Nm" form="qualified"/>
                            </xsd:sequence>
                          </xsd:complexType>
                        </xsd:element>
                        <xsd:element minOccurs="0" nillable="true" name="DbtrAcct" form="qualified">
                          <xsd:complexType>
                            <xsd:sequence minOccurs="0">
                              <xsd:element minOccurs="0" nillable="true" name="Id" form="qualified">
                                <xsd:complexType>
                                  <xsd:sequence minOccurs="0">
                                    <xsd:element minOccurs="0" nillable="true" type="xsd:string" name="IBAN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DbtrAgt" form="qualified">
                          <xsd:complexType>
                            <xsd:sequence minOccurs="0">
                              <xsd:element minOccurs="0" nillable="true" name="FinInstnId" form="qualified">
                                <xsd:complexType>
                                  <xsd:sequence minOccurs="0">
                                    <xsd:element minOccurs="0" nillable="true" type="xsd:string" name="BIC" form="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CdtTrfTxInf" form="qualified">
                          <xsd:complexType>
                            <xsd:sequence minOccurs="0">
                              <xsd:element minOccurs="0" nillable="true" name="PmtId" form="qualified">
                                <xsd:complexType>
                                  <xsd:sequence minOccurs="0">
                                    <xsd:element minOccurs="0" nillable="true" type="xsd:string" name="EndToEndId" form="qualified"/>
                                  </xsd:sequence>
                                </xsd:complexType>
                              </xsd:element>
                              <xsd:element minOccurs="0" nillable="true" name="Amt" form="qualified">
                                <xsd:complexType>
                                  <xsd:sequence minOccurs="0">
                                    <xsd:element minOccurs="0" nillable="true" name="InstdAmt" form="qualified">
                                      <xsd:complexType>
                                        <xsd:simpleContent>
                                          <xsd:extension base="xsd:double">
                                            <xsd:attribute name="C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CdtrAgt" form="qualified">
                                <xsd:complexType>
                                  <xsd:sequence minOccurs="0">
                                    <xsd:element minOccurs="0" nillable="true" name="FinInstnId" form="qualified">
                                      <xsd:complexType>
                                        <xsd:sequence minOccurs="0">
                                          <xsd:element minOccurs="0" nillable="true" type="xsd:string" name="BIC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Cdtr" form="qualified">
                                <xsd:complexType>
                                  <xsd:sequence minOccurs="0">
                                    <xsd:element minOccurs="0" nillable="true" type="xsd:string" name="Nm" form="qualified"/>
                                  </xsd:sequence>
                                </xsd:complexType>
                              </xsd:element>
                              <xsd:element minOccurs="0" nillable="true" name="CdtrAcct" form="qualified">
                                <xsd:complexType>
                                  <xsd:sequence minOccurs="0">
                                    <xsd:element minOccurs="0" nillable="true" name="Id" form="qualified">
                                      <xsd:complexType>
                                        <xsd:sequence minOccurs="0">
                                          <xsd:element minOccurs="0" nillable="true" type="xsd:string" name="IBAN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SCT V3 1 séq" RootElement="Document" SchemaID="Schema1" ShowImportExportValidationErrors="true" AutoFit="true" Append="false" PreserveSortAFLayout="false" PreserveFormat="false">
    <DataBinding FileBinding="true" ConnectionID="2" DataBindingLoadMode="1"/>
  </Map>
  <Map ID="2" Name="SCT V3 n séq" RootElement="Document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id="45" name="Tableau45" displayName="Tableau45" ref="A10:F32" tableType="xml" totalsRowShown="0" headerRowDxfId="24" dataDxfId="23" connectionId="2">
  <autoFilter ref="A10:F32"/>
  <tableColumns count="6">
    <tableColumn id="1" uniqueName="ns1:EndToEndId" name="Réf BEN " dataDxfId="22">
      <xmlColumnPr mapId="1" xpath="/ns1:Document/ns1:CstmrCdtTrfInitn/ns1:PmtInf/ns1:CdtTrfTxInf/ns1:PmtId/ns1:EndToEndId" xmlDataType="string"/>
    </tableColumn>
    <tableColumn id="2" uniqueName="ns1:InstdAmt" name="Montant BEN" dataDxfId="21">
      <calculatedColumnFormula>RANDBETWEEN(1000,10000)/100</calculatedColumnFormula>
      <xmlColumnPr mapId="1" xpath="/ns1:Document/ns1:CstmrCdtTrfInitn/ns1:PmtInf/ns1:CdtTrfTxInf/ns1:Amt/ns1:InstdAmt" xmlDataType="double"/>
    </tableColumn>
    <tableColumn id="3" uniqueName="Ccy" name="Devise" dataDxfId="20">
      <calculatedColumnFormula>"EUR"</calculatedColumnFormula>
      <xmlColumnPr mapId="1" xpath="/ns1:Document/ns1:CstmrCdtTrfInitn/ns1:PmtInf/ns1:CdtTrfTxInf/ns1:Amt/ns1:InstdAmt/@Ccy" xmlDataType="string"/>
    </tableColumn>
    <tableColumn id="4" uniqueName="ns1:BIC" name="BIC BEN" dataDxfId="19">
      <calculatedColumnFormula>"BNPPAXXX"</calculatedColumnFormula>
      <xmlColumnPr mapId="1" xpath="/ns1:Document/ns1:CstmrCdtTrfInitn/ns1:PmtInf/ns1:CdtTrfTxInf/ns1:CdtrAgt/ns1:FinInstnId/ns1:BIC" xmlDataType="string"/>
    </tableColumn>
    <tableColumn id="5" uniqueName="ns1:Nm" name="Nom BEN" dataDxfId="18">
      <calculatedColumnFormula>"Nom titulaire du compte BEN"</calculatedColumnFormula>
      <xmlColumnPr mapId="1" xpath="/ns1:Document/ns1:CstmrCdtTrfInitn/ns1:PmtInf/ns1:CdtTrfTxInf/ns1:Cdtr/ns1:Nm" xmlDataType="string"/>
    </tableColumn>
    <tableColumn id="6" uniqueName="ns1:IBAN" name="IBAN BEN" dataDxfId="17">
      <calculatedColumnFormula>"FR7630004045100002002268670"</calculatedColumnFormula>
      <xmlColumnPr mapId="1" xpath="/ns1:Document/ns1:CstmrCdtTrfInitn/ns1:PmtInf/ns1:CdtTrfTxInf/ns1:CdtrAcct/ns1:Id/ns1:IBAN" xmlDataType="string"/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Tableau6" displayName="Tableau6" ref="A6:O11" tableType="xml" totalsRowShown="0" headerRowDxfId="16" dataDxfId="15" connectionId="1">
  <autoFilter ref="A6:O11"/>
  <tableColumns count="15">
    <tableColumn id="3" uniqueName="ns1:NbOfTxs" name="N" dataDxfId="14">
      <calculatedColumnFormula>1</calculatedColumnFormula>
      <xmlColumnPr mapId="2" xpath="/ns1:Document/ns1:CstmrCdtTrfInitn/ns1:PmtInf/ns1:NbOfTxs" xmlDataType="integer"/>
    </tableColumn>
    <tableColumn id="4" uniqueName="ns1:CtrlSum" name="Mt Séq" dataDxfId="13">
      <calculatedColumnFormula>Tableau6[[#This Row],[Mt BEN]]</calculatedColumnFormula>
      <xmlColumnPr mapId="2" xpath="/ns1:Document/ns1:CstmrCdtTrfInitn/ns1:PmtInf/ns1:CtrlSum" xmlDataType="double"/>
    </tableColumn>
    <tableColumn id="6" uniqueName="ns1:ReqdExctnDt" name="Dt Exec" dataDxfId="12">
      <calculatedColumnFormula>TODAY()+1</calculatedColumnFormula>
      <xmlColumnPr mapId="2" xpath="/ns1:Document/ns1:CstmrCdtTrfInitn/ns1:PmtInf/ns1:ReqdExctnDt" xmlDataType="date"/>
    </tableColumn>
    <tableColumn id="1" uniqueName="ns1:PmtInfId" name="Lib rem DO" dataDxfId="11">
      <calculatedColumnFormula>"OBA"</calculatedColumnFormula>
      <xmlColumnPr mapId="2" xpath="/ns1:Document/ns1:CstmrCdtTrfInitn/ns1:PmtInf/ns1:PmtInfId" xmlDataType="string"/>
    </tableColumn>
    <tableColumn id="7" uniqueName="ns1:Nm" name="Nom DO" dataDxfId="10">
      <calculatedColumnFormula>"SGN 52103156"</calculatedColumnFormula>
      <xmlColumnPr mapId="2" xpath="/ns1:Document/ns1:CstmrCdtTrfInitn/ns1:PmtInf/ns1:Dbtr/ns1:Nm" xmlDataType="string"/>
    </tableColumn>
    <tableColumn id="8" uniqueName="ns1:IBAN" name="IBAN DO" dataDxfId="9">
      <calculatedColumnFormula>"FR7630003025000005001638633"</calculatedColumnFormula>
      <xmlColumnPr mapId="2" xpath="/ns1:Document/ns1:CstmrCdtTrfInitn/ns1:PmtInf/ns1:DbtrAcct/ns1:Id/ns1:IBAN" xmlDataType="string"/>
    </tableColumn>
    <tableColumn id="9" uniqueName="ns1:BIC" name="BIC DO" dataDxfId="8">
      <calculatedColumnFormula>"BNPPAXXX"</calculatedColumnFormula>
      <xmlColumnPr mapId="2" xpath="/ns1:Document/ns1:CstmrCdtTrfInitn/ns1:PmtInf/ns1:DbtrAgt/ns1:FinInstnId/ns1:BIC" xmlDataType="string"/>
    </tableColumn>
    <tableColumn id="10" uniqueName="ns1:EndToEndId" name="Lib Remise Ben" dataDxfId="7">
      <calculatedColumnFormula>"Lib Remise BEN"</calculatedColumnFormula>
      <xmlColumnPr mapId="2" xpath="/ns1:Document/ns1:CstmrCdtTrfInitn/ns1:PmtInf/ns1:CdtTrfTxInf/ns1:PmtId/ns1:EndToEndId" xmlDataType="string"/>
    </tableColumn>
    <tableColumn id="11" uniqueName="ns1:InstdAmt" name="Mt BEN" dataDxfId="6">
      <calculatedColumnFormula>RANDBETWEEN(0.01,100000)/100</calculatedColumnFormula>
      <xmlColumnPr mapId="2" xpath="/ns1:Document/ns1:CstmrCdtTrfInitn/ns1:PmtInf/ns1:CdtTrfTxInf/ns1:Amt/ns1:InstdAmt" xmlDataType="double"/>
    </tableColumn>
    <tableColumn id="12" uniqueName="Ccy" name="D" dataDxfId="5">
      <calculatedColumnFormula>"EUR"</calculatedColumnFormula>
      <xmlColumnPr mapId="2" xpath="/ns1:Document/ns1:CstmrCdtTrfInitn/ns1:PmtInf/ns1:CdtTrfTxInf/ns1:Amt/ns1:InstdAmt/@Ccy" xmlDataType="string"/>
    </tableColumn>
    <tableColumn id="14" uniqueName="ns1:Nm" name="Nom BEN" dataDxfId="4">
      <calculatedColumnFormula>"PGN 52107472"</calculatedColumnFormula>
      <xmlColumnPr mapId="2" xpath="/ns1:Document/ns1:CstmrCdtTrfInitn/ns1:PmtInf/ns1:CdtTrfTxInf/ns1:Cdtr/ns1:Nm" xmlDataType="string"/>
    </tableColumn>
    <tableColumn id="15" uniqueName="ns1:IBAN" name="IBAN BEN" dataDxfId="3">
      <calculatedColumnFormula>"FR7630004045100002002268670"</calculatedColumnFormula>
      <xmlColumnPr mapId="2" xpath="/ns1:Document/ns1:CstmrCdtTrfInitn/ns1:PmtInf/ns1:CdtTrfTxInf/ns1:CdtrAcct/ns1:Id/ns1:IBAN" xmlDataType="string"/>
    </tableColumn>
    <tableColumn id="13" uniqueName="ns1:BIC" name="BIC BEN" dataDxfId="2">
      <calculatedColumnFormula>"BNPPAXXX"</calculatedColumnFormula>
      <xmlColumnPr mapId="2" xpath="/ns1:Document/ns1:CstmrCdtTrfInitn/ns1:PmtInf/ns1:CdtTrfTxInf/ns1:CdtrAgt/ns1:FinInstnId/ns1:BIC" xmlDataType="string"/>
    </tableColumn>
    <tableColumn id="5" uniqueName="ns1:Cd" name="Cd" dataDxfId="1">
      <calculatedColumnFormula>"SEPA"</calculatedColumnFormula>
      <xmlColumnPr mapId="2" xpath="/ns1:Document/ns1:CstmrCdtTrfInitn/ns1:PmtInf/ns1:PmtTpInf/ns1:SvcLvl/ns1:Cd" xmlDataType="string"/>
    </tableColumn>
    <tableColumn id="2" uniqueName="ns1:PmtMtd" name="C" dataDxfId="0">
      <calculatedColumnFormula>"TRF"</calculatedColumnFormula>
      <xmlColumnPr mapId="2" xpath="/ns1:Document/ns1:CstmrCdtTrfInitn/ns1:PmtInf/ns1:PmtMtd" xmlDataType="string"/>
    </tableColumn>
  </tableColumns>
  <tableStyleInfo name="TableStyleMedium9" showFirstColumn="0" showLastColumn="0" showRowStripes="1" showColumnStripes="0"/>
</table>
</file>

<file path=xl/tables/tableSingleCells1.xml><?xml version="1.0" encoding="utf-8"?>
<singleXmlCells xmlns="http://schemas.openxmlformats.org/spreadsheetml/2006/main">
  <singleXmlCell id="31" r="A3" connectionId="2">
    <xmlCellPr id="1" uniqueName="ns1:MsgId">
      <xmlPr mapId="1" xpath="/ns1:Document/ns1:CstmrCdtTrfInitn/ns1:GrpHdr/ns1:MsgId" xmlDataType="string"/>
    </xmlCellPr>
  </singleXmlCell>
  <singleXmlCell id="32" r="F3" connectionId="2">
    <xmlCellPr id="1" uniqueName="ns1:CreDtTm">
      <xmlPr mapId="1" xpath="/ns1:Document/ns1:CstmrCdtTrfInitn/ns1:GrpHdr/ns1:CreDtTm" xmlDataType="dateTime"/>
    </xmlCellPr>
  </singleXmlCell>
  <singleXmlCell id="33" r="C3" connectionId="2">
    <xmlCellPr id="1" uniqueName="ns1:NbOfTxs">
      <xmlPr mapId="1" xpath="/ns1:Document/ns1:CstmrCdtTrfInitn/ns1:GrpHdr/ns1:NbOfTxs" xmlDataType="integer"/>
    </xmlCellPr>
  </singleXmlCell>
  <singleXmlCell id="34" r="B3" connectionId="2">
    <xmlCellPr id="1" uniqueName="ns1:CtrlSum">
      <xmlPr mapId="1" xpath="/ns1:Document/ns1:CstmrCdtTrfInitn/ns1:GrpHdr/ns1:CtrlSum" xmlDataType="double"/>
    </xmlCellPr>
  </singleXmlCell>
  <singleXmlCell id="35" r="E3" connectionId="2">
    <xmlCellPr id="1" uniqueName="ns1:Nm">
      <xmlPr mapId="1" xpath="/ns1:Document/ns1:CstmrCdtTrfInitn/ns1:GrpHdr/ns1:InitgPty/ns1:Nm" xmlDataType="string"/>
    </xmlCellPr>
  </singleXmlCell>
  <singleXmlCell id="36" r="A7" connectionId="2">
    <xmlCellPr id="1" uniqueName="ns1:PmtInfId">
      <xmlPr mapId="1" xpath="/ns1:Document/ns1:CstmrCdtTrfInitn/ns1:PmtInf/ns1:PmtInfId" xmlDataType="string"/>
    </xmlCellPr>
  </singleXmlCell>
  <singleXmlCell id="37" r="E5" connectionId="2">
    <xmlCellPr id="1" uniqueName="ns1:PmtMtd">
      <xmlPr mapId="1" xpath="/ns1:Document/ns1:CstmrCdtTrfInitn/ns1:PmtInf/ns1:PmtMtd" xmlDataType="string"/>
    </xmlCellPr>
  </singleXmlCell>
  <singleXmlCell id="38" r="C7" connectionId="2">
    <xmlCellPr id="1" uniqueName="ns1:NbOfTxs">
      <xmlPr mapId="1" xpath="/ns1:Document/ns1:CstmrCdtTrfInitn/ns1:PmtInf/ns1:NbOfTxs" xmlDataType="integer"/>
    </xmlCellPr>
  </singleXmlCell>
  <singleXmlCell id="39" r="B7" connectionId="2">
    <xmlCellPr id="1" uniqueName="ns1:CtrlSum">
      <xmlPr mapId="1" xpath="/ns1:Document/ns1:CstmrCdtTrfInitn/ns1:PmtInf/ns1:CtrlSum" xmlDataType="double"/>
    </xmlCellPr>
  </singleXmlCell>
  <singleXmlCell id="40" r="F5" connectionId="2">
    <xmlCellPr id="1" uniqueName="ns1:Cd">
      <xmlPr mapId="1" xpath="/ns1:Document/ns1:CstmrCdtTrfInitn/ns1:PmtInf/ns1:PmtTpInf/ns1:SvcLvl/ns1:Cd" xmlDataType="string"/>
    </xmlCellPr>
  </singleXmlCell>
  <singleXmlCell id="41" r="D5" connectionId="2">
    <xmlCellPr id="1" uniqueName="ns1:ReqdExctnDt">
      <xmlPr mapId="1" xpath="/ns1:Document/ns1:CstmrCdtTrfInitn/ns1:PmtInf/ns1:ReqdExctnDt" xmlDataType="date"/>
    </xmlCellPr>
  </singleXmlCell>
  <singleXmlCell id="42" r="E7" connectionId="2">
    <xmlCellPr id="1" uniqueName="ns1:Nm">
      <xmlPr mapId="1" xpath="/ns1:Document/ns1:CstmrCdtTrfInitn/ns1:PmtInf/ns1:Dbtr/ns1:Nm" xmlDataType="string"/>
    </xmlCellPr>
  </singleXmlCell>
  <singleXmlCell id="43" r="F7" connectionId="2">
    <xmlCellPr id="1" uniqueName="ns1:IBAN">
      <xmlPr mapId="1" xpath="/ns1:Document/ns1:CstmrCdtTrfInitn/ns1:PmtInf/ns1:DbtrAcct/ns1:Id/ns1:IBAN" xmlDataType="string"/>
    </xmlCellPr>
  </singleXmlCell>
  <singleXmlCell id="44" r="D7" connectionId="2">
    <xmlCellPr id="1" uniqueName="ns1:BIC">
      <xmlPr mapId="1" xpath="/ns1:Document/ns1:CstmrCdtTrfInitn/ns1:PmtInf/ns1:DbtrAgt/ns1:FinInstnId/ns1:BIC" xmlDataType="string"/>
    </xmlCellPr>
  </singleXmlCell>
</singleXmlCells>
</file>

<file path=xl/tables/tableSingleCells2.xml><?xml version="1.0" encoding="utf-8"?>
<singleXmlCells xmlns="http://schemas.openxmlformats.org/spreadsheetml/2006/main">
  <singleXmlCell id="1" r="F3" connectionId="1">
    <xmlCellPr id="1" uniqueName="ns1:MsgId">
      <xmlPr mapId="2" xpath="/ns1:Document/ns1:CstmrCdtTrfInitn/ns1:GrpHdr/ns1:MsgId" xmlDataType="string"/>
    </xmlCellPr>
  </singleXmlCell>
  <singleXmlCell id="2" r="L3" connectionId="1">
    <xmlCellPr id="1" uniqueName="ns1:CreDtTm">
      <xmlPr mapId="2" xpath="/ns1:Document/ns1:CstmrCdtTrfInitn/ns1:GrpHdr/ns1:CreDtTm" xmlDataType="dateTime"/>
    </xmlCellPr>
  </singleXmlCell>
  <singleXmlCell id="3" r="A3" connectionId="1">
    <xmlCellPr id="1" uniqueName="ns1:NbOfTxs">
      <xmlPr mapId="2" xpath="/ns1:Document/ns1:CstmrCdtTrfInitn/ns1:GrpHdr/ns1:NbOfTxs" xmlDataType="integer"/>
    </xmlCellPr>
  </singleXmlCell>
  <singleXmlCell id="4" r="B3" connectionId="1">
    <xmlCellPr id="1" uniqueName="ns1:CtrlSum">
      <xmlPr mapId="2" xpath="/ns1:Document/ns1:CstmrCdtTrfInitn/ns1:GrpHdr/ns1:CtrlSum" xmlDataType="double"/>
    </xmlCellPr>
  </singleXmlCell>
  <singleXmlCell id="5" r="E3" connectionId="1">
    <xmlCellPr id="1" uniqueName="ns1:Nm">
      <xmlPr mapId="2" xpath="/ns1:Document/ns1:CstmrCdtTrfInitn/ns1:GrpHdr/ns1:InitgPty/ns1:Nm" xmlDataType="string"/>
    </xmlCellPr>
  </singleXmlCell>
</singleXmlCel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tableSingleCells" Target="../tables/tableSingleCells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SingleCells" Target="../tables/tableSingleCells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euil1"/>
  <dimension ref="A1:F59"/>
  <sheetViews>
    <sheetView showGridLines="0" tabSelected="1" workbookViewId="0">
      <pane ySplit="10" topLeftCell="A11" activePane="bottomLeft" state="frozen"/>
      <selection pane="bottomLeft" activeCell="E34" sqref="E34"/>
    </sheetView>
  </sheetViews>
  <sheetFormatPr baseColWidth="10" defaultColWidth="0" defaultRowHeight="11.25"/>
  <cols>
    <col min="1" max="1" width="31.5703125" style="13" bestFit="1" customWidth="1"/>
    <col min="2" max="2" width="26.42578125" style="14" bestFit="1" customWidth="1"/>
    <col min="3" max="3" width="10.5703125" style="13" bestFit="1" customWidth="1"/>
    <col min="4" max="4" width="13" style="13" bestFit="1" customWidth="1"/>
    <col min="5" max="5" width="35.42578125" style="15" bestFit="1" customWidth="1"/>
    <col min="6" max="6" width="28.7109375" style="13" bestFit="1" customWidth="1"/>
    <col min="7" max="16384" width="33.85546875" style="13" hidden="1"/>
  </cols>
  <sheetData>
    <row r="1" spans="1:6" s="3" customFormat="1" ht="27.75" customHeight="1">
      <c r="A1" s="50" t="s">
        <v>65</v>
      </c>
      <c r="B1" s="51"/>
      <c r="C1" s="51"/>
      <c r="D1" s="51"/>
      <c r="E1" s="51"/>
      <c r="F1" s="52"/>
    </row>
    <row r="2" spans="1:6" s="7" customFormat="1">
      <c r="A2" s="4" t="s">
        <v>21</v>
      </c>
      <c r="B2" s="5" t="s">
        <v>67</v>
      </c>
      <c r="C2" s="4" t="s">
        <v>5</v>
      </c>
      <c r="D2" s="4"/>
      <c r="E2" s="6" t="s">
        <v>22</v>
      </c>
      <c r="F2" s="4" t="s">
        <v>4</v>
      </c>
    </row>
    <row r="3" spans="1:6" s="7" customFormat="1">
      <c r="A3" s="8" t="s">
        <v>66</v>
      </c>
      <c r="B3" s="9">
        <f ca="1">SUM(Tableau45[Montant BEN])</f>
        <v>1448.9400000000003</v>
      </c>
      <c r="C3" s="10">
        <f ca="1">COUNTA(Tableau45[Montant BEN])</f>
        <v>22</v>
      </c>
      <c r="D3" s="10"/>
      <c r="E3" s="11" t="s">
        <v>68</v>
      </c>
      <c r="F3" s="12" t="s">
        <v>0</v>
      </c>
    </row>
    <row r="5" spans="1:6" ht="33.75" customHeight="1">
      <c r="A5" s="16" t="s">
        <v>17</v>
      </c>
      <c r="B5" s="53" t="s">
        <v>20</v>
      </c>
      <c r="C5" s="54"/>
      <c r="D5" s="34">
        <f ca="1">TODAY()</f>
        <v>42438</v>
      </c>
      <c r="E5" s="4" t="s">
        <v>1</v>
      </c>
      <c r="F5" s="4" t="s">
        <v>2</v>
      </c>
    </row>
    <row r="6" spans="1:6">
      <c r="A6" s="4" t="s">
        <v>58</v>
      </c>
      <c r="B6" s="5" t="s">
        <v>16</v>
      </c>
      <c r="C6" s="4" t="s">
        <v>6</v>
      </c>
      <c r="D6" s="4" t="s">
        <v>8</v>
      </c>
      <c r="E6" s="4" t="s">
        <v>18</v>
      </c>
      <c r="F6" s="4" t="s">
        <v>7</v>
      </c>
    </row>
    <row r="7" spans="1:6">
      <c r="A7" s="42" t="s">
        <v>69</v>
      </c>
      <c r="B7" s="9">
        <f ca="1">B3</f>
        <v>1448.9400000000003</v>
      </c>
      <c r="C7" s="10">
        <f ca="1">C3</f>
        <v>22</v>
      </c>
      <c r="D7" s="11" t="s">
        <v>70</v>
      </c>
      <c r="E7" s="11" t="s">
        <v>72</v>
      </c>
      <c r="F7" s="11" t="s">
        <v>71</v>
      </c>
    </row>
    <row r="8" spans="1:6">
      <c r="C8" s="17"/>
      <c r="D8" s="17"/>
    </row>
    <row r="9" spans="1:6">
      <c r="A9" s="47" t="s">
        <v>13</v>
      </c>
      <c r="B9" s="48"/>
      <c r="C9" s="48"/>
      <c r="D9" s="48"/>
      <c r="E9" s="48"/>
      <c r="F9" s="49"/>
    </row>
    <row r="10" spans="1:6">
      <c r="A10" s="13" t="s">
        <v>59</v>
      </c>
      <c r="B10" s="14" t="s">
        <v>12</v>
      </c>
      <c r="C10" s="13" t="s">
        <v>9</v>
      </c>
      <c r="D10" s="13" t="s">
        <v>10</v>
      </c>
      <c r="E10" s="18" t="s">
        <v>19</v>
      </c>
      <c r="F10" s="13" t="s">
        <v>11</v>
      </c>
    </row>
    <row r="11" spans="1:6">
      <c r="A11" s="19" t="s">
        <v>36</v>
      </c>
      <c r="B11" s="14">
        <f ca="1">RANDBETWEEN(1000,10000)/100</f>
        <v>26.35</v>
      </c>
      <c r="C11" s="24" t="str">
        <f t="shared" ref="C11" si="0">"EUR"</f>
        <v>EUR</v>
      </c>
      <c r="D11" s="24" t="str">
        <f t="shared" ref="D11:D32" si="1">"BNPPAXXX"</f>
        <v>BNPPAXXX</v>
      </c>
      <c r="E11" s="25" t="str">
        <f t="shared" ref="E11:E32" si="2">"Nom titulaire du compte BEN"</f>
        <v>Nom titulaire du compte BEN</v>
      </c>
      <c r="F11" s="26" t="str">
        <f t="shared" ref="F11:F32" si="3">"FR7630004045100002002268670"</f>
        <v>FR7630004045100002002268670</v>
      </c>
    </row>
    <row r="12" spans="1:6">
      <c r="A12" s="19" t="s">
        <v>37</v>
      </c>
      <c r="B12" s="14">
        <f t="shared" ref="B12:B32" ca="1" si="4">RANDBETWEEN(1000,10000)/100</f>
        <v>85.17</v>
      </c>
      <c r="C12" s="33" t="str">
        <f t="shared" ref="C12:C14" si="5">"EUR"</f>
        <v>EUR</v>
      </c>
      <c r="D12" s="25" t="str">
        <f t="shared" si="1"/>
        <v>BNPPAXXX</v>
      </c>
      <c r="E12" s="25" t="str">
        <f t="shared" si="2"/>
        <v>Nom titulaire du compte BEN</v>
      </c>
      <c r="F12" s="27" t="str">
        <f t="shared" si="3"/>
        <v>FR7630004045100002002268670</v>
      </c>
    </row>
    <row r="13" spans="1:6">
      <c r="A13" s="19" t="s">
        <v>38</v>
      </c>
      <c r="B13" s="14">
        <f t="shared" ca="1" si="4"/>
        <v>76.959999999999994</v>
      </c>
      <c r="C13" s="13" t="str">
        <f t="shared" si="5"/>
        <v>EUR</v>
      </c>
      <c r="D13" s="24" t="str">
        <f t="shared" si="1"/>
        <v>BNPPAXXX</v>
      </c>
      <c r="E13" s="25" t="str">
        <f t="shared" si="2"/>
        <v>Nom titulaire du compte BEN</v>
      </c>
      <c r="F13" s="26" t="str">
        <f t="shared" si="3"/>
        <v>FR7630004045100002002268670</v>
      </c>
    </row>
    <row r="14" spans="1:6">
      <c r="A14" s="19" t="s">
        <v>39</v>
      </c>
      <c r="B14" s="14">
        <f t="shared" ca="1" si="4"/>
        <v>31.36</v>
      </c>
      <c r="C14" s="33" t="str">
        <f t="shared" si="5"/>
        <v>EUR</v>
      </c>
      <c r="D14" s="25" t="str">
        <f t="shared" si="1"/>
        <v>BNPPAXXX</v>
      </c>
      <c r="E14" s="25" t="str">
        <f t="shared" si="2"/>
        <v>Nom titulaire du compte BEN</v>
      </c>
      <c r="F14" s="27" t="str">
        <f t="shared" si="3"/>
        <v>FR7630004045100002002268670</v>
      </c>
    </row>
    <row r="15" spans="1:6">
      <c r="A15" s="19" t="s">
        <v>40</v>
      </c>
      <c r="B15" s="14">
        <f t="shared" ca="1" si="4"/>
        <v>41.99</v>
      </c>
      <c r="C15" s="33" t="str">
        <f t="shared" ref="C15:C29" si="6">"EUR"</f>
        <v>EUR</v>
      </c>
      <c r="D15" s="25" t="str">
        <f t="shared" si="1"/>
        <v>BNPPAXXX</v>
      </c>
      <c r="E15" s="25" t="str">
        <f t="shared" si="2"/>
        <v>Nom titulaire du compte BEN</v>
      </c>
      <c r="F15" s="27" t="str">
        <f t="shared" si="3"/>
        <v>FR7630004045100002002268670</v>
      </c>
    </row>
    <row r="16" spans="1:6">
      <c r="A16" s="19" t="s">
        <v>41</v>
      </c>
      <c r="B16" s="14">
        <f t="shared" ca="1" si="4"/>
        <v>65.3</v>
      </c>
      <c r="C16" s="13" t="str">
        <f t="shared" si="6"/>
        <v>EUR</v>
      </c>
      <c r="D16" s="24" t="str">
        <f t="shared" si="1"/>
        <v>BNPPAXXX</v>
      </c>
      <c r="E16" s="25" t="str">
        <f t="shared" si="2"/>
        <v>Nom titulaire du compte BEN</v>
      </c>
      <c r="F16" s="27" t="str">
        <f t="shared" si="3"/>
        <v>FR7630004045100002002268670</v>
      </c>
    </row>
    <row r="17" spans="1:6">
      <c r="A17" s="19" t="s">
        <v>42</v>
      </c>
      <c r="B17" s="14">
        <f t="shared" ca="1" si="4"/>
        <v>83.09</v>
      </c>
      <c r="C17" s="33" t="str">
        <f t="shared" si="6"/>
        <v>EUR</v>
      </c>
      <c r="D17" s="25" t="str">
        <f t="shared" si="1"/>
        <v>BNPPAXXX</v>
      </c>
      <c r="E17" s="25" t="str">
        <f t="shared" si="2"/>
        <v>Nom titulaire du compte BEN</v>
      </c>
      <c r="F17" s="27" t="str">
        <f t="shared" si="3"/>
        <v>FR7630004045100002002268670</v>
      </c>
    </row>
    <row r="18" spans="1:6">
      <c r="A18" s="19" t="s">
        <v>43</v>
      </c>
      <c r="B18" s="14">
        <f t="shared" ca="1" si="4"/>
        <v>69.63</v>
      </c>
      <c r="C18" s="33" t="str">
        <f t="shared" si="6"/>
        <v>EUR</v>
      </c>
      <c r="D18" s="25" t="str">
        <f t="shared" si="1"/>
        <v>BNPPAXXX</v>
      </c>
      <c r="E18" s="25" t="str">
        <f t="shared" si="2"/>
        <v>Nom titulaire du compte BEN</v>
      </c>
      <c r="F18" s="27" t="str">
        <f t="shared" si="3"/>
        <v>FR7630004045100002002268670</v>
      </c>
    </row>
    <row r="19" spans="1:6">
      <c r="A19" s="19" t="s">
        <v>44</v>
      </c>
      <c r="B19" s="14">
        <f t="shared" ca="1" si="4"/>
        <v>71.709999999999994</v>
      </c>
      <c r="C19" s="33" t="str">
        <f t="shared" si="6"/>
        <v>EUR</v>
      </c>
      <c r="D19" s="25" t="str">
        <f t="shared" si="1"/>
        <v>BNPPAXXX</v>
      </c>
      <c r="E19" s="25" t="str">
        <f t="shared" si="2"/>
        <v>Nom titulaire du compte BEN</v>
      </c>
      <c r="F19" s="27" t="str">
        <f t="shared" si="3"/>
        <v>FR7630004045100002002268670</v>
      </c>
    </row>
    <row r="20" spans="1:6">
      <c r="A20" s="19" t="s">
        <v>45</v>
      </c>
      <c r="B20" s="14">
        <f t="shared" ca="1" si="4"/>
        <v>66.22</v>
      </c>
      <c r="C20" s="33" t="str">
        <f t="shared" si="6"/>
        <v>EUR</v>
      </c>
      <c r="D20" s="25" t="str">
        <f t="shared" si="1"/>
        <v>BNPPAXXX</v>
      </c>
      <c r="E20" s="25" t="str">
        <f t="shared" si="2"/>
        <v>Nom titulaire du compte BEN</v>
      </c>
      <c r="F20" s="27" t="str">
        <f t="shared" si="3"/>
        <v>FR7630004045100002002268670</v>
      </c>
    </row>
    <row r="21" spans="1:6">
      <c r="A21" s="19" t="s">
        <v>46</v>
      </c>
      <c r="B21" s="14">
        <f t="shared" ca="1" si="4"/>
        <v>88.21</v>
      </c>
      <c r="C21" s="33" t="str">
        <f t="shared" si="6"/>
        <v>EUR</v>
      </c>
      <c r="D21" s="25" t="str">
        <f t="shared" si="1"/>
        <v>BNPPAXXX</v>
      </c>
      <c r="E21" s="25" t="str">
        <f t="shared" si="2"/>
        <v>Nom titulaire du compte BEN</v>
      </c>
      <c r="F21" s="27" t="str">
        <f t="shared" si="3"/>
        <v>FR7630004045100002002268670</v>
      </c>
    </row>
    <row r="22" spans="1:6">
      <c r="A22" s="19" t="s">
        <v>47</v>
      </c>
      <c r="B22" s="14">
        <f t="shared" ca="1" si="4"/>
        <v>75.709999999999994</v>
      </c>
      <c r="C22" s="33" t="str">
        <f t="shared" si="6"/>
        <v>EUR</v>
      </c>
      <c r="D22" s="25" t="str">
        <f t="shared" si="1"/>
        <v>BNPPAXXX</v>
      </c>
      <c r="E22" s="25" t="str">
        <f t="shared" si="2"/>
        <v>Nom titulaire du compte BEN</v>
      </c>
      <c r="F22" s="27" t="str">
        <f t="shared" si="3"/>
        <v>FR7630004045100002002268670</v>
      </c>
    </row>
    <row r="23" spans="1:6">
      <c r="A23" s="19" t="s">
        <v>48</v>
      </c>
      <c r="B23" s="14">
        <f t="shared" ca="1" si="4"/>
        <v>99.82</v>
      </c>
      <c r="C23" s="33" t="str">
        <f t="shared" si="6"/>
        <v>EUR</v>
      </c>
      <c r="D23" s="25" t="str">
        <f t="shared" si="1"/>
        <v>BNPPAXXX</v>
      </c>
      <c r="E23" s="25" t="str">
        <f t="shared" si="2"/>
        <v>Nom titulaire du compte BEN</v>
      </c>
      <c r="F23" s="27" t="str">
        <f t="shared" si="3"/>
        <v>FR7630004045100002002268670</v>
      </c>
    </row>
    <row r="24" spans="1:6">
      <c r="A24" s="19" t="s">
        <v>49</v>
      </c>
      <c r="B24" s="14">
        <f t="shared" ca="1" si="4"/>
        <v>51.54</v>
      </c>
      <c r="C24" s="33" t="str">
        <f t="shared" si="6"/>
        <v>EUR</v>
      </c>
      <c r="D24" s="25" t="str">
        <f t="shared" si="1"/>
        <v>BNPPAXXX</v>
      </c>
      <c r="E24" s="25" t="str">
        <f t="shared" si="2"/>
        <v>Nom titulaire du compte BEN</v>
      </c>
      <c r="F24" s="27" t="str">
        <f t="shared" si="3"/>
        <v>FR7630004045100002002268670</v>
      </c>
    </row>
    <row r="25" spans="1:6">
      <c r="A25" s="19" t="s">
        <v>50</v>
      </c>
      <c r="B25" s="14">
        <f t="shared" ca="1" si="4"/>
        <v>33.83</v>
      </c>
      <c r="C25" s="33" t="str">
        <f t="shared" si="6"/>
        <v>EUR</v>
      </c>
      <c r="D25" s="25" t="str">
        <f t="shared" si="1"/>
        <v>BNPPAXXX</v>
      </c>
      <c r="E25" s="25" t="str">
        <f t="shared" si="2"/>
        <v>Nom titulaire du compte BEN</v>
      </c>
      <c r="F25" s="27" t="str">
        <f t="shared" si="3"/>
        <v>FR7630004045100002002268670</v>
      </c>
    </row>
    <row r="26" spans="1:6">
      <c r="A26" s="19" t="s">
        <v>51</v>
      </c>
      <c r="B26" s="14">
        <f t="shared" ca="1" si="4"/>
        <v>67.59</v>
      </c>
      <c r="C26" s="33" t="str">
        <f t="shared" si="6"/>
        <v>EUR</v>
      </c>
      <c r="D26" s="25" t="str">
        <f t="shared" si="1"/>
        <v>BNPPAXXX</v>
      </c>
      <c r="E26" s="25" t="str">
        <f t="shared" si="2"/>
        <v>Nom titulaire du compte BEN</v>
      </c>
      <c r="F26" s="27" t="str">
        <f t="shared" si="3"/>
        <v>FR7630004045100002002268670</v>
      </c>
    </row>
    <row r="27" spans="1:6">
      <c r="A27" s="19" t="s">
        <v>52</v>
      </c>
      <c r="B27" s="14">
        <f t="shared" ca="1" si="4"/>
        <v>60.31</v>
      </c>
      <c r="C27" s="33" t="str">
        <f t="shared" si="6"/>
        <v>EUR</v>
      </c>
      <c r="D27" s="25" t="str">
        <f t="shared" si="1"/>
        <v>BNPPAXXX</v>
      </c>
      <c r="E27" s="25" t="str">
        <f t="shared" si="2"/>
        <v>Nom titulaire du compte BEN</v>
      </c>
      <c r="F27" s="27" t="str">
        <f t="shared" si="3"/>
        <v>FR7630004045100002002268670</v>
      </c>
    </row>
    <row r="28" spans="1:6">
      <c r="A28" s="19" t="s">
        <v>53</v>
      </c>
      <c r="B28" s="14">
        <f t="shared" ca="1" si="4"/>
        <v>48.64</v>
      </c>
      <c r="C28" s="33" t="str">
        <f t="shared" si="6"/>
        <v>EUR</v>
      </c>
      <c r="D28" s="25" t="str">
        <f t="shared" si="1"/>
        <v>BNPPAXXX</v>
      </c>
      <c r="E28" s="25" t="str">
        <f t="shared" si="2"/>
        <v>Nom titulaire du compte BEN</v>
      </c>
      <c r="F28" s="27" t="str">
        <f t="shared" si="3"/>
        <v>FR7630004045100002002268670</v>
      </c>
    </row>
    <row r="29" spans="1:6">
      <c r="A29" s="19" t="s">
        <v>54</v>
      </c>
      <c r="B29" s="14">
        <f t="shared" ca="1" si="4"/>
        <v>83.71</v>
      </c>
      <c r="C29" s="33" t="str">
        <f t="shared" si="6"/>
        <v>EUR</v>
      </c>
      <c r="D29" s="25" t="str">
        <f t="shared" si="1"/>
        <v>BNPPAXXX</v>
      </c>
      <c r="E29" s="25" t="str">
        <f t="shared" si="2"/>
        <v>Nom titulaire du compte BEN</v>
      </c>
      <c r="F29" s="27" t="str">
        <f t="shared" si="3"/>
        <v>FR7630004045100002002268670</v>
      </c>
    </row>
    <row r="30" spans="1:6">
      <c r="A30" s="19" t="s">
        <v>55</v>
      </c>
      <c r="B30" s="14">
        <f t="shared" ca="1" si="4"/>
        <v>79.7</v>
      </c>
      <c r="C30" s="33" t="str">
        <f t="shared" ref="C30:C32" si="7">"EUR"</f>
        <v>EUR</v>
      </c>
      <c r="D30" s="25" t="str">
        <f t="shared" si="1"/>
        <v>BNPPAXXX</v>
      </c>
      <c r="E30" s="25" t="str">
        <f t="shared" si="2"/>
        <v>Nom titulaire du compte BEN</v>
      </c>
      <c r="F30" s="27" t="str">
        <f t="shared" si="3"/>
        <v>FR7630004045100002002268670</v>
      </c>
    </row>
    <row r="31" spans="1:6">
      <c r="A31" s="19" t="s">
        <v>56</v>
      </c>
      <c r="B31" s="14">
        <f t="shared" ca="1" si="4"/>
        <v>56.32</v>
      </c>
      <c r="C31" s="33" t="str">
        <f t="shared" si="7"/>
        <v>EUR</v>
      </c>
      <c r="D31" s="25" t="str">
        <f t="shared" si="1"/>
        <v>BNPPAXXX</v>
      </c>
      <c r="E31" s="25" t="str">
        <f t="shared" si="2"/>
        <v>Nom titulaire du compte BEN</v>
      </c>
      <c r="F31" s="27" t="str">
        <f t="shared" si="3"/>
        <v>FR7630004045100002002268670</v>
      </c>
    </row>
    <row r="32" spans="1:6">
      <c r="A32" s="19" t="s">
        <v>57</v>
      </c>
      <c r="B32" s="14">
        <f t="shared" ca="1" si="4"/>
        <v>85.78</v>
      </c>
      <c r="C32" s="33" t="str">
        <f t="shared" si="7"/>
        <v>EUR</v>
      </c>
      <c r="D32" s="25" t="str">
        <f t="shared" si="1"/>
        <v>BNPPAXXX</v>
      </c>
      <c r="E32" s="25" t="str">
        <f t="shared" si="2"/>
        <v>Nom titulaire du compte BEN</v>
      </c>
      <c r="F32" s="27" t="str">
        <f t="shared" si="3"/>
        <v>FR7630004045100002002268670</v>
      </c>
    </row>
    <row r="33" spans="1:6">
      <c r="A33" s="19"/>
      <c r="C33" s="33"/>
      <c r="D33" s="33"/>
      <c r="E33" s="25"/>
      <c r="F33" s="27"/>
    </row>
    <row r="34" spans="1:6">
      <c r="A34" s="19"/>
      <c r="C34" s="33"/>
      <c r="D34" s="33"/>
      <c r="E34" s="25"/>
      <c r="F34" s="27"/>
    </row>
    <row r="35" spans="1:6">
      <c r="A35" s="19"/>
      <c r="C35" s="33"/>
      <c r="D35" s="33"/>
      <c r="E35" s="25"/>
      <c r="F35" s="27"/>
    </row>
    <row r="36" spans="1:6">
      <c r="A36" s="19"/>
      <c r="C36" s="33"/>
      <c r="D36" s="33"/>
      <c r="E36" s="25"/>
      <c r="F36" s="27"/>
    </row>
    <row r="37" spans="1:6">
      <c r="A37" s="19"/>
      <c r="C37" s="33"/>
      <c r="D37" s="33"/>
      <c r="E37" s="25"/>
      <c r="F37" s="27"/>
    </row>
    <row r="38" spans="1:6">
      <c r="A38" s="19"/>
      <c r="C38" s="33"/>
      <c r="D38" s="33"/>
      <c r="E38" s="25"/>
      <c r="F38" s="27"/>
    </row>
    <row r="39" spans="1:6">
      <c r="A39" s="19"/>
      <c r="C39" s="33"/>
      <c r="D39" s="33"/>
      <c r="E39" s="25"/>
      <c r="F39" s="27"/>
    </row>
    <row r="40" spans="1:6">
      <c r="A40" s="19"/>
      <c r="C40" s="33"/>
      <c r="D40" s="33"/>
      <c r="E40" s="25"/>
      <c r="F40" s="27"/>
    </row>
    <row r="41" spans="1:6">
      <c r="A41" s="19"/>
      <c r="C41" s="33"/>
      <c r="D41" s="33"/>
      <c r="E41" s="25"/>
      <c r="F41" s="27"/>
    </row>
    <row r="42" spans="1:6">
      <c r="A42" s="19"/>
      <c r="C42" s="33"/>
      <c r="D42" s="33"/>
      <c r="E42" s="25"/>
      <c r="F42" s="27"/>
    </row>
    <row r="43" spans="1:6">
      <c r="A43" s="19"/>
      <c r="C43" s="33"/>
      <c r="D43" s="33"/>
      <c r="E43" s="25"/>
      <c r="F43" s="27"/>
    </row>
    <row r="44" spans="1:6">
      <c r="A44" s="19"/>
      <c r="C44" s="33"/>
      <c r="D44" s="33"/>
      <c r="E44" s="25"/>
      <c r="F44" s="27"/>
    </row>
    <row r="45" spans="1:6">
      <c r="A45" s="19"/>
      <c r="C45" s="33"/>
      <c r="D45" s="33"/>
      <c r="E45" s="25"/>
      <c r="F45" s="27"/>
    </row>
    <row r="46" spans="1:6">
      <c r="A46" s="19"/>
      <c r="C46" s="33"/>
      <c r="D46" s="33"/>
      <c r="E46" s="25"/>
      <c r="F46" s="27"/>
    </row>
    <row r="47" spans="1:6">
      <c r="A47" s="19"/>
      <c r="C47" s="33"/>
      <c r="D47" s="33"/>
      <c r="E47" s="25"/>
      <c r="F47" s="27"/>
    </row>
    <row r="48" spans="1:6">
      <c r="A48" s="19"/>
      <c r="C48" s="33"/>
      <c r="D48" s="33"/>
      <c r="E48" s="25"/>
      <c r="F48" s="27"/>
    </row>
    <row r="49" spans="1:6">
      <c r="A49" s="19"/>
      <c r="C49" s="33"/>
      <c r="D49" s="33"/>
      <c r="E49" s="25"/>
      <c r="F49" s="27"/>
    </row>
    <row r="50" spans="1:6">
      <c r="A50" s="19"/>
      <c r="C50" s="33"/>
      <c r="D50" s="33"/>
      <c r="E50" s="25"/>
      <c r="F50" s="27"/>
    </row>
    <row r="51" spans="1:6">
      <c r="A51" s="19"/>
      <c r="C51" s="33"/>
      <c r="D51" s="33"/>
      <c r="E51" s="25"/>
      <c r="F51" s="27"/>
    </row>
    <row r="52" spans="1:6">
      <c r="A52" s="19"/>
      <c r="C52" s="33"/>
      <c r="D52" s="33"/>
      <c r="E52" s="25"/>
      <c r="F52" s="27"/>
    </row>
    <row r="53" spans="1:6">
      <c r="A53" s="19"/>
      <c r="C53" s="33"/>
      <c r="D53" s="33"/>
      <c r="E53" s="25"/>
      <c r="F53" s="27"/>
    </row>
    <row r="54" spans="1:6">
      <c r="A54" s="19"/>
      <c r="C54" s="33"/>
      <c r="D54" s="33"/>
      <c r="E54" s="25"/>
      <c r="F54" s="27"/>
    </row>
    <row r="55" spans="1:6">
      <c r="A55" s="19"/>
      <c r="C55" s="33"/>
      <c r="D55" s="33"/>
      <c r="E55" s="25"/>
      <c r="F55" s="27"/>
    </row>
    <row r="56" spans="1:6">
      <c r="A56" s="19"/>
      <c r="C56" s="33"/>
      <c r="D56" s="33"/>
      <c r="E56" s="25"/>
      <c r="F56" s="27"/>
    </row>
    <row r="57" spans="1:6">
      <c r="A57" s="19"/>
      <c r="C57" s="33"/>
      <c r="D57" s="33"/>
      <c r="E57" s="25"/>
      <c r="F57" s="27"/>
    </row>
    <row r="58" spans="1:6">
      <c r="A58" s="19"/>
      <c r="C58" s="33"/>
      <c r="D58" s="33"/>
      <c r="E58" s="25"/>
      <c r="F58" s="27"/>
    </row>
    <row r="59" spans="1:6">
      <c r="A59" s="19"/>
      <c r="C59" s="33"/>
      <c r="D59" s="33"/>
      <c r="E59" s="25"/>
      <c r="F59" s="27"/>
    </row>
  </sheetData>
  <dataConsolidate/>
  <mergeCells count="3">
    <mergeCell ref="A9:F9"/>
    <mergeCell ref="A1:F1"/>
    <mergeCell ref="B5:C5"/>
  </mergeCells>
  <dataValidations disablePrompts="1" count="2">
    <dataValidation type="list" allowBlank="1" sqref="E7">
      <formula1>#REF!</formula1>
    </dataValidation>
    <dataValidation type="list" allowBlank="1" sqref="F7">
      <formula1>#REF!</formula1>
    </dataValidation>
  </dataValidations>
  <pageMargins left="0.7" right="0.7" top="0.75" bottom="0.75" header="0.3" footer="0.3"/>
  <pageSetup paperSize="9" orientation="portrait"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codeName="Feuil2"/>
  <dimension ref="A1:O1048576"/>
  <sheetViews>
    <sheetView showGridLines="0" workbookViewId="0">
      <pane ySplit="6" topLeftCell="A7" activePane="bottomLeft" state="frozen"/>
      <selection pane="bottomLeft" activeCell="H42" sqref="H42"/>
    </sheetView>
  </sheetViews>
  <sheetFormatPr baseColWidth="10" defaultColWidth="0" defaultRowHeight="11.25" zeroHeight="1"/>
  <cols>
    <col min="1" max="1" width="4.28515625" style="1" bestFit="1" customWidth="1"/>
    <col min="2" max="2" width="10.85546875" style="1" bestFit="1" customWidth="1"/>
    <col min="3" max="3" width="9" style="1" bestFit="1" customWidth="1"/>
    <col min="4" max="4" width="20.28515625" style="32" customWidth="1"/>
    <col min="5" max="5" width="13.7109375" style="32" bestFit="1" customWidth="1"/>
    <col min="6" max="6" width="24.5703125" style="32" bestFit="1" customWidth="1"/>
    <col min="7" max="7" width="8.85546875" style="32" bestFit="1" customWidth="1"/>
    <col min="8" max="8" width="15.5703125" style="32" bestFit="1" customWidth="1"/>
    <col min="9" max="9" width="8.5703125" style="23" bestFit="1" customWidth="1"/>
    <col min="10" max="10" width="4.28515625" style="32" bestFit="1" customWidth="1"/>
    <col min="11" max="11" width="11.28515625" style="32" bestFit="1" customWidth="1"/>
    <col min="12" max="12" width="24.5703125" style="32" bestFit="1" customWidth="1"/>
    <col min="13" max="13" width="9.28515625" style="32" bestFit="1" customWidth="1"/>
    <col min="14" max="14" width="5.42578125" style="32" bestFit="1" customWidth="1"/>
    <col min="15" max="15" width="4.42578125" style="32" bestFit="1" customWidth="1"/>
    <col min="16" max="16384" width="11.42578125" style="1" hidden="1"/>
  </cols>
  <sheetData>
    <row r="1" spans="1:15">
      <c r="A1" s="56" t="s">
        <v>63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5">
      <c r="A2" s="28" t="s">
        <v>35</v>
      </c>
      <c r="B2" s="28" t="s">
        <v>15</v>
      </c>
      <c r="C2" s="28"/>
      <c r="D2" s="43"/>
      <c r="E2" s="43" t="s">
        <v>22</v>
      </c>
      <c r="F2" s="43" t="s">
        <v>21</v>
      </c>
      <c r="G2" s="28"/>
      <c r="H2" s="28"/>
      <c r="I2" s="28"/>
      <c r="J2" s="28"/>
      <c r="K2" s="28"/>
      <c r="L2" s="28" t="s">
        <v>33</v>
      </c>
      <c r="M2" s="28"/>
      <c r="N2" s="28"/>
      <c r="O2" s="28"/>
    </row>
    <row r="3" spans="1:15" s="2" customFormat="1">
      <c r="A3" s="29">
        <f>SUM(Tableau6[N])</f>
        <v>5</v>
      </c>
      <c r="B3" s="30">
        <f ca="1">SUM(Tableau6[Mt Séq])</f>
        <v>2161.6999999999998</v>
      </c>
      <c r="C3" s="29"/>
      <c r="D3" s="44"/>
      <c r="E3" s="44" t="s">
        <v>60</v>
      </c>
      <c r="F3" s="44" t="s">
        <v>61</v>
      </c>
      <c r="G3" s="29"/>
      <c r="H3" s="29"/>
      <c r="I3" s="29"/>
      <c r="J3" s="29"/>
      <c r="K3" s="29"/>
      <c r="L3" s="35" t="s">
        <v>0</v>
      </c>
      <c r="M3" s="29"/>
      <c r="N3" s="29"/>
      <c r="O3" s="29"/>
    </row>
    <row r="4" spans="1:15">
      <c r="G4" s="1"/>
      <c r="H4" s="1"/>
      <c r="I4" s="1"/>
      <c r="J4" s="1"/>
      <c r="K4" s="1"/>
      <c r="L4" s="1"/>
      <c r="M4" s="1"/>
      <c r="N4" s="1"/>
      <c r="O4" s="1"/>
    </row>
    <row r="5" spans="1:15">
      <c r="A5" s="55" t="s">
        <v>17</v>
      </c>
      <c r="B5" s="55"/>
      <c r="C5" s="55"/>
      <c r="D5" s="58" t="s">
        <v>29</v>
      </c>
      <c r="E5" s="58"/>
      <c r="F5" s="58"/>
      <c r="G5" s="58"/>
      <c r="H5" s="57" t="s">
        <v>23</v>
      </c>
      <c r="I5" s="57"/>
      <c r="J5" s="57"/>
      <c r="K5" s="57"/>
      <c r="L5" s="57"/>
      <c r="M5" s="57"/>
      <c r="N5" s="55" t="s">
        <v>3</v>
      </c>
      <c r="O5" s="55"/>
    </row>
    <row r="6" spans="1:15">
      <c r="A6" s="1" t="s">
        <v>35</v>
      </c>
      <c r="B6" s="1" t="s">
        <v>32</v>
      </c>
      <c r="C6" s="1" t="s">
        <v>28</v>
      </c>
      <c r="D6" s="45" t="s">
        <v>31</v>
      </c>
      <c r="E6" s="46" t="s">
        <v>27</v>
      </c>
      <c r="F6" s="45" t="s">
        <v>26</v>
      </c>
      <c r="G6" s="20" t="s">
        <v>8</v>
      </c>
      <c r="H6" s="21" t="s">
        <v>30</v>
      </c>
      <c r="I6" s="21" t="s">
        <v>25</v>
      </c>
      <c r="J6" s="21" t="s">
        <v>34</v>
      </c>
      <c r="K6" s="21" t="s">
        <v>19</v>
      </c>
      <c r="L6" s="22" t="s">
        <v>11</v>
      </c>
      <c r="M6" s="21" t="s">
        <v>10</v>
      </c>
      <c r="N6" s="1" t="s">
        <v>14</v>
      </c>
      <c r="O6" s="1" t="s">
        <v>24</v>
      </c>
    </row>
    <row r="7" spans="1:15">
      <c r="A7" s="32">
        <f>1</f>
        <v>1</v>
      </c>
      <c r="B7" s="39">
        <f ca="1">Tableau6[[#This Row],[Mt BEN]]</f>
        <v>58.91</v>
      </c>
      <c r="C7" s="31">
        <f t="shared" ref="C7:C11" ca="1" si="0">TODAY()+1</f>
        <v>42439</v>
      </c>
      <c r="D7" s="32" t="s">
        <v>62</v>
      </c>
      <c r="E7" s="32" t="s">
        <v>27</v>
      </c>
      <c r="F7" s="32" t="s">
        <v>64</v>
      </c>
      <c r="G7" s="32" t="str">
        <f t="shared" ref="G7:G11" si="1">"BNPPAXXX"</f>
        <v>BNPPAXXX</v>
      </c>
      <c r="H7" s="32" t="str">
        <f t="shared" ref="H7:H11" si="2">"Lib Remise BEN"</f>
        <v>Lib Remise BEN</v>
      </c>
      <c r="I7" s="23">
        <f t="shared" ref="I7:I11" ca="1" si="3">RANDBETWEEN(0.01,100000)/100</f>
        <v>58.91</v>
      </c>
      <c r="J7" s="32" t="str">
        <f>"EUR"</f>
        <v>EUR</v>
      </c>
      <c r="K7" s="32" t="s">
        <v>19</v>
      </c>
      <c r="L7" s="27" t="str">
        <f t="shared" ref="L7:L11" si="4">"FR7630004045100002002268670"</f>
        <v>FR7630004045100002002268670</v>
      </c>
      <c r="M7" s="32" t="str">
        <f t="shared" ref="M7:M11" si="5">"BNPPAXXX"</f>
        <v>BNPPAXXX</v>
      </c>
      <c r="N7" s="37" t="str">
        <f>"SEPA"</f>
        <v>SEPA</v>
      </c>
      <c r="O7" s="37" t="str">
        <f>"TRF"</f>
        <v>TRF</v>
      </c>
    </row>
    <row r="8" spans="1:15">
      <c r="A8" s="36">
        <f>1</f>
        <v>1</v>
      </c>
      <c r="B8" s="39">
        <f ca="1">Tableau6[[#This Row],[Mt BEN]]</f>
        <v>210.65</v>
      </c>
      <c r="C8" s="31">
        <f t="shared" ca="1" si="0"/>
        <v>42439</v>
      </c>
      <c r="D8" s="32" t="s">
        <v>62</v>
      </c>
      <c r="E8" s="32" t="s">
        <v>27</v>
      </c>
      <c r="F8" s="32" t="s">
        <v>64</v>
      </c>
      <c r="G8" s="32" t="str">
        <f t="shared" si="1"/>
        <v>BNPPAXXX</v>
      </c>
      <c r="H8" s="32" t="str">
        <f t="shared" si="2"/>
        <v>Lib Remise BEN</v>
      </c>
      <c r="I8" s="23">
        <f t="shared" ca="1" si="3"/>
        <v>210.65</v>
      </c>
      <c r="J8" s="32" t="str">
        <f t="shared" ref="J8" si="6">"EUR"</f>
        <v>EUR</v>
      </c>
      <c r="K8" s="32" t="s">
        <v>19</v>
      </c>
      <c r="L8" s="27" t="str">
        <f t="shared" si="4"/>
        <v>FR7630004045100002002268670</v>
      </c>
      <c r="M8" s="32" t="str">
        <f t="shared" si="5"/>
        <v>BNPPAXXX</v>
      </c>
      <c r="N8" s="37" t="str">
        <f t="shared" ref="N8" si="7">"SEPA"</f>
        <v>SEPA</v>
      </c>
      <c r="O8" s="37" t="str">
        <f t="shared" ref="O8" si="8">"TRF"</f>
        <v>TRF</v>
      </c>
    </row>
    <row r="9" spans="1:15">
      <c r="A9" s="38">
        <f>1</f>
        <v>1</v>
      </c>
      <c r="B9" s="39">
        <f ca="1">Tableau6[[#This Row],[Mt BEN]]</f>
        <v>370.2</v>
      </c>
      <c r="C9" s="40">
        <f t="shared" ca="1" si="0"/>
        <v>42439</v>
      </c>
      <c r="D9" s="32" t="s">
        <v>62</v>
      </c>
      <c r="E9" s="32" t="s">
        <v>27</v>
      </c>
      <c r="F9" s="32" t="s">
        <v>64</v>
      </c>
      <c r="G9" s="38" t="str">
        <f t="shared" si="1"/>
        <v>BNPPAXXX</v>
      </c>
      <c r="H9" s="38" t="str">
        <f t="shared" si="2"/>
        <v>Lib Remise BEN</v>
      </c>
      <c r="I9" s="23">
        <f t="shared" ca="1" si="3"/>
        <v>370.2</v>
      </c>
      <c r="J9" s="38" t="str">
        <f t="shared" ref="J9:J11" si="9">"EUR"</f>
        <v>EUR</v>
      </c>
      <c r="K9" s="32" t="s">
        <v>19</v>
      </c>
      <c r="L9" s="38" t="str">
        <f t="shared" si="4"/>
        <v>FR7630004045100002002268670</v>
      </c>
      <c r="M9" s="38" t="str">
        <f t="shared" si="5"/>
        <v>BNPPAXXX</v>
      </c>
      <c r="N9" s="41" t="str">
        <f t="shared" ref="N9:N11" si="10">"SEPA"</f>
        <v>SEPA</v>
      </c>
      <c r="O9" s="41" t="str">
        <f t="shared" ref="O9:O11" si="11">"TRF"</f>
        <v>TRF</v>
      </c>
    </row>
    <row r="10" spans="1:15">
      <c r="A10" s="38">
        <f>1</f>
        <v>1</v>
      </c>
      <c r="B10" s="39">
        <f ca="1">Tableau6[[#This Row],[Mt BEN]]</f>
        <v>934.52</v>
      </c>
      <c r="C10" s="40">
        <f t="shared" ca="1" si="0"/>
        <v>42439</v>
      </c>
      <c r="D10" s="32" t="s">
        <v>62</v>
      </c>
      <c r="E10" s="32" t="s">
        <v>27</v>
      </c>
      <c r="F10" s="32" t="s">
        <v>64</v>
      </c>
      <c r="G10" s="38" t="str">
        <f t="shared" si="1"/>
        <v>BNPPAXXX</v>
      </c>
      <c r="H10" s="38" t="str">
        <f t="shared" si="2"/>
        <v>Lib Remise BEN</v>
      </c>
      <c r="I10" s="23">
        <f t="shared" ca="1" si="3"/>
        <v>934.52</v>
      </c>
      <c r="J10" s="38" t="str">
        <f t="shared" si="9"/>
        <v>EUR</v>
      </c>
      <c r="K10" s="32" t="s">
        <v>19</v>
      </c>
      <c r="L10" s="38" t="str">
        <f t="shared" si="4"/>
        <v>FR7630004045100002002268670</v>
      </c>
      <c r="M10" s="38" t="str">
        <f t="shared" si="5"/>
        <v>BNPPAXXX</v>
      </c>
      <c r="N10" s="41" t="str">
        <f t="shared" si="10"/>
        <v>SEPA</v>
      </c>
      <c r="O10" s="41" t="str">
        <f t="shared" si="11"/>
        <v>TRF</v>
      </c>
    </row>
    <row r="11" spans="1:15">
      <c r="A11" s="38">
        <f>1</f>
        <v>1</v>
      </c>
      <c r="B11" s="39">
        <f ca="1">Tableau6[[#This Row],[Mt BEN]]</f>
        <v>587.41999999999996</v>
      </c>
      <c r="C11" s="40">
        <f t="shared" ca="1" si="0"/>
        <v>42439</v>
      </c>
      <c r="D11" s="32" t="s">
        <v>62</v>
      </c>
      <c r="E11" s="32" t="s">
        <v>27</v>
      </c>
      <c r="F11" s="32" t="s">
        <v>64</v>
      </c>
      <c r="G11" s="38" t="str">
        <f t="shared" si="1"/>
        <v>BNPPAXXX</v>
      </c>
      <c r="H11" s="38" t="str">
        <f t="shared" si="2"/>
        <v>Lib Remise BEN</v>
      </c>
      <c r="I11" s="23">
        <f t="shared" ca="1" si="3"/>
        <v>587.41999999999996</v>
      </c>
      <c r="J11" s="38" t="str">
        <f t="shared" si="9"/>
        <v>EUR</v>
      </c>
      <c r="K11" s="32" t="s">
        <v>19</v>
      </c>
      <c r="L11" s="38" t="str">
        <f t="shared" si="4"/>
        <v>FR7630004045100002002268670</v>
      </c>
      <c r="M11" s="38" t="str">
        <f t="shared" si="5"/>
        <v>BNPPAXXX</v>
      </c>
      <c r="N11" s="41" t="str">
        <f t="shared" si="10"/>
        <v>SEPA</v>
      </c>
      <c r="O11" s="41" t="str">
        <f t="shared" si="11"/>
        <v>TRF</v>
      </c>
    </row>
    <row r="12" spans="1:15"/>
    <row r="13" spans="1:15"/>
    <row r="14" spans="1:15"/>
    <row r="15" spans="1:15"/>
    <row r="16" spans="1:1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dataConsolidate/>
  <mergeCells count="5">
    <mergeCell ref="A5:C5"/>
    <mergeCell ref="A1:O1"/>
    <mergeCell ref="H5:M5"/>
    <mergeCell ref="N5:O5"/>
    <mergeCell ref="D5:G5"/>
  </mergeCells>
  <dataValidations count="2">
    <dataValidation type="list" allowBlank="1" sqref="F7:F1048576">
      <formula1>#REF!</formula1>
    </dataValidation>
    <dataValidation allowBlank="1" sqref="E1:E1048576"/>
  </dataValidations>
  <pageMargins left="0.7" right="0.7" top="0.75" bottom="0.75" header="0.3" footer="0.3"/>
  <pageSetup paperSize="9" orientation="portrait" r:id="rId1"/>
  <ignoredErrors>
    <ignoredError sqref="D7 K7" calculatedColumn="1"/>
  </ignoredError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SCT V3 1 séq 50 Ope </vt:lpstr>
      <vt:lpstr>SCT V3 50 Séq 1 Ope</vt:lpstr>
    </vt:vector>
  </TitlesOfParts>
  <Company>SOCIETE GENERALE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BAUDOIN O        SiopDsiQesQsiVdf</dc:creator>
  <cp:lastModifiedBy>OLIVIER BAUDOIN (X119197)</cp:lastModifiedBy>
  <dcterms:created xsi:type="dcterms:W3CDTF">2014-09-11T14:14:10Z</dcterms:created>
  <dcterms:modified xsi:type="dcterms:W3CDTF">2016-03-09T16:33:07Z</dcterms:modified>
</cp:coreProperties>
</file>