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SingleCells2.xml" ContentType="application/vnd.openxmlformats-officedocument.spreadsheetml.tableSingleCell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-3540" yWindow="2265" windowWidth="14805" windowHeight="8010" tabRatio="263"/>
  </bookViews>
  <sheets>
    <sheet name="N Séq d'une opé" sheetId="1" r:id="rId1"/>
    <sheet name="1 séq d'n opé" sheetId="2" r:id="rId2"/>
  </sheets>
  <calcPr calcId="125725"/>
</workbook>
</file>

<file path=xl/calcChain.xml><?xml version="1.0" encoding="utf-8"?>
<calcChain xmlns="http://schemas.openxmlformats.org/spreadsheetml/2006/main">
  <c r="L13" i="1"/>
  <c r="L14"/>
  <c r="L15"/>
  <c r="C16"/>
  <c r="C17"/>
  <c r="C18"/>
  <c r="C19"/>
  <c r="C20"/>
  <c r="C21"/>
  <c r="C22"/>
  <c r="C23"/>
  <c r="C24"/>
  <c r="C25"/>
  <c r="C26"/>
  <c r="C27"/>
  <c r="C28"/>
  <c r="C29"/>
  <c r="C30"/>
  <c r="C31"/>
  <c r="C32"/>
  <c r="E16"/>
  <c r="E17"/>
  <c r="E18"/>
  <c r="E19"/>
  <c r="E20"/>
  <c r="E21"/>
  <c r="E22"/>
  <c r="E23"/>
  <c r="E24"/>
  <c r="E25"/>
  <c r="E26"/>
  <c r="E27"/>
  <c r="E28"/>
  <c r="E29"/>
  <c r="E30"/>
  <c r="E31"/>
  <c r="E32"/>
  <c r="F16"/>
  <c r="F17"/>
  <c r="F18"/>
  <c r="F19"/>
  <c r="F20"/>
  <c r="F21"/>
  <c r="F22"/>
  <c r="F23"/>
  <c r="F24"/>
  <c r="F25"/>
  <c r="F26"/>
  <c r="F27"/>
  <c r="F28"/>
  <c r="F29"/>
  <c r="F30"/>
  <c r="F31"/>
  <c r="F32"/>
  <c r="L16"/>
  <c r="L17"/>
  <c r="L18"/>
  <c r="L19"/>
  <c r="L20"/>
  <c r="L21"/>
  <c r="L22"/>
  <c r="L23"/>
  <c r="L24"/>
  <c r="L25"/>
  <c r="L26"/>
  <c r="L27"/>
  <c r="L28"/>
  <c r="L29"/>
  <c r="L30"/>
  <c r="L31"/>
  <c r="L32"/>
  <c r="P16"/>
  <c r="P17"/>
  <c r="P18"/>
  <c r="P19"/>
  <c r="P20"/>
  <c r="P21"/>
  <c r="P22"/>
  <c r="P23"/>
  <c r="P24"/>
  <c r="P25"/>
  <c r="P26"/>
  <c r="P27"/>
  <c r="P28"/>
  <c r="P29"/>
  <c r="P30"/>
  <c r="P31"/>
  <c r="P32"/>
  <c r="F13"/>
  <c r="F14"/>
  <c r="F15"/>
  <c r="C14"/>
  <c r="C15"/>
  <c r="E14"/>
  <c r="E15"/>
  <c r="P14"/>
  <c r="P15"/>
  <c r="E13"/>
  <c r="C9" i="2"/>
  <c r="I19"/>
  <c r="H19"/>
  <c r="G19"/>
  <c r="I18"/>
  <c r="H18"/>
  <c r="G18"/>
  <c r="I17"/>
  <c r="H17"/>
  <c r="G17"/>
  <c r="E13"/>
  <c r="C13" i="1"/>
  <c r="P13"/>
  <c r="C9" l="1"/>
</calcChain>
</file>

<file path=xl/connections.xml><?xml version="1.0" encoding="utf-8"?>
<connections xmlns="http://schemas.openxmlformats.org/spreadsheetml/2006/main">
  <connection id="1" name="Gab" type="4" refreshedVersion="0" background="1">
    <webPr xml="1" sourceData="1" url="Z:\2015 - PRO-ENT - Multicanal Mobile\04- Exécution\Remise D'ordres\VI Pain V3\Gab.xml" htmlTables="1" htmlFormat="all"/>
  </connection>
  <connection id="2" name="Gab1" type="4" refreshedVersion="0" background="1">
    <webPr xml="1" sourceData="1" url="Z:\2015 - PRO-ENT - Multicanal Mobile\04- Exécution\Remise D'ordres\VI Pain V3\Gab.xml" htmlTables="1" htmlFormat="all"/>
  </connection>
  <connection id="3" name="Gab2" type="4" refreshedVersion="0" background="1">
    <webPr xml="1" sourceData="1" url="Z:\2015 - PRO-ENT - Multicanal Mobile\04- Exécution\Remise D'ordres\VI Pain V3\Gab.xml" htmlTables="1" htmlFormat="all"/>
  </connection>
  <connection id="4" name="Gab3" type="4" refreshedVersion="0" background="1">
    <webPr xml="1" sourceData="1" url="Z:\2015 - PRO-ENT - Multicanal Mobile\04- Exécution\Remise D'ordres\VI Pain V3\Gab.xml" htmlTables="1" htmlFormat="all"/>
  </connection>
  <connection id="5" name="Gab4" type="4" refreshedVersion="0" background="1">
    <webPr xml="1" sourceData="1" url="Z:\2015 - PRO-ENT - Multicanal Mobile\04- Exécution\Remise D'ordres\VI Pain V3\Gab.xml" htmlTables="1" htmlFormat="all"/>
  </connection>
</connections>
</file>

<file path=xl/sharedStrings.xml><?xml version="1.0" encoding="utf-8"?>
<sst xmlns="http://schemas.openxmlformats.org/spreadsheetml/2006/main" count="234" uniqueCount="83">
  <si>
    <t>Lib Cpt DO</t>
  </si>
  <si>
    <t>Frais</t>
  </si>
  <si>
    <t>Montant opé</t>
  </si>
  <si>
    <t>Lib Cpt BEN</t>
  </si>
  <si>
    <t>P</t>
  </si>
  <si>
    <t>R</t>
  </si>
  <si>
    <t>Tx</t>
  </si>
  <si>
    <t xml:space="preserve">Date </t>
  </si>
  <si>
    <r>
      <t xml:space="preserve">Virement Internationnal PainV3 - </t>
    </r>
    <r>
      <rPr>
        <b/>
        <sz val="12"/>
        <color theme="0" tint="-0.249977111117893"/>
        <rFont val="Arial"/>
        <family val="2"/>
      </rPr>
      <t>n séquences comportant 1 seule opération</t>
    </r>
  </si>
  <si>
    <t>Cpt DO</t>
  </si>
  <si>
    <t>Cpt BEN</t>
  </si>
  <si>
    <t>Divers</t>
  </si>
  <si>
    <t>Devise</t>
  </si>
  <si>
    <t>Réf Opé</t>
  </si>
  <si>
    <t>Date de création</t>
  </si>
  <si>
    <t>Référence remise</t>
  </si>
  <si>
    <t>2014-01-01T09:30:00Z</t>
  </si>
  <si>
    <t>OBA VI SMC Mob</t>
  </si>
  <si>
    <t>USD</t>
  </si>
  <si>
    <t>FR7630003025000007801263594</t>
  </si>
  <si>
    <t>IBAN DO</t>
  </si>
  <si>
    <t>IBAN BEN</t>
  </si>
  <si>
    <t>SGN 52007790</t>
  </si>
  <si>
    <t>SOGEFRPP</t>
  </si>
  <si>
    <t>BIC
BEN</t>
  </si>
  <si>
    <t>BIC
DO</t>
  </si>
  <si>
    <t>Remettant</t>
  </si>
  <si>
    <t>OBA</t>
  </si>
  <si>
    <t>Nombre d'opération total</t>
  </si>
  <si>
    <t>Réf Ctr chg</t>
  </si>
  <si>
    <t>Montant</t>
  </si>
  <si>
    <t>EUR to USD</t>
  </si>
  <si>
    <t>Opérations</t>
  </si>
  <si>
    <t>Lib Cpt Do</t>
  </si>
  <si>
    <t>Réf DO</t>
  </si>
  <si>
    <t>TRF</t>
  </si>
  <si>
    <t>BIC DO</t>
  </si>
  <si>
    <t>SHAR</t>
  </si>
  <si>
    <t>Donneur d'ordre</t>
  </si>
  <si>
    <t>OBA SMCMOB - AGRD</t>
  </si>
  <si>
    <r>
      <t>Virement Internationnal PainV3</t>
    </r>
    <r>
      <rPr>
        <b/>
        <sz val="12"/>
        <color theme="0" tint="-0.24994659260841701"/>
        <rFont val="Arial"/>
        <family val="2"/>
      </rPr>
      <t xml:space="preserve"> - 1 seule séquence comportant n opérations</t>
    </r>
  </si>
  <si>
    <t>FR7630003045200020103843301</t>
  </si>
  <si>
    <t>SGN 52106732</t>
  </si>
  <si>
    <t>FR7630003025000007801505997</t>
  </si>
  <si>
    <t>JPY</t>
  </si>
  <si>
    <t>EUR to JPY</t>
  </si>
  <si>
    <t>SGN 52107797</t>
  </si>
  <si>
    <t>BIC BEN</t>
  </si>
  <si>
    <t>Date</t>
  </si>
  <si>
    <t>Réf
Ctr</t>
  </si>
  <si>
    <t>EUR to GBP</t>
  </si>
  <si>
    <t>GBP</t>
  </si>
  <si>
    <t>SGN 52105500</t>
  </si>
  <si>
    <t>FR7630003045100005022593366</t>
  </si>
  <si>
    <t>Libellé remise DO</t>
  </si>
  <si>
    <t>Lib BEN</t>
  </si>
  <si>
    <t>RBOSGB2L</t>
  </si>
  <si>
    <t>Eur to GBP</t>
  </si>
  <si>
    <t>BEN GBP</t>
  </si>
  <si>
    <t>GB45RBOS16712512345670</t>
  </si>
  <si>
    <t>OBA restitution taux</t>
  </si>
  <si>
    <t>OBA restitution tx 01</t>
  </si>
  <si>
    <t>OBA restitution tx 02</t>
  </si>
  <si>
    <t>OBA restitution tx 03</t>
  </si>
  <si>
    <t>OBA restitution tx 04</t>
  </si>
  <si>
    <t>OBA restitution tx 05</t>
  </si>
  <si>
    <t>OBA restitution tx 06</t>
  </si>
  <si>
    <t>OBA restitution tx 07</t>
  </si>
  <si>
    <t>OBA restitution tx 08</t>
  </si>
  <si>
    <t>OBA restitution tx 09</t>
  </si>
  <si>
    <t>OBA restitution tx 10</t>
  </si>
  <si>
    <t>OBA restitution tx 11</t>
  </si>
  <si>
    <t>OBA restitution tx 12</t>
  </si>
  <si>
    <t>OBA restitution tx 13</t>
  </si>
  <si>
    <t>OBA restitution tx 14</t>
  </si>
  <si>
    <t>OBA restitution tx 15</t>
  </si>
  <si>
    <t>OBA restitution tx 16</t>
  </si>
  <si>
    <t>OBA restitution tx 17</t>
  </si>
  <si>
    <t>OBA restitution tx 18</t>
  </si>
  <si>
    <t>OBA restitution tx 19</t>
  </si>
  <si>
    <t>OBA restitution tx 20</t>
  </si>
  <si>
    <t>FR7630003025000002000738575</t>
  </si>
  <si>
    <t>SGN 52103156</t>
  </si>
</sst>
</file>

<file path=xl/styles.xml><?xml version="1.0" encoding="utf-8"?>
<styleSheet xmlns="http://schemas.openxmlformats.org/spreadsheetml/2006/main">
  <numFmts count="1">
    <numFmt numFmtId="164" formatCode="yyyy\-mm\-dd"/>
  </numFmts>
  <fonts count="10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12"/>
      <color theme="0"/>
      <name val="Arial"/>
      <family val="2"/>
    </font>
    <font>
      <b/>
      <sz val="12"/>
      <color theme="0" tint="-0.249977111117893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0" tint="-0.34998626667073579"/>
      <name val="Arial"/>
      <family val="2"/>
    </font>
    <font>
      <b/>
      <sz val="12"/>
      <color theme="0" tint="-0.24994659260841701"/>
      <name val="Arial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horizontal="left" vertical="center" wrapText="1"/>
    </xf>
    <xf numFmtId="0" fontId="1" fillId="0" borderId="0" xfId="0" applyNumberFormat="1" applyFont="1" applyAlignment="1">
      <alignment horizontal="left" vertical="center" textRotation="90" wrapText="1"/>
    </xf>
    <xf numFmtId="0" fontId="3" fillId="2" borderId="4" xfId="0" applyNumberFormat="1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left" vertical="center" wrapText="1"/>
    </xf>
    <xf numFmtId="0" fontId="1" fillId="4" borderId="0" xfId="0" applyNumberFormat="1" applyFont="1" applyFill="1" applyAlignment="1">
      <alignment horizontal="left" vertical="center" wrapText="1"/>
    </xf>
    <xf numFmtId="0" fontId="1" fillId="4" borderId="0" xfId="0" applyNumberFormat="1" applyFont="1" applyFill="1" applyAlignment="1">
      <alignment horizontal="left" vertical="center" textRotation="90" wrapText="1"/>
    </xf>
    <xf numFmtId="0" fontId="5" fillId="0" borderId="0" xfId="0" applyNumberFormat="1" applyFont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 wrapText="1"/>
    </xf>
    <xf numFmtId="40" fontId="1" fillId="0" borderId="0" xfId="0" applyNumberFormat="1" applyFont="1" applyAlignment="1">
      <alignment horizontal="right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40" fontId="6" fillId="0" borderId="0" xfId="0" applyNumberFormat="1" applyFont="1" applyAlignment="1">
      <alignment horizontal="right" vertical="center" wrapText="1"/>
    </xf>
    <xf numFmtId="0" fontId="7" fillId="0" borderId="0" xfId="0" applyNumberFormat="1" applyFont="1" applyAlignment="1">
      <alignment horizontal="center" vertical="center" wrapText="1"/>
    </xf>
    <xf numFmtId="40" fontId="1" fillId="0" borderId="0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/>
    </xf>
    <xf numFmtId="40" fontId="1" fillId="4" borderId="0" xfId="0" applyNumberFormat="1" applyFont="1" applyFill="1" applyAlignment="1">
      <alignment horizontal="left" vertical="center" wrapText="1"/>
    </xf>
    <xf numFmtId="0" fontId="2" fillId="2" borderId="2" xfId="0" applyNumberFormat="1" applyFont="1" applyFill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textRotation="90" wrapText="1"/>
    </xf>
    <xf numFmtId="49" fontId="1" fillId="0" borderId="0" xfId="0" applyNumberFormat="1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40" fontId="1" fillId="0" borderId="0" xfId="0" applyNumberFormat="1" applyFont="1" applyAlignment="1">
      <alignment horizontal="left" vertical="center" wrapText="1"/>
    </xf>
    <xf numFmtId="0" fontId="1" fillId="5" borderId="8" xfId="0" applyFont="1" applyFill="1" applyBorder="1" applyAlignment="1">
      <alignment horizontal="left" vertical="center" wrapText="1"/>
    </xf>
    <xf numFmtId="49" fontId="1" fillId="5" borderId="8" xfId="0" applyNumberFormat="1" applyFont="1" applyFill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38" fontId="1" fillId="0" borderId="0" xfId="0" applyNumberFormat="1" applyFont="1" applyBorder="1" applyAlignment="1">
      <alignment horizontal="right" vertical="center" wrapText="1"/>
    </xf>
    <xf numFmtId="49" fontId="1" fillId="0" borderId="0" xfId="0" applyNumberFormat="1" applyFont="1" applyAlignment="1">
      <alignment horizontal="center" vertical="center" wrapText="1"/>
    </xf>
    <xf numFmtId="0" fontId="9" fillId="0" borderId="0" xfId="0" applyNumberFormat="1" applyFont="1" applyBorder="1" applyAlignment="1">
      <alignment horizontal="center" vertical="center" wrapText="1"/>
    </xf>
    <xf numFmtId="164" fontId="9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0" fontId="3" fillId="2" borderId="0" xfId="0" applyNumberFormat="1" applyFont="1" applyFill="1" applyBorder="1" applyAlignment="1">
      <alignment horizontal="left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7" fillId="5" borderId="5" xfId="0" applyNumberFormat="1" applyFont="1" applyFill="1" applyBorder="1" applyAlignment="1">
      <alignment horizontal="left" vertical="center" wrapText="1"/>
    </xf>
    <xf numFmtId="0" fontId="7" fillId="5" borderId="6" xfId="0" applyNumberFormat="1" applyFont="1" applyFill="1" applyBorder="1" applyAlignment="1">
      <alignment horizontal="left" vertical="center" wrapText="1"/>
    </xf>
    <xf numFmtId="0" fontId="5" fillId="5" borderId="5" xfId="0" applyNumberFormat="1" applyFont="1" applyFill="1" applyBorder="1" applyAlignment="1">
      <alignment horizontal="left" vertical="center" wrapText="1"/>
    </xf>
    <xf numFmtId="0" fontId="5" fillId="5" borderId="6" xfId="0" applyNumberFormat="1" applyFont="1" applyFill="1" applyBorder="1" applyAlignment="1">
      <alignment horizontal="left" vertical="center" wrapText="1"/>
    </xf>
    <xf numFmtId="22" fontId="7" fillId="5" borderId="5" xfId="0" applyNumberFormat="1" applyFont="1" applyFill="1" applyBorder="1" applyAlignment="1">
      <alignment horizontal="left" vertical="center" wrapText="1"/>
    </xf>
    <xf numFmtId="22" fontId="7" fillId="5" borderId="7" xfId="0" applyNumberFormat="1" applyFont="1" applyFill="1" applyBorder="1" applyAlignment="1">
      <alignment horizontal="left" vertical="center" wrapText="1"/>
    </xf>
    <xf numFmtId="22" fontId="7" fillId="5" borderId="6" xfId="0" applyNumberFormat="1" applyFont="1" applyFill="1" applyBorder="1" applyAlignment="1">
      <alignment horizontal="left" vertical="center" wrapText="1"/>
    </xf>
    <xf numFmtId="49" fontId="5" fillId="5" borderId="5" xfId="0" applyNumberFormat="1" applyFont="1" applyFill="1" applyBorder="1" applyAlignment="1">
      <alignment horizontal="left" vertical="center" wrapText="1"/>
    </xf>
    <xf numFmtId="49" fontId="5" fillId="5" borderId="7" xfId="0" applyNumberFormat="1" applyFont="1" applyFill="1" applyBorder="1" applyAlignment="1">
      <alignment horizontal="left" vertical="center" wrapText="1"/>
    </xf>
    <xf numFmtId="49" fontId="5" fillId="5" borderId="6" xfId="0" applyNumberFormat="1" applyFont="1" applyFill="1" applyBorder="1" applyAlignment="1">
      <alignment horizontal="left" vertical="center" wrapText="1"/>
    </xf>
    <xf numFmtId="0" fontId="5" fillId="5" borderId="7" xfId="0" applyNumberFormat="1" applyFont="1" applyFill="1" applyBorder="1" applyAlignment="1">
      <alignment horizontal="left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0" fontId="2" fillId="3" borderId="3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164" fontId="1" fillId="5" borderId="9" xfId="0" applyNumberFormat="1" applyFont="1" applyFill="1" applyBorder="1" applyAlignment="1">
      <alignment horizontal="center" vertical="center" wrapText="1"/>
    </xf>
    <xf numFmtId="164" fontId="1" fillId="5" borderId="11" xfId="0" applyNumberFormat="1" applyFont="1" applyFill="1" applyBorder="1" applyAlignment="1">
      <alignment horizontal="center" vertical="center" wrapText="1"/>
    </xf>
    <xf numFmtId="164" fontId="1" fillId="5" borderId="10" xfId="0" applyNumberFormat="1" applyFont="1" applyFill="1" applyBorder="1" applyAlignment="1">
      <alignment horizontal="center" vertical="center" wrapText="1"/>
    </xf>
    <xf numFmtId="0" fontId="7" fillId="5" borderId="7" xfId="0" applyNumberFormat="1" applyFont="1" applyFill="1" applyBorder="1" applyAlignment="1">
      <alignment horizontal="left" vertical="center" wrapText="1"/>
    </xf>
    <xf numFmtId="0" fontId="3" fillId="2" borderId="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8" formatCode="#,##0.00\ _€;[Red]\-#,##0.00\ _€"/>
      <alignment horizontal="right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8" formatCode="#,##0.00\ _€;[Red]\-#,##0.00\ _€"/>
      <alignment horizontal="right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30" formatCode="@"/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30" formatCode="@"/>
      <alignment horizontal="left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30" formatCode="@"/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30" formatCode="@"/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alignment horizontal="left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alignment horizontal="left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8" formatCode="#,##0.00\ _€;[Red]\-#,##0.00\ _€"/>
      <alignment horizontal="right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64" formatCode="yyyy\-mm\-dd"/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alignment horizontal="left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alignment horizontal="left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alignment horizontal="center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xmlns:ns1='urn:iso:std:iso:20022:tech:xsd:pain.001.001.03'">
  <Schema ID="Schema1" Namespace="urn:iso:std:iso:20022:tech:xsd:pain.001.001.03">
    <xsd:schema xmlns:xsd="http://www.w3.org/2001/XMLSchema" xmlns:ns0="urn:iso:std:iso:20022:tech:xsd:pain.001.001.03" xmlns="" targetNamespace="urn:iso:std:iso:20022:tech:xsd:pain.001.001.03">
      <xsd:element nillable="true" name="Document">
        <xsd:complexType>
          <xsd:sequence minOccurs="0">
            <xsd:element minOccurs="0" nillable="true" name="CstmrCdtTrfInitn" form="qualified">
              <xsd:complexType>
                <xsd:sequence minOccurs="0">
                  <xsd:element minOccurs="0" nillable="true" name="GrpHdr" form="qualified">
                    <xsd:complexType>
                      <xsd:sequence minOccurs="0">
                        <xsd:element minOccurs="0" nillable="true" type="xsd:string" name="MsgId" form="qualified"/>
                        <xsd:element minOccurs="0" nillable="true" type="xsd:dateTime" name="CreDtTm" form="qualified"/>
                        <xsd:element minOccurs="0" nillable="true" type="xsd:integer" name="NbOfTxs" form="qualified"/>
                        <xsd:element minOccurs="0" nillable="true" name="InitgPty" form="qualified">
                          <xsd:complexType>
                            <xsd:sequence minOccurs="0">
                              <xsd:element minOccurs="0" nillable="true" type="xsd:string" name="Nm" form="qualified"/>
                            </xsd:sequence>
                          </xsd:complexType>
                        </xsd:element>
                      </xsd:sequence>
                    </xsd:complexType>
                  </xsd:element>
                  <xsd:element minOccurs="0" maxOccurs="unbounded" nillable="true" name="PmtInf" form="qualified">
                    <xsd:complexType>
                      <xsd:sequence minOccurs="0">
                        <xsd:element minOccurs="0" nillable="true" type="xsd:string" name="PmtInfId" form="qualified"/>
                        <xsd:element minOccurs="0" nillable="true" type="xsd:string" name="PmtMtd" form="qualified"/>
                        <xsd:element minOccurs="0" nillable="true" type="xsd:integer" name="NbOfTxs" form="qualified"/>
                        <xsd:element minOccurs="0" nillable="true" type="xsd:date" name="ReqdExctnDt" form="qualified"/>
                        <xsd:element minOccurs="0" nillable="true" name="Dbtr" form="qualified">
                          <xsd:complexType>
                            <xsd:sequence minOccurs="0">
                              <xsd:element minOccurs="0" nillable="true" type="xsd:string" name="Nm" form="qualified"/>
                            </xsd:sequence>
                          </xsd:complexType>
                        </xsd:element>
                        <xsd:element minOccurs="0" nillable="true" name="DbtrAcct" form="qualified">
                          <xsd:complexType>
                            <xsd:sequence minOccurs="0">
                              <xsd:element minOccurs="0" nillable="true" name="Id" form="qualified">
                                <xsd:complexType>
                                  <xsd:sequence minOccurs="0">
                                    <xsd:element minOccurs="0" nillable="true" type="xsd:string" name="IBAN" form="qualified"/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DbtrAgt" form="qualified">
                          <xsd:complexType>
                            <xsd:sequence minOccurs="0">
                              <xsd:element minOccurs="0" nillable="true" name="FinInstnId" form="qualified">
                                <xsd:complexType>
                                  <xsd:sequence minOccurs="0">
                                    <xsd:element minOccurs="0" nillable="true" type="xsd:string" name="BIC" form="qualified"/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type="xsd:string" name="ChrgBr" form="qualified"/>
                        <xsd:element minOccurs="0" nillable="true" name="CdtTrfTxInf" form="qualified">
                          <xsd:complexType>
                            <xsd:sequence minOccurs="0">
                              <xsd:element minOccurs="0" nillable="true" name="PmtId" form="qualified">
                                <xsd:complexType>
                                  <xsd:sequence minOccurs="0">
                                    <xsd:element minOccurs="0" nillable="true" type="xsd:string" name="EndToEndId" form="qualified"/>
                                  </xsd:sequence>
                                </xsd:complexType>
                              </xsd:element>
                              <xsd:element minOccurs="0" nillable="true" name="Amt" form="qualified">
                                <xsd:complexType>
                                  <xsd:sequence minOccurs="0">
                                    <xsd:element minOccurs="0" nillable="true" name="InstdAmt" form="qualified">
                                      <xsd:complexType>
                                        <xsd:simpleContent>
                                          <xsd:extension base="xsd:double">
                                            <xsd:attribute name="Ccy" form="unqualified" type="xsd:string"/>
                                          </xsd:extension>
                                        </xsd:simpleContent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  <xsd:element minOccurs="0" nillable="true" name="XchgRateInf" form="qualified">
                                <xsd:complexType>
                                  <xsd:sequence minOccurs="0">
                                    <xsd:element minOccurs="0" nillable="true" type="xsd:double" name="XchgRate" form="qualified"/>
                                    <xsd:element minOccurs="0" nillable="true" type="xsd:string" name="RateTp" form="qualified"/>
                                    <xsd:element minOccurs="0" nillable="true" type="xsd:string" name="CtrctId" form="qualified"/>
                                  </xsd:sequence>
                                </xsd:complexType>
                              </xsd:element>
                              <xsd:element minOccurs="0" nillable="true" name="CdtrAgt" form="qualified">
                                <xsd:complexType>
                                  <xsd:sequence minOccurs="0">
                                    <xsd:element minOccurs="0" nillable="true" name="FinInstnId" form="qualified">
                                      <xsd:complexType>
                                        <xsd:sequence minOccurs="0">
                                          <xsd:element minOccurs="0" nillable="true" type="xsd:string" name="BIC" form="qualified"/>
                                        </xsd:sequence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  <xsd:element minOccurs="0" nillable="true" name="Cdtr" form="qualified">
                                <xsd:complexType>
                                  <xsd:sequence minOccurs="0">
                                    <xsd:element minOccurs="0" nillable="true" type="xsd:string" name="Nm" form="qualified"/>
                                  </xsd:sequence>
                                </xsd:complexType>
                              </xsd:element>
                              <xsd:element minOccurs="0" nillable="true" name="CdtrAcct" form="qualified">
                                <xsd:complexType>
                                  <xsd:sequence minOccurs="0">
                                    <xsd:element minOccurs="0" nillable="true" name="Id" form="qualified">
                                      <xsd:complexType>
                                        <xsd:sequence minOccurs="0">
                                          <xsd:element minOccurs="0" nillable="true" type="xsd:string" name="IBAN" form="qualified"/>
                                        </xsd:sequence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 Namespace="urn:iso:std:iso:20022:tech:xsd:pain.001.001.03">
    <xsd:schema xmlns:xsd="http://www.w3.org/2001/XMLSchema" xmlns:ns0="urn:iso:std:iso:20022:tech:xsd:pain.001.001.03" xmlns="" targetNamespace="urn:iso:std:iso:20022:tech:xsd:pain.001.001.03">
      <xsd:element nillable="true" name="Document">
        <xsd:complexType>
          <xsd:sequence minOccurs="0">
            <xsd:element minOccurs="0" nillable="true" name="CstmrCdtTrfInitn" form="qualified">
              <xsd:complexType>
                <xsd:sequence minOccurs="0">
                  <xsd:element minOccurs="0" nillable="true" name="GrpHdr" form="qualified">
                    <xsd:complexType>
                      <xsd:sequence minOccurs="0">
                        <xsd:element minOccurs="0" nillable="true" type="xsd:string" name="MsgId" form="qualified"/>
                        <xsd:element minOccurs="0" nillable="true" type="xsd:dateTime" name="CreDtTm" form="qualified"/>
                        <xsd:element minOccurs="0" nillable="true" type="xsd:integer" name="NbOfTxs" form="qualified"/>
                        <xsd:element minOccurs="0" nillable="true" name="InitgPty" form="qualified">
                          <xsd:complexType>
                            <xsd:sequence minOccurs="0">
                              <xsd:element minOccurs="0" nillable="true" type="xsd:string" name="Nm" form="qualified"/>
                            </xsd:sequence>
                          </xsd:complexType>
                        </xsd:element>
                      </xsd:sequence>
                    </xsd:complexType>
                  </xsd:element>
                  <xsd:element minOccurs="0" nillable="true" name="PmtInf" form="qualified">
                    <xsd:complexType>
                      <xsd:sequence minOccurs="0">
                        <xsd:element minOccurs="0" nillable="true" type="xsd:string" name="PmtInfId" form="qualified"/>
                        <xsd:element minOccurs="0" nillable="true" type="xsd:string" name="PmtMtd" form="qualified"/>
                        <xsd:element minOccurs="0" nillable="true" type="xsd:date" name="ReqdExctnDt" form="qualified"/>
                        <xsd:element minOccurs="0" nillable="true" name="Dbtr" form="qualified">
                          <xsd:complexType>
                            <xsd:sequence minOccurs="0">
                              <xsd:element minOccurs="0" nillable="true" type="xsd:string" name="Nm" form="qualified"/>
                            </xsd:sequence>
                          </xsd:complexType>
                        </xsd:element>
                        <xsd:element minOccurs="0" nillable="true" name="DbtrAcct" form="qualified">
                          <xsd:complexType>
                            <xsd:sequence minOccurs="0">
                              <xsd:element minOccurs="0" nillable="true" name="Id" form="qualified">
                                <xsd:complexType>
                                  <xsd:sequence minOccurs="0">
                                    <xsd:element minOccurs="0" nillable="true" type="xsd:string" name="IBAN" form="qualified"/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DbtrAgt" form="qualified">
                          <xsd:complexType>
                            <xsd:sequence minOccurs="0">
                              <xsd:element minOccurs="0" nillable="true" name="FinInstnId" form="qualified">
                                <xsd:complexType>
                                  <xsd:sequence minOccurs="0">
                                    <xsd:element minOccurs="0" nillable="true" type="xsd:string" name="BIC" form="qualified"/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type="xsd:string" name="ChrgBr" form="qualified"/>
                        <xsd:element minOccurs="0" maxOccurs="unbounded" nillable="true" name="CdtTrfTxInf" form="qualified">
                          <xsd:complexType>
                            <xsd:sequence minOccurs="0">
                              <xsd:element minOccurs="0" nillable="true" name="PmtId" form="qualified">
                                <xsd:complexType>
                                  <xsd:sequence minOccurs="0">
                                    <xsd:element minOccurs="0" nillable="true" type="xsd:string" name="EndToEndId" form="qualified"/>
                                  </xsd:sequence>
                                </xsd:complexType>
                              </xsd:element>
                              <xsd:element minOccurs="0" nillable="true" name="Amt" form="qualified">
                                <xsd:complexType>
                                  <xsd:sequence minOccurs="0">
                                    <xsd:element minOccurs="0" nillable="true" name="InstdAmt" form="qualified">
                                      <xsd:complexType>
                                        <xsd:simpleContent>
                                          <xsd:extension base="xsd:double">
                                            <xsd:attribute name="Ccy" form="unqualified" type="xsd:string"/>
                                          </xsd:extension>
                                        </xsd:simpleContent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  <xsd:element minOccurs="0" nillable="true" name="XchgRateInf" form="qualified">
                                <xsd:complexType>
                                  <xsd:sequence minOccurs="0">
                                    <xsd:element minOccurs="0" nillable="true" type="xsd:double" name="XchgRate" form="qualified"/>
                                    <xsd:element minOccurs="0" nillable="true" type="xsd:string" name="RateTp" form="qualified"/>
                                    <xsd:element minOccurs="0" nillable="true" type="xsd:string" name="CtrctId" form="qualified"/>
                                  </xsd:sequence>
                                </xsd:complexType>
                              </xsd:element>
                              <xsd:element minOccurs="0" nillable="true" name="CdtrAgt" form="qualified">
                                <xsd:complexType>
                                  <xsd:sequence minOccurs="0">
                                    <xsd:element minOccurs="0" nillable="true" name="FinInstnId" form="qualified">
                                      <xsd:complexType>
                                        <xsd:sequence minOccurs="0">
                                          <xsd:element minOccurs="0" nillable="true" type="xsd:string" name="BIC" form="qualified"/>
                                        </xsd:sequence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  <xsd:element minOccurs="0" nillable="true" name="Cdtr" form="qualified">
                                <xsd:complexType>
                                  <xsd:sequence minOccurs="0">
                                    <xsd:element minOccurs="0" nillable="true" type="xsd:string" name="Nm" form="qualified"/>
                                  </xsd:sequence>
                                </xsd:complexType>
                              </xsd:element>
                              <xsd:element minOccurs="0" nillable="true" name="CdtrAcct" form="qualified">
                                <xsd:complexType>
                                  <xsd:sequence minOccurs="0">
                                    <xsd:element minOccurs="0" nillable="true" name="Id" form="qualified">
                                      <xsd:complexType>
                                        <xsd:sequence minOccurs="0">
                                          <xsd:element minOccurs="0" nillable="true" type="xsd:string" name="IBAN" form="qualified"/>
                                        </xsd:sequence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4" Name="VI PainV3 - n opé" RootElement="Document" SchemaID="Schema3" ShowImportExportValidationErrors="false" AutoFit="true" Append="false" PreserveSortAFLayout="true" PreserveFormat="true">
    <DataBinding FileBinding="true" ConnectionID="5" DataBindingLoadMode="1"/>
  </Map>
  <Map ID="1" Name="VI PainV3 - n séq" RootElement="Document" SchemaID="Schema1" ShowImportExportValidationErrors="false" AutoFit="true" Append="false" PreserveSortAFLayout="true" PreserveFormat="true">
    <DataBinding FileBinding="true" ConnectionID="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6" name="Liste_ordres" displayName="Liste_ordres" ref="A12:P32" tableType="xml" totalsRowShown="0" headerRowDxfId="28" dataDxfId="27" connectionId="3">
  <autoFilter ref="A12:P32"/>
  <tableColumns count="16">
    <tableColumn id="5" uniqueName="ns1:Nm" name="Lib Cpt DO" dataDxfId="26">
      <xmlColumnPr mapId="1" xpath="/ns1:Document/ns1:CstmrCdtTrfInitn/ns1:PmtInf/ns1:Dbtr/ns1:Nm" xmlDataType="string"/>
    </tableColumn>
    <tableColumn id="6" uniqueName="ns1:IBAN" name="IBAN DO" dataDxfId="25">
      <xmlColumnPr mapId="1" xpath="/ns1:Document/ns1:CstmrCdtTrfInitn/ns1:PmtInf/ns1:DbtrAcct/ns1:Id/ns1:IBAN" xmlDataType="string"/>
    </tableColumn>
    <tableColumn id="7" uniqueName="ns1:BIC" name="BIC_x000a_DO" dataDxfId="24">
      <calculatedColumnFormula>"SOGEFRPP"</calculatedColumnFormula>
      <xmlColumnPr mapId="1" xpath="/ns1:Document/ns1:CstmrCdtTrfInitn/ns1:PmtInf/ns1:DbtrAgt/ns1:FinInstnId/ns1:BIC" xmlDataType="string"/>
    </tableColumn>
    <tableColumn id="1" uniqueName="ns1:PmtInfId" name="Libellé remise DO" dataDxfId="23">
      <xmlColumnPr mapId="1" xpath="/ns1:Document/ns1:CstmrCdtTrfInitn/ns1:PmtInf/ns1:PmtInfId" xmlDataType="string"/>
    </tableColumn>
    <tableColumn id="4" uniqueName="ns1:ReqdExctnDt" name="Date " dataDxfId="22">
      <calculatedColumnFormula>NOW()+3</calculatedColumnFormula>
      <xmlColumnPr mapId="1" xpath="/ns1:Document/ns1:CstmrCdtTrfInitn/ns1:PmtInf/ns1:ReqdExctnDt" xmlDataType="date"/>
    </tableColumn>
    <tableColumn id="10" uniqueName="ns1:InstdAmt" name="Montant opé" dataDxfId="21">
      <calculatedColumnFormula>RANDBETWEEN(100,10000)/100</calculatedColumnFormula>
      <xmlColumnPr mapId="1" xpath="/ns1:Document/ns1:CstmrCdtTrfInitn/ns1:PmtInf/ns1:CdtTrfTxInf/ns1:Amt/ns1:InstdAmt" xmlDataType="double"/>
    </tableColumn>
    <tableColumn id="11" uniqueName="Ccy" name="Devise" dataDxfId="20">
      <xmlColumnPr mapId="1" xpath="/ns1:Document/ns1:CstmrCdtTrfInitn/ns1:PmtInf/ns1:CdtTrfTxInf/ns1:Amt/ns1:InstdAmt/@Ccy" xmlDataType="string"/>
    </tableColumn>
    <tableColumn id="9" uniqueName="ns1:EndToEndId" name="Réf Opé" dataDxfId="19">
      <xmlColumnPr mapId="1" xpath="/ns1:Document/ns1:CstmrCdtTrfInitn/ns1:PmtInf/ns1:CdtTrfTxInf/ns1:PmtId/ns1:EndToEndId" xmlDataType="string"/>
    </tableColumn>
    <tableColumn id="16" uniqueName="ns1:Nm" name="Lib BEN" dataDxfId="18">
      <xmlColumnPr mapId="1" xpath="/ns1:Document/ns1:CstmrCdtTrfInitn/ns1:PmtInf/ns1:CdtTrfTxInf/ns1:Cdtr/ns1:Nm" xmlDataType="string"/>
    </tableColumn>
    <tableColumn id="17" uniqueName="ns1:IBAN" name="IBAN BEN" dataDxfId="17">
      <xmlColumnPr mapId="1" xpath="/ns1:Document/ns1:CstmrCdtTrfInitn/ns1:PmtInf/ns1:CdtTrfTxInf/ns1:CdtrAcct/ns1:Id/ns1:IBAN" xmlDataType="string"/>
    </tableColumn>
    <tableColumn id="15" uniqueName="ns1:BIC" name="BIC_x000a_BEN" dataDxfId="16">
      <xmlColumnPr mapId="1" xpath="/ns1:Document/ns1:CstmrCdtTrfInitn/ns1:PmtInf/ns1:CdtTrfTxInf/ns1:CdtrAgt/ns1:FinInstnId/ns1:BIC" xmlDataType="string"/>
    </tableColumn>
    <tableColumn id="8" uniqueName="ns1:ChrgBr" name="Frais" dataDxfId="15">
      <calculatedColumnFormula>"SHAR"</calculatedColumnFormula>
      <xmlColumnPr mapId="1" xpath="/ns1:Document/ns1:CstmrCdtTrfInitn/ns1:PmtInf/ns1:ChrgBr" xmlDataType="string"/>
    </tableColumn>
    <tableColumn id="12" uniqueName="ns1:XchgRate" name="Tx" dataDxfId="14">
      <xmlColumnPr mapId="1" xpath="/ns1:Document/ns1:CstmrCdtTrfInitn/ns1:PmtInf/ns1:CdtTrfTxInf/ns1:XchgRateInf/ns1:XchgRate" xmlDataType="double"/>
    </tableColumn>
    <tableColumn id="13" uniqueName="ns1:RateTp" name="R" dataDxfId="13">
      <xmlColumnPr mapId="1" xpath="/ns1:Document/ns1:CstmrCdtTrfInitn/ns1:PmtInf/ns1:CdtTrfTxInf/ns1:XchgRateInf/ns1:RateTp" xmlDataType="string"/>
    </tableColumn>
    <tableColumn id="14" uniqueName="ns1:CtrctId" name="Réf Ctr chg" dataDxfId="12">
      <xmlColumnPr mapId="1" xpath="/ns1:Document/ns1:CstmrCdtTrfInitn/ns1:PmtInf/ns1:CdtTrfTxInf/ns1:XchgRateInf/ns1:CtrctId" xmlDataType="string"/>
    </tableColumn>
    <tableColumn id="2" uniqueName="ns1:PmtMtd" name="P" dataDxfId="11">
      <calculatedColumnFormula>"TRF"</calculatedColumnFormula>
      <xmlColumnPr mapId="1" xpath="/ns1:Document/ns1:CstmrCdtTrfInitn/ns1:PmtInf/ns1:PmtMtd" xmlDataType="string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7" name="Tableau17" displayName="Tableau17" ref="A16:I19" tableType="xml" totalsRowShown="0" headerRowDxfId="10" dataDxfId="9" connectionId="5">
  <autoFilter ref="A16:I19"/>
  <tableColumns count="9">
    <tableColumn id="8" uniqueName="ns1:Nm" name="Lib Cpt BEN" dataDxfId="8">
      <xmlColumnPr mapId="4" xpath="/ns1:Document/ns1:CstmrCdtTrfInitn/ns1:PmtInf/ns1:CdtTrfTxInf/ns1:Cdtr/ns1:Nm" xmlDataType="string"/>
    </tableColumn>
    <tableColumn id="9" uniqueName="ns1:IBAN" name="IBAN BEN" dataDxfId="7">
      <xmlColumnPr mapId="4" xpath="/ns1:Document/ns1:CstmrCdtTrfInitn/ns1:PmtInf/ns1:CdtTrfTxInf/ns1:CdtrAcct/ns1:Id/ns1:IBAN" xmlDataType="string"/>
    </tableColumn>
    <tableColumn id="7" uniqueName="ns1:BIC" name="BIC BEN" dataDxfId="6">
      <xmlColumnPr mapId="4" xpath="/ns1:Document/ns1:CstmrCdtTrfInitn/ns1:PmtInf/ns1:CdtTrfTxInf/ns1:CdtrAgt/ns1:FinInstnId/ns1:BIC" xmlDataType="string"/>
    </tableColumn>
    <tableColumn id="1" uniqueName="ns1:EndToEndId" name="Réf Opé" dataDxfId="5">
      <xmlColumnPr mapId="4" xpath="/ns1:Document/ns1:CstmrCdtTrfInitn/ns1:PmtInf/ns1:CdtTrfTxInf/ns1:PmtId/ns1:EndToEndId" xmlDataType="string"/>
    </tableColumn>
    <tableColumn id="2" uniqueName="ns1:InstdAmt" name="Montant" dataDxfId="4">
      <xmlColumnPr mapId="4" xpath="/ns1:Document/ns1:CstmrCdtTrfInitn/ns1:PmtInf/ns1:CdtTrfTxInf/ns1:Amt/ns1:InstdAmt" xmlDataType="double"/>
    </tableColumn>
    <tableColumn id="3" uniqueName="Ccy" name="Devise" dataDxfId="3">
      <xmlColumnPr mapId="4" xpath="/ns1:Document/ns1:CstmrCdtTrfInitn/ns1:PmtInf/ns1:CdtTrfTxInf/ns1:Amt/ns1:InstdAmt/@Ccy" xmlDataType="string"/>
    </tableColumn>
    <tableColumn id="4" uniqueName="ns1:XchgRate" name="Tx" dataDxfId="2">
      <calculatedColumnFormula>"0.1"</calculatedColumnFormula>
      <xmlColumnPr mapId="4" xpath="/ns1:Document/ns1:CstmrCdtTrfInitn/ns1:PmtInf/ns1:CdtTrfTxInf/ns1:XchgRateInf/ns1:XchgRate" xmlDataType="double"/>
    </tableColumn>
    <tableColumn id="5" uniqueName="ns1:RateTp" name="R" dataDxfId="1">
      <calculatedColumnFormula>"AGRD"</calculatedColumnFormula>
      <xmlColumnPr mapId="4" xpath="/ns1:Document/ns1:CstmrCdtTrfInitn/ns1:PmtInf/ns1:CdtTrfTxInf/ns1:XchgRateInf/ns1:RateTp" xmlDataType="string"/>
    </tableColumn>
    <tableColumn id="6" uniqueName="ns1:CtrctId" name="Réf_x000a_Ctr" dataDxfId="0">
      <calculatedColumnFormula>"Ref Ctr"</calculatedColumnFormula>
      <xmlColumnPr mapId="4" xpath="/ns1:Document/ns1:CstmrCdtTrfInitn/ns1:PmtInf/ns1:CdtTrfTxInf/ns1:XchgRateInf/ns1:CtrctId" xmlDataType="string"/>
    </tableColumn>
  </tableColumns>
  <tableStyleInfo name="TableStyleMedium9" showFirstColumn="0" showLastColumn="0" showRowStripes="1" showColumnStripes="0"/>
</table>
</file>

<file path=xl/tables/tableSingleCells1.xml><?xml version="1.0" encoding="utf-8"?>
<singleXmlCells xmlns="http://schemas.openxmlformats.org/spreadsheetml/2006/main">
  <singleXmlCell id="2" r="C5" connectionId="3">
    <xmlCellPr id="1" uniqueName="ns1:Nm">
      <xmlPr mapId="1" xpath="/ns1:Document/ns1:CstmrCdtTrfInitn/ns1:GrpHdr/ns1:InitgPty/ns1:Nm" xmlDataType="string"/>
    </xmlCellPr>
  </singleXmlCell>
  <singleXmlCell id="3" r="C9" connectionId="3">
    <xmlCellPr id="1" uniqueName="ns1:NbOfTxs">
      <xmlPr mapId="1" xpath="/ns1:Document/ns1:CstmrCdtTrfInitn/ns1:GrpHdr/ns1:NbOfTxs" xmlDataType="integer"/>
    </xmlCellPr>
  </singleXmlCell>
  <singleXmlCell id="4" r="C3" connectionId="3">
    <xmlCellPr id="1" uniqueName="ns1:CreDtTm">
      <xmlPr mapId="1" xpath="/ns1:Document/ns1:CstmrCdtTrfInitn/ns1:GrpHdr/ns1:CreDtTm" xmlDataType="dateTime"/>
    </xmlCellPr>
  </singleXmlCell>
  <singleXmlCell id="5" r="C7" connectionId="3">
    <xmlCellPr id="1" uniqueName="ns1:MsgId">
      <xmlPr mapId="1" xpath="/ns1:Document/ns1:CstmrCdtTrfInitn/ns1:GrpHdr/ns1:MsgId" xmlDataType="string"/>
    </xmlCellPr>
  </singleXmlCell>
</singleXmlCells>
</file>

<file path=xl/tables/tableSingleCells2.xml><?xml version="1.0" encoding="utf-8"?>
<singleXmlCells xmlns="http://schemas.openxmlformats.org/spreadsheetml/2006/main">
  <singleXmlCell id="7" r="C7" connectionId="5">
    <xmlCellPr id="1" uniqueName="ns1:MsgId">
      <xmlPr mapId="4" xpath="/ns1:Document/ns1:CstmrCdtTrfInitn/ns1:GrpHdr/ns1:MsgId" xmlDataType="string"/>
    </xmlCellPr>
  </singleXmlCell>
  <singleXmlCell id="8" r="C3" connectionId="5">
    <xmlCellPr id="1" uniqueName="ns1:CreDtTm">
      <xmlPr mapId="4" xpath="/ns1:Document/ns1:CstmrCdtTrfInitn/ns1:GrpHdr/ns1:CreDtTm" xmlDataType="dateTime"/>
    </xmlCellPr>
  </singleXmlCell>
  <singleXmlCell id="9" r="C9" connectionId="5">
    <xmlCellPr id="1" uniqueName="ns1:NbOfTxs">
      <xmlPr mapId="4" xpath="/ns1:Document/ns1:CstmrCdtTrfInitn/ns1:GrpHdr/ns1:NbOfTxs" xmlDataType="integer"/>
    </xmlCellPr>
  </singleXmlCell>
  <singleXmlCell id="10" r="C5" connectionId="5">
    <xmlCellPr id="1" uniqueName="ns1:Nm">
      <xmlPr mapId="4" xpath="/ns1:Document/ns1:CstmrCdtTrfInitn/ns1:GrpHdr/ns1:InitgPty/ns1:Nm" xmlDataType="string"/>
    </xmlCellPr>
  </singleXmlCell>
  <singleXmlCell id="11" r="E13" connectionId="5">
    <xmlCellPr id="1" uniqueName="ns1:ReqdExctnDt">
      <xmlPr mapId="4" xpath="/ns1:Document/ns1:CstmrCdtTrfInitn/ns1:PmtInf/ns1:ReqdExctnDt" xmlDataType="date"/>
    </xmlCellPr>
  </singleXmlCell>
  <singleXmlCell id="12" r="H13" connectionId="5">
    <xmlCellPr id="1" uniqueName="ns1:PmtMtd">
      <xmlPr mapId="4" xpath="/ns1:Document/ns1:CstmrCdtTrfInitn/ns1:PmtInf/ns1:PmtMtd" xmlDataType="string"/>
    </xmlCellPr>
  </singleXmlCell>
  <singleXmlCell id="13" r="D13" connectionId="5">
    <xmlCellPr id="1" uniqueName="ns1:PmtInfId">
      <xmlPr mapId="4" xpath="/ns1:Document/ns1:CstmrCdtTrfInitn/ns1:PmtInf/ns1:PmtInfId" xmlDataType="string"/>
    </xmlCellPr>
  </singleXmlCell>
  <singleXmlCell id="14" r="A13" connectionId="5">
    <xmlCellPr id="1" uniqueName="ns1:Nm">
      <xmlPr mapId="4" xpath="/ns1:Document/ns1:CstmrCdtTrfInitn/ns1:PmtInf/ns1:Dbtr/ns1:Nm" xmlDataType="string"/>
    </xmlCellPr>
  </singleXmlCell>
  <singleXmlCell id="15" r="B13" connectionId="5">
    <xmlCellPr id="1" uniqueName="ns1:IBAN">
      <xmlPr mapId="4" xpath="/ns1:Document/ns1:CstmrCdtTrfInitn/ns1:PmtInf/ns1:DbtrAcct/ns1:Id/ns1:IBAN" xmlDataType="string"/>
    </xmlCellPr>
  </singleXmlCell>
  <singleXmlCell id="16" r="C13" connectionId="5">
    <xmlCellPr id="1" uniqueName="ns1:BIC">
      <xmlPr mapId="4" xpath="/ns1:Document/ns1:CstmrCdtTrfInitn/ns1:PmtInf/ns1:DbtrAgt/ns1:FinInstnId/ns1:BIC" xmlDataType="string"/>
    </xmlCellPr>
  </singleXmlCell>
</singleXmlCell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SingleCells" Target="../tables/tableSingleCells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1"/>
  <dimension ref="A1:R62"/>
  <sheetViews>
    <sheetView showGridLines="0" tabSelected="1" workbookViewId="0">
      <pane ySplit="12" topLeftCell="A13" activePane="bottomLeft" state="frozen"/>
      <selection pane="bottomLeft" activeCell="C37" sqref="C37"/>
    </sheetView>
  </sheetViews>
  <sheetFormatPr baseColWidth="10" defaultColWidth="0" defaultRowHeight="11.25"/>
  <cols>
    <col min="1" max="1" width="11.42578125" style="3" bestFit="1" customWidth="1"/>
    <col min="2" max="2" width="24.5703125" style="1" bestFit="1" customWidth="1"/>
    <col min="3" max="3" width="9.85546875" style="1" customWidth="1"/>
    <col min="4" max="4" width="22.140625" style="4" customWidth="1"/>
    <col min="5" max="5" width="9" style="1" bestFit="1" customWidth="1"/>
    <col min="6" max="6" width="9.7109375" style="1" bestFit="1" customWidth="1"/>
    <col min="7" max="7" width="5.28515625" style="12" bestFit="1" customWidth="1"/>
    <col min="8" max="8" width="9.42578125" style="1" bestFit="1" customWidth="1"/>
    <col min="9" max="9" width="12.140625" style="3" bestFit="1" customWidth="1"/>
    <col min="10" max="10" width="24.28515625" style="1" customWidth="1"/>
    <col min="11" max="11" width="9.85546875" style="1" customWidth="1"/>
    <col min="12" max="12" width="5.28515625" style="1" bestFit="1" customWidth="1"/>
    <col min="13" max="13" width="5.140625" style="1" bestFit="1" customWidth="1"/>
    <col min="14" max="14" width="5.28515625" style="1" bestFit="1" customWidth="1"/>
    <col min="15" max="15" width="9.5703125" style="1" customWidth="1"/>
    <col min="16" max="16" width="4.28515625" style="1" bestFit="1" customWidth="1"/>
    <col min="17" max="17" width="4.28515625" style="1" hidden="1" customWidth="1"/>
    <col min="18" max="16384" width="9.140625" style="1" hidden="1"/>
  </cols>
  <sheetData>
    <row r="1" spans="1:18" s="7" customFormat="1" ht="24.75" customHeight="1" thickBot="1">
      <c r="A1" s="37" t="s">
        <v>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6"/>
    </row>
    <row r="2" spans="1:18" ht="12" thickTop="1"/>
    <row r="3" spans="1:18" s="15" customFormat="1" ht="12.75">
      <c r="A3" s="41" t="s">
        <v>14</v>
      </c>
      <c r="B3" s="42"/>
      <c r="C3" s="45" t="s">
        <v>16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7"/>
    </row>
    <row r="4" spans="1:18">
      <c r="B4" s="3"/>
    </row>
    <row r="5" spans="1:18" ht="12.75">
      <c r="A5" s="43" t="s">
        <v>26</v>
      </c>
      <c r="B5" s="44"/>
      <c r="C5" s="48" t="s">
        <v>27</v>
      </c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8">
      <c r="B6" s="3"/>
    </row>
    <row r="7" spans="1:18" s="10" customFormat="1" ht="12.75">
      <c r="A7" s="43" t="s">
        <v>15</v>
      </c>
      <c r="B7" s="44"/>
      <c r="C7" s="48" t="s">
        <v>60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50"/>
    </row>
    <row r="8" spans="1:18">
      <c r="B8" s="3"/>
    </row>
    <row r="9" spans="1:18" s="10" customFormat="1" ht="12.75">
      <c r="A9" s="43" t="s">
        <v>28</v>
      </c>
      <c r="B9" s="44"/>
      <c r="C9" s="43">
        <f ca="1">COUNTA(Liste_ordres[Montant opé])</f>
        <v>20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44"/>
    </row>
    <row r="11" spans="1:18" ht="12" customHeight="1" thickBot="1">
      <c r="A11" s="38" t="s">
        <v>9</v>
      </c>
      <c r="B11" s="39"/>
      <c r="C11" s="39"/>
      <c r="D11" s="39"/>
      <c r="E11" s="40"/>
      <c r="F11" s="52" t="s">
        <v>10</v>
      </c>
      <c r="G11" s="53"/>
      <c r="H11" s="53"/>
      <c r="I11" s="53"/>
      <c r="J11" s="53"/>
      <c r="K11" s="53"/>
      <c r="L11" s="38" t="s">
        <v>11</v>
      </c>
      <c r="M11" s="39"/>
      <c r="N11" s="39"/>
      <c r="O11" s="39"/>
      <c r="P11" s="40"/>
      <c r="Q11" s="13"/>
    </row>
    <row r="12" spans="1:18" ht="26.25" thickTop="1">
      <c r="A12" s="3" t="s">
        <v>0</v>
      </c>
      <c r="B12" s="3" t="s">
        <v>20</v>
      </c>
      <c r="C12" s="3" t="s">
        <v>25</v>
      </c>
      <c r="D12" s="3" t="s">
        <v>54</v>
      </c>
      <c r="E12" s="4" t="s">
        <v>7</v>
      </c>
      <c r="F12" s="18" t="s">
        <v>2</v>
      </c>
      <c r="G12" s="9" t="s">
        <v>12</v>
      </c>
      <c r="H12" s="8" t="s">
        <v>13</v>
      </c>
      <c r="I12" s="8" t="s">
        <v>55</v>
      </c>
      <c r="J12" s="8" t="s">
        <v>21</v>
      </c>
      <c r="K12" s="8" t="s">
        <v>24</v>
      </c>
      <c r="L12" s="5" t="s">
        <v>1</v>
      </c>
      <c r="M12" s="3" t="s">
        <v>6</v>
      </c>
      <c r="N12" s="3" t="s">
        <v>5</v>
      </c>
      <c r="O12" s="3" t="s">
        <v>29</v>
      </c>
      <c r="P12" s="3" t="s">
        <v>4</v>
      </c>
    </row>
    <row r="13" spans="1:18">
      <c r="A13" s="3" t="s">
        <v>82</v>
      </c>
      <c r="B13" s="1" t="s">
        <v>81</v>
      </c>
      <c r="C13" s="1" t="str">
        <f t="shared" ref="C13" si="0">"SOGEFRPP"</f>
        <v>SOGEFRPP</v>
      </c>
      <c r="D13" s="3" t="s">
        <v>61</v>
      </c>
      <c r="E13" s="2">
        <f t="shared" ref="E13" ca="1" si="1">NOW()+3</f>
        <v>42429.508058680556</v>
      </c>
      <c r="F13" s="14">
        <f t="shared" ref="F13:F15" ca="1" si="2">RANDBETWEEN(100,10000)/100</f>
        <v>21.01</v>
      </c>
      <c r="G13" s="1" t="s">
        <v>51</v>
      </c>
      <c r="H13" s="3" t="s">
        <v>57</v>
      </c>
      <c r="I13" s="3" t="s">
        <v>58</v>
      </c>
      <c r="J13" s="33" t="s">
        <v>59</v>
      </c>
      <c r="K13" s="1" t="s">
        <v>56</v>
      </c>
      <c r="L13" s="1" t="str">
        <f t="shared" ref="L13:L15" si="3">"SHAR"</f>
        <v>SHAR</v>
      </c>
      <c r="P13" s="1" t="str">
        <f t="shared" ref="P13" si="4">"TRF"</f>
        <v>TRF</v>
      </c>
    </row>
    <row r="14" spans="1:18">
      <c r="A14" s="3" t="s">
        <v>82</v>
      </c>
      <c r="B14" s="1" t="s">
        <v>81</v>
      </c>
      <c r="C14" s="34" t="str">
        <f t="shared" ref="C14:C45" si="5">"SOGEFRPP"</f>
        <v>SOGEFRPP</v>
      </c>
      <c r="D14" s="3" t="s">
        <v>62</v>
      </c>
      <c r="E14" s="35">
        <f t="shared" ref="E14:E45" ca="1" si="6">NOW()+3</f>
        <v>42429.508058680556</v>
      </c>
      <c r="F14" s="14">
        <f t="shared" ca="1" si="2"/>
        <v>31.86</v>
      </c>
      <c r="G14" s="1" t="s">
        <v>51</v>
      </c>
      <c r="H14" s="3" t="s">
        <v>57</v>
      </c>
      <c r="I14" s="3" t="s">
        <v>58</v>
      </c>
      <c r="J14" s="33" t="s">
        <v>59</v>
      </c>
      <c r="K14" s="1" t="s">
        <v>56</v>
      </c>
      <c r="L14" s="1" t="str">
        <f t="shared" si="3"/>
        <v>SHAR</v>
      </c>
      <c r="N14" s="34"/>
      <c r="P14" s="34" t="str">
        <f t="shared" ref="P14:P45" si="7">"TRF"</f>
        <v>TRF</v>
      </c>
    </row>
    <row r="15" spans="1:18">
      <c r="A15" s="3" t="s">
        <v>82</v>
      </c>
      <c r="B15" s="1" t="s">
        <v>81</v>
      </c>
      <c r="C15" s="34" t="str">
        <f t="shared" si="5"/>
        <v>SOGEFRPP</v>
      </c>
      <c r="D15" s="3" t="s">
        <v>63</v>
      </c>
      <c r="E15" s="35">
        <f t="shared" ca="1" si="6"/>
        <v>42429.508058680556</v>
      </c>
      <c r="F15" s="14">
        <f t="shared" ca="1" si="2"/>
        <v>77.59</v>
      </c>
      <c r="G15" s="1" t="s">
        <v>51</v>
      </c>
      <c r="H15" s="3" t="s">
        <v>57</v>
      </c>
      <c r="I15" s="3" t="s">
        <v>58</v>
      </c>
      <c r="J15" s="33" t="s">
        <v>59</v>
      </c>
      <c r="K15" s="1" t="s">
        <v>56</v>
      </c>
      <c r="L15" s="1" t="str">
        <f t="shared" si="3"/>
        <v>SHAR</v>
      </c>
      <c r="N15" s="34"/>
      <c r="P15" s="34" t="str">
        <f t="shared" si="7"/>
        <v>TRF</v>
      </c>
      <c r="Q15" s="11"/>
    </row>
    <row r="16" spans="1:18">
      <c r="A16" s="3" t="s">
        <v>82</v>
      </c>
      <c r="B16" s="1" t="s">
        <v>81</v>
      </c>
      <c r="C16" s="1" t="str">
        <f t="shared" si="5"/>
        <v>SOGEFRPP</v>
      </c>
      <c r="D16" s="3" t="s">
        <v>64</v>
      </c>
      <c r="E16" s="2">
        <f t="shared" ca="1" si="6"/>
        <v>42429.508058680556</v>
      </c>
      <c r="F16" s="12">
        <f t="shared" ref="F16:F62" ca="1" si="8">RANDBETWEEN(100,10000)/100</f>
        <v>3.17</v>
      </c>
      <c r="G16" s="1" t="s">
        <v>51</v>
      </c>
      <c r="H16" s="3" t="s">
        <v>57</v>
      </c>
      <c r="I16" s="3" t="s">
        <v>58</v>
      </c>
      <c r="J16" s="33" t="s">
        <v>59</v>
      </c>
      <c r="K16" s="1" t="s">
        <v>56</v>
      </c>
      <c r="L16" s="1" t="str">
        <f t="shared" ref="L16:L62" si="9">"SHAR"</f>
        <v>SHAR</v>
      </c>
      <c r="P16" s="1" t="str">
        <f t="shared" si="7"/>
        <v>TRF</v>
      </c>
    </row>
    <row r="17" spans="1:16">
      <c r="A17" s="3" t="s">
        <v>82</v>
      </c>
      <c r="B17" s="1" t="s">
        <v>81</v>
      </c>
      <c r="C17" s="1" t="str">
        <f t="shared" si="5"/>
        <v>SOGEFRPP</v>
      </c>
      <c r="D17" s="3" t="s">
        <v>65</v>
      </c>
      <c r="E17" s="2">
        <f t="shared" ca="1" si="6"/>
        <v>42429.508058680556</v>
      </c>
      <c r="F17" s="12">
        <f t="shared" ca="1" si="8"/>
        <v>45.56</v>
      </c>
      <c r="G17" s="1" t="s">
        <v>51</v>
      </c>
      <c r="H17" s="3" t="s">
        <v>57</v>
      </c>
      <c r="I17" s="3" t="s">
        <v>58</v>
      </c>
      <c r="J17" s="33" t="s">
        <v>59</v>
      </c>
      <c r="K17" s="1" t="s">
        <v>56</v>
      </c>
      <c r="L17" s="1" t="str">
        <f t="shared" si="9"/>
        <v>SHAR</v>
      </c>
      <c r="P17" s="1" t="str">
        <f t="shared" si="7"/>
        <v>TRF</v>
      </c>
    </row>
    <row r="18" spans="1:16">
      <c r="A18" s="3" t="s">
        <v>82</v>
      </c>
      <c r="B18" s="1" t="s">
        <v>81</v>
      </c>
      <c r="C18" s="11" t="str">
        <f t="shared" si="5"/>
        <v>SOGEFRPP</v>
      </c>
      <c r="D18" s="3" t="s">
        <v>66</v>
      </c>
      <c r="E18" s="36">
        <f t="shared" ca="1" si="6"/>
        <v>42429.508058680556</v>
      </c>
      <c r="F18" s="16">
        <f t="shared" ca="1" si="8"/>
        <v>3.26</v>
      </c>
      <c r="G18" s="1" t="s">
        <v>51</v>
      </c>
      <c r="H18" s="3" t="s">
        <v>57</v>
      </c>
      <c r="I18" s="3" t="s">
        <v>58</v>
      </c>
      <c r="J18" s="33" t="s">
        <v>59</v>
      </c>
      <c r="K18" s="1" t="s">
        <v>56</v>
      </c>
      <c r="L18" s="11" t="str">
        <f t="shared" si="9"/>
        <v>SHAR</v>
      </c>
      <c r="N18" s="11"/>
      <c r="P18" s="11" t="str">
        <f t="shared" si="7"/>
        <v>TRF</v>
      </c>
    </row>
    <row r="19" spans="1:16">
      <c r="A19" s="3" t="s">
        <v>82</v>
      </c>
      <c r="B19" s="1" t="s">
        <v>81</v>
      </c>
      <c r="C19" s="1" t="str">
        <f t="shared" si="5"/>
        <v>SOGEFRPP</v>
      </c>
      <c r="D19" s="3" t="s">
        <v>67</v>
      </c>
      <c r="E19" s="2">
        <f t="shared" ca="1" si="6"/>
        <v>42429.508058680556</v>
      </c>
      <c r="F19" s="12">
        <f t="shared" ca="1" si="8"/>
        <v>23.68</v>
      </c>
      <c r="G19" s="1" t="s">
        <v>51</v>
      </c>
      <c r="H19" s="3" t="s">
        <v>57</v>
      </c>
      <c r="I19" s="3" t="s">
        <v>58</v>
      </c>
      <c r="J19" s="33" t="s">
        <v>59</v>
      </c>
      <c r="K19" s="1" t="s">
        <v>56</v>
      </c>
      <c r="L19" s="1" t="str">
        <f t="shared" si="9"/>
        <v>SHAR</v>
      </c>
      <c r="P19" s="1" t="str">
        <f t="shared" si="7"/>
        <v>TRF</v>
      </c>
    </row>
    <row r="20" spans="1:16">
      <c r="A20" s="3" t="s">
        <v>82</v>
      </c>
      <c r="B20" s="1" t="s">
        <v>81</v>
      </c>
      <c r="C20" s="1" t="str">
        <f t="shared" si="5"/>
        <v>SOGEFRPP</v>
      </c>
      <c r="D20" s="3" t="s">
        <v>68</v>
      </c>
      <c r="E20" s="2">
        <f t="shared" ca="1" si="6"/>
        <v>42429.508058680556</v>
      </c>
      <c r="F20" s="12">
        <f t="shared" ca="1" si="8"/>
        <v>5.0199999999999996</v>
      </c>
      <c r="G20" s="1" t="s">
        <v>51</v>
      </c>
      <c r="H20" s="3" t="s">
        <v>57</v>
      </c>
      <c r="I20" s="3" t="s">
        <v>58</v>
      </c>
      <c r="J20" s="33" t="s">
        <v>59</v>
      </c>
      <c r="K20" s="1" t="s">
        <v>56</v>
      </c>
      <c r="L20" s="1" t="str">
        <f t="shared" si="9"/>
        <v>SHAR</v>
      </c>
      <c r="P20" s="1" t="str">
        <f t="shared" si="7"/>
        <v>TRF</v>
      </c>
    </row>
    <row r="21" spans="1:16">
      <c r="A21" s="3" t="s">
        <v>82</v>
      </c>
      <c r="B21" s="1" t="s">
        <v>81</v>
      </c>
      <c r="C21" s="1" t="str">
        <f t="shared" si="5"/>
        <v>SOGEFRPP</v>
      </c>
      <c r="D21" s="3" t="s">
        <v>69</v>
      </c>
      <c r="E21" s="2">
        <f t="shared" ca="1" si="6"/>
        <v>42429.508058680556</v>
      </c>
      <c r="F21" s="12">
        <f t="shared" ca="1" si="8"/>
        <v>30.41</v>
      </c>
      <c r="G21" s="1" t="s">
        <v>51</v>
      </c>
      <c r="H21" s="3" t="s">
        <v>57</v>
      </c>
      <c r="I21" s="3" t="s">
        <v>58</v>
      </c>
      <c r="J21" s="33" t="s">
        <v>59</v>
      </c>
      <c r="K21" s="1" t="s">
        <v>56</v>
      </c>
      <c r="L21" s="1" t="str">
        <f t="shared" si="9"/>
        <v>SHAR</v>
      </c>
      <c r="P21" s="1" t="str">
        <f t="shared" si="7"/>
        <v>TRF</v>
      </c>
    </row>
    <row r="22" spans="1:16">
      <c r="A22" s="3" t="s">
        <v>82</v>
      </c>
      <c r="B22" s="1" t="s">
        <v>81</v>
      </c>
      <c r="C22" s="1" t="str">
        <f t="shared" si="5"/>
        <v>SOGEFRPP</v>
      </c>
      <c r="D22" s="3" t="s">
        <v>70</v>
      </c>
      <c r="E22" s="2">
        <f t="shared" ca="1" si="6"/>
        <v>42429.508058680556</v>
      </c>
      <c r="F22" s="12">
        <f t="shared" ca="1" si="8"/>
        <v>9.0299999999999994</v>
      </c>
      <c r="G22" s="1" t="s">
        <v>51</v>
      </c>
      <c r="H22" s="3" t="s">
        <v>57</v>
      </c>
      <c r="I22" s="3" t="s">
        <v>58</v>
      </c>
      <c r="J22" s="33" t="s">
        <v>59</v>
      </c>
      <c r="K22" s="1" t="s">
        <v>56</v>
      </c>
      <c r="L22" s="1" t="str">
        <f t="shared" si="9"/>
        <v>SHAR</v>
      </c>
      <c r="P22" s="1" t="str">
        <f t="shared" si="7"/>
        <v>TRF</v>
      </c>
    </row>
    <row r="23" spans="1:16">
      <c r="A23" s="3" t="s">
        <v>82</v>
      </c>
      <c r="B23" s="1" t="s">
        <v>81</v>
      </c>
      <c r="C23" s="11" t="str">
        <f t="shared" si="5"/>
        <v>SOGEFRPP</v>
      </c>
      <c r="D23" s="3" t="s">
        <v>71</v>
      </c>
      <c r="E23" s="36">
        <f t="shared" ca="1" si="6"/>
        <v>42429.508058680556</v>
      </c>
      <c r="F23" s="12">
        <f t="shared" ca="1" si="8"/>
        <v>44.97</v>
      </c>
      <c r="G23" s="1" t="s">
        <v>51</v>
      </c>
      <c r="H23" s="3" t="s">
        <v>57</v>
      </c>
      <c r="I23" s="3" t="s">
        <v>58</v>
      </c>
      <c r="J23" s="33" t="s">
        <v>59</v>
      </c>
      <c r="K23" s="1" t="s">
        <v>56</v>
      </c>
      <c r="L23" s="11" t="str">
        <f t="shared" si="9"/>
        <v>SHAR</v>
      </c>
      <c r="N23" s="11"/>
      <c r="P23" s="11" t="str">
        <f t="shared" si="7"/>
        <v>TRF</v>
      </c>
    </row>
    <row r="24" spans="1:16">
      <c r="A24" s="3" t="s">
        <v>82</v>
      </c>
      <c r="B24" s="1" t="s">
        <v>81</v>
      </c>
      <c r="C24" s="1" t="str">
        <f t="shared" si="5"/>
        <v>SOGEFRPP</v>
      </c>
      <c r="D24" s="3" t="s">
        <v>72</v>
      </c>
      <c r="E24" s="2">
        <f t="shared" ca="1" si="6"/>
        <v>42429.508058680556</v>
      </c>
      <c r="F24" s="12">
        <f t="shared" ca="1" si="8"/>
        <v>59.9</v>
      </c>
      <c r="G24" s="1" t="s">
        <v>51</v>
      </c>
      <c r="H24" s="3" t="s">
        <v>57</v>
      </c>
      <c r="I24" s="3" t="s">
        <v>58</v>
      </c>
      <c r="J24" s="33" t="s">
        <v>59</v>
      </c>
      <c r="K24" s="1" t="s">
        <v>56</v>
      </c>
      <c r="L24" s="1" t="str">
        <f t="shared" si="9"/>
        <v>SHAR</v>
      </c>
      <c r="P24" s="1" t="str">
        <f t="shared" si="7"/>
        <v>TRF</v>
      </c>
    </row>
    <row r="25" spans="1:16">
      <c r="A25" s="3" t="s">
        <v>82</v>
      </c>
      <c r="B25" s="1" t="s">
        <v>81</v>
      </c>
      <c r="C25" s="1" t="str">
        <f t="shared" si="5"/>
        <v>SOGEFRPP</v>
      </c>
      <c r="D25" s="3" t="s">
        <v>73</v>
      </c>
      <c r="E25" s="2">
        <f t="shared" ca="1" si="6"/>
        <v>42429.508058680556</v>
      </c>
      <c r="F25" s="12">
        <f t="shared" ca="1" si="8"/>
        <v>1.41</v>
      </c>
      <c r="G25" s="1" t="s">
        <v>51</v>
      </c>
      <c r="H25" s="3" t="s">
        <v>57</v>
      </c>
      <c r="I25" s="3" t="s">
        <v>58</v>
      </c>
      <c r="J25" s="33" t="s">
        <v>59</v>
      </c>
      <c r="K25" s="1" t="s">
        <v>56</v>
      </c>
      <c r="L25" s="1" t="str">
        <f t="shared" si="9"/>
        <v>SHAR</v>
      </c>
      <c r="P25" s="1" t="str">
        <f t="shared" si="7"/>
        <v>TRF</v>
      </c>
    </row>
    <row r="26" spans="1:16">
      <c r="A26" s="3" t="s">
        <v>82</v>
      </c>
      <c r="B26" s="1" t="s">
        <v>81</v>
      </c>
      <c r="C26" s="1" t="str">
        <f t="shared" si="5"/>
        <v>SOGEFRPP</v>
      </c>
      <c r="D26" s="3" t="s">
        <v>74</v>
      </c>
      <c r="E26" s="2">
        <f t="shared" ca="1" si="6"/>
        <v>42429.508058680556</v>
      </c>
      <c r="F26" s="12">
        <f t="shared" ca="1" si="8"/>
        <v>43.18</v>
      </c>
      <c r="G26" s="1" t="s">
        <v>51</v>
      </c>
      <c r="H26" s="3" t="s">
        <v>57</v>
      </c>
      <c r="I26" s="3" t="s">
        <v>58</v>
      </c>
      <c r="J26" s="33" t="s">
        <v>59</v>
      </c>
      <c r="K26" s="1" t="s">
        <v>56</v>
      </c>
      <c r="L26" s="1" t="str">
        <f t="shared" si="9"/>
        <v>SHAR</v>
      </c>
      <c r="P26" s="1" t="str">
        <f t="shared" si="7"/>
        <v>TRF</v>
      </c>
    </row>
    <row r="27" spans="1:16">
      <c r="A27" s="3" t="s">
        <v>82</v>
      </c>
      <c r="B27" s="1" t="s">
        <v>81</v>
      </c>
      <c r="C27" s="1" t="str">
        <f t="shared" si="5"/>
        <v>SOGEFRPP</v>
      </c>
      <c r="D27" s="3" t="s">
        <v>75</v>
      </c>
      <c r="E27" s="2">
        <f t="shared" ca="1" si="6"/>
        <v>42429.508058680556</v>
      </c>
      <c r="F27" s="12">
        <f t="shared" ca="1" si="8"/>
        <v>12.03</v>
      </c>
      <c r="G27" s="1" t="s">
        <v>51</v>
      </c>
      <c r="H27" s="3" t="s">
        <v>57</v>
      </c>
      <c r="I27" s="3" t="s">
        <v>58</v>
      </c>
      <c r="J27" s="33" t="s">
        <v>59</v>
      </c>
      <c r="K27" s="1" t="s">
        <v>56</v>
      </c>
      <c r="L27" s="1" t="str">
        <f t="shared" si="9"/>
        <v>SHAR</v>
      </c>
      <c r="P27" s="1" t="str">
        <f t="shared" si="7"/>
        <v>TRF</v>
      </c>
    </row>
    <row r="28" spans="1:16">
      <c r="A28" s="3" t="s">
        <v>82</v>
      </c>
      <c r="B28" s="1" t="s">
        <v>81</v>
      </c>
      <c r="C28" s="1" t="str">
        <f t="shared" si="5"/>
        <v>SOGEFRPP</v>
      </c>
      <c r="D28" s="3" t="s">
        <v>76</v>
      </c>
      <c r="E28" s="2">
        <f t="shared" ca="1" si="6"/>
        <v>42429.508058680556</v>
      </c>
      <c r="F28" s="12">
        <f t="shared" ca="1" si="8"/>
        <v>16.059999999999999</v>
      </c>
      <c r="G28" s="1" t="s">
        <v>51</v>
      </c>
      <c r="H28" s="3" t="s">
        <v>57</v>
      </c>
      <c r="I28" s="3" t="s">
        <v>58</v>
      </c>
      <c r="J28" s="33" t="s">
        <v>59</v>
      </c>
      <c r="K28" s="1" t="s">
        <v>56</v>
      </c>
      <c r="L28" s="1" t="str">
        <f t="shared" si="9"/>
        <v>SHAR</v>
      </c>
      <c r="P28" s="1" t="str">
        <f t="shared" si="7"/>
        <v>TRF</v>
      </c>
    </row>
    <row r="29" spans="1:16">
      <c r="A29" s="3" t="s">
        <v>82</v>
      </c>
      <c r="B29" s="1" t="s">
        <v>81</v>
      </c>
      <c r="C29" s="1" t="str">
        <f t="shared" si="5"/>
        <v>SOGEFRPP</v>
      </c>
      <c r="D29" s="3" t="s">
        <v>77</v>
      </c>
      <c r="E29" s="2">
        <f t="shared" ca="1" si="6"/>
        <v>42429.508058680556</v>
      </c>
      <c r="F29" s="12">
        <f t="shared" ca="1" si="8"/>
        <v>51.34</v>
      </c>
      <c r="G29" s="1" t="s">
        <v>51</v>
      </c>
      <c r="H29" s="3" t="s">
        <v>57</v>
      </c>
      <c r="I29" s="3" t="s">
        <v>58</v>
      </c>
      <c r="J29" s="33" t="s">
        <v>59</v>
      </c>
      <c r="K29" s="1" t="s">
        <v>56</v>
      </c>
      <c r="L29" s="1" t="str">
        <f t="shared" si="9"/>
        <v>SHAR</v>
      </c>
      <c r="P29" s="1" t="str">
        <f t="shared" si="7"/>
        <v>TRF</v>
      </c>
    </row>
    <row r="30" spans="1:16">
      <c r="A30" s="3" t="s">
        <v>82</v>
      </c>
      <c r="B30" s="1" t="s">
        <v>81</v>
      </c>
      <c r="C30" s="1" t="str">
        <f t="shared" si="5"/>
        <v>SOGEFRPP</v>
      </c>
      <c r="D30" s="3" t="s">
        <v>78</v>
      </c>
      <c r="E30" s="2">
        <f t="shared" ca="1" si="6"/>
        <v>42429.508058680556</v>
      </c>
      <c r="F30" s="12">
        <f t="shared" ca="1" si="8"/>
        <v>20.96</v>
      </c>
      <c r="G30" s="1" t="s">
        <v>51</v>
      </c>
      <c r="H30" s="3" t="s">
        <v>57</v>
      </c>
      <c r="I30" s="3" t="s">
        <v>58</v>
      </c>
      <c r="J30" s="33" t="s">
        <v>59</v>
      </c>
      <c r="K30" s="1" t="s">
        <v>56</v>
      </c>
      <c r="L30" s="1" t="str">
        <f t="shared" si="9"/>
        <v>SHAR</v>
      </c>
      <c r="P30" s="1" t="str">
        <f t="shared" si="7"/>
        <v>TRF</v>
      </c>
    </row>
    <row r="31" spans="1:16">
      <c r="A31" s="3" t="s">
        <v>82</v>
      </c>
      <c r="B31" s="1" t="s">
        <v>81</v>
      </c>
      <c r="C31" s="1" t="str">
        <f t="shared" si="5"/>
        <v>SOGEFRPP</v>
      </c>
      <c r="D31" s="3" t="s">
        <v>79</v>
      </c>
      <c r="E31" s="2">
        <f t="shared" ca="1" si="6"/>
        <v>42429.508058680556</v>
      </c>
      <c r="F31" s="12">
        <f t="shared" ca="1" si="8"/>
        <v>2.4700000000000002</v>
      </c>
      <c r="G31" s="1" t="s">
        <v>51</v>
      </c>
      <c r="H31" s="3" t="s">
        <v>57</v>
      </c>
      <c r="I31" s="3" t="s">
        <v>58</v>
      </c>
      <c r="J31" s="33" t="s">
        <v>59</v>
      </c>
      <c r="K31" s="1" t="s">
        <v>56</v>
      </c>
      <c r="L31" s="1" t="str">
        <f t="shared" si="9"/>
        <v>SHAR</v>
      </c>
      <c r="P31" s="1" t="str">
        <f t="shared" si="7"/>
        <v>TRF</v>
      </c>
    </row>
    <row r="32" spans="1:16">
      <c r="A32" s="3" t="s">
        <v>82</v>
      </c>
      <c r="B32" s="1" t="s">
        <v>81</v>
      </c>
      <c r="C32" s="1" t="str">
        <f t="shared" si="5"/>
        <v>SOGEFRPP</v>
      </c>
      <c r="D32" s="3" t="s">
        <v>80</v>
      </c>
      <c r="E32" s="2">
        <f t="shared" ca="1" si="6"/>
        <v>42429.508058680556</v>
      </c>
      <c r="F32" s="12">
        <f t="shared" ca="1" si="8"/>
        <v>5.43</v>
      </c>
      <c r="G32" s="1" t="s">
        <v>51</v>
      </c>
      <c r="H32" s="3" t="s">
        <v>57</v>
      </c>
      <c r="I32" s="3" t="s">
        <v>58</v>
      </c>
      <c r="J32" s="33" t="s">
        <v>59</v>
      </c>
      <c r="K32" s="1" t="s">
        <v>56</v>
      </c>
      <c r="L32" s="1" t="str">
        <f t="shared" si="9"/>
        <v>SHAR</v>
      </c>
      <c r="P32" s="1" t="str">
        <f t="shared" si="7"/>
        <v>TRF</v>
      </c>
    </row>
    <row r="33" spans="3:16">
      <c r="D33" s="3"/>
      <c r="E33" s="2"/>
      <c r="F33" s="12"/>
      <c r="G33" s="1"/>
      <c r="H33" s="3"/>
      <c r="J33" s="33"/>
    </row>
    <row r="34" spans="3:16">
      <c r="D34" s="3"/>
      <c r="E34" s="2"/>
      <c r="F34" s="12"/>
      <c r="G34" s="1"/>
      <c r="H34" s="3"/>
      <c r="J34" s="33"/>
    </row>
    <row r="35" spans="3:16">
      <c r="D35" s="3"/>
      <c r="E35" s="2"/>
      <c r="F35" s="12"/>
      <c r="G35" s="1"/>
      <c r="H35" s="3"/>
      <c r="J35" s="33"/>
    </row>
    <row r="36" spans="3:16">
      <c r="D36" s="3"/>
      <c r="E36" s="2"/>
      <c r="F36" s="12"/>
      <c r="G36" s="1"/>
      <c r="H36" s="3"/>
      <c r="J36" s="33"/>
    </row>
    <row r="37" spans="3:16">
      <c r="D37" s="3"/>
      <c r="E37" s="2"/>
      <c r="F37" s="12"/>
      <c r="G37" s="1"/>
      <c r="H37" s="3"/>
      <c r="J37" s="33"/>
    </row>
    <row r="38" spans="3:16">
      <c r="D38" s="3"/>
      <c r="E38" s="2"/>
      <c r="F38" s="12"/>
      <c r="G38" s="1"/>
      <c r="H38" s="3"/>
      <c r="J38" s="33"/>
    </row>
    <row r="39" spans="3:16">
      <c r="D39" s="3"/>
      <c r="E39" s="2"/>
      <c r="F39" s="12"/>
      <c r="G39" s="1"/>
      <c r="H39" s="3"/>
      <c r="J39" s="33"/>
    </row>
    <row r="40" spans="3:16">
      <c r="D40" s="3"/>
      <c r="E40" s="2"/>
      <c r="F40" s="12"/>
      <c r="G40" s="1"/>
      <c r="H40" s="3"/>
      <c r="J40" s="33"/>
    </row>
    <row r="41" spans="3:16">
      <c r="D41" s="3"/>
      <c r="E41" s="2"/>
      <c r="F41" s="12"/>
      <c r="G41" s="1"/>
      <c r="H41" s="3"/>
      <c r="J41" s="33"/>
    </row>
    <row r="42" spans="3:16">
      <c r="D42" s="3"/>
      <c r="E42" s="2"/>
      <c r="F42" s="12"/>
      <c r="G42" s="1"/>
      <c r="H42" s="3"/>
      <c r="J42" s="33"/>
    </row>
    <row r="43" spans="3:16">
      <c r="D43" s="3"/>
      <c r="E43" s="2"/>
      <c r="F43" s="12"/>
      <c r="G43" s="1"/>
      <c r="H43" s="3"/>
      <c r="J43" s="33"/>
    </row>
    <row r="44" spans="3:16">
      <c r="C44" s="11"/>
      <c r="D44" s="3"/>
      <c r="E44" s="36"/>
      <c r="F44" s="16"/>
      <c r="G44" s="1"/>
      <c r="H44" s="3"/>
      <c r="J44" s="33"/>
      <c r="L44" s="11"/>
      <c r="N44" s="11"/>
      <c r="P44" s="11"/>
    </row>
    <row r="45" spans="3:16">
      <c r="D45" s="3"/>
      <c r="E45" s="2"/>
      <c r="F45" s="12"/>
      <c r="G45" s="1"/>
      <c r="H45" s="3"/>
      <c r="J45" s="33"/>
    </row>
    <row r="46" spans="3:16">
      <c r="D46" s="3"/>
      <c r="E46" s="2"/>
      <c r="F46" s="12"/>
      <c r="G46" s="1"/>
      <c r="H46" s="3"/>
      <c r="J46" s="33"/>
    </row>
    <row r="47" spans="3:16">
      <c r="D47" s="3"/>
      <c r="E47" s="2"/>
      <c r="F47" s="12"/>
      <c r="G47" s="1"/>
      <c r="H47" s="3"/>
      <c r="J47" s="33"/>
    </row>
    <row r="48" spans="3:16">
      <c r="D48" s="3"/>
      <c r="E48" s="2"/>
      <c r="F48" s="12"/>
      <c r="G48" s="1"/>
      <c r="H48" s="3"/>
      <c r="J48" s="33"/>
    </row>
    <row r="49" spans="3:16">
      <c r="D49" s="3"/>
      <c r="E49" s="2"/>
      <c r="F49" s="12"/>
      <c r="G49" s="1"/>
      <c r="H49" s="3"/>
      <c r="J49" s="33"/>
    </row>
    <row r="50" spans="3:16">
      <c r="D50" s="3"/>
      <c r="E50" s="2"/>
      <c r="F50" s="12"/>
      <c r="G50" s="1"/>
      <c r="H50" s="3"/>
      <c r="J50" s="33"/>
    </row>
    <row r="51" spans="3:16">
      <c r="D51" s="3"/>
      <c r="E51" s="2"/>
      <c r="F51" s="12"/>
      <c r="G51" s="1"/>
      <c r="H51" s="3"/>
      <c r="J51" s="33"/>
    </row>
    <row r="52" spans="3:16">
      <c r="D52" s="3"/>
      <c r="E52" s="2"/>
      <c r="F52" s="12"/>
      <c r="G52" s="1"/>
      <c r="H52" s="3"/>
      <c r="J52" s="33"/>
    </row>
    <row r="53" spans="3:16">
      <c r="D53" s="3"/>
      <c r="E53" s="2"/>
      <c r="F53" s="12"/>
      <c r="G53" s="1"/>
      <c r="H53" s="3"/>
      <c r="J53" s="33"/>
    </row>
    <row r="54" spans="3:16">
      <c r="D54" s="3"/>
      <c r="E54" s="2"/>
      <c r="F54" s="12"/>
      <c r="G54" s="1"/>
      <c r="H54" s="3"/>
      <c r="J54" s="33"/>
    </row>
    <row r="55" spans="3:16">
      <c r="D55" s="3"/>
      <c r="E55" s="2"/>
      <c r="F55" s="12"/>
      <c r="G55" s="1"/>
      <c r="H55" s="3"/>
      <c r="J55" s="33"/>
    </row>
    <row r="56" spans="3:16">
      <c r="C56" s="11"/>
      <c r="D56" s="3"/>
      <c r="E56" s="36"/>
      <c r="F56" s="16"/>
      <c r="G56" s="1"/>
      <c r="H56" s="3"/>
      <c r="J56" s="33"/>
      <c r="L56" s="11"/>
      <c r="N56" s="11"/>
      <c r="P56" s="11"/>
    </row>
    <row r="57" spans="3:16">
      <c r="D57" s="3"/>
      <c r="E57" s="2"/>
      <c r="F57" s="12"/>
      <c r="G57" s="1"/>
      <c r="H57" s="3"/>
      <c r="J57" s="33"/>
    </row>
    <row r="58" spans="3:16">
      <c r="D58" s="3"/>
      <c r="E58" s="2"/>
      <c r="F58" s="12"/>
      <c r="G58" s="1"/>
      <c r="H58" s="3"/>
      <c r="J58" s="33"/>
    </row>
    <row r="59" spans="3:16">
      <c r="C59" s="11"/>
      <c r="D59" s="3"/>
      <c r="E59" s="36"/>
      <c r="F59" s="16"/>
      <c r="G59" s="1"/>
      <c r="H59" s="3"/>
      <c r="J59" s="33"/>
      <c r="L59" s="11"/>
      <c r="N59" s="11"/>
      <c r="P59" s="11"/>
    </row>
    <row r="60" spans="3:16">
      <c r="D60" s="3"/>
      <c r="E60" s="2"/>
      <c r="F60" s="12"/>
      <c r="G60" s="1"/>
      <c r="H60" s="3"/>
      <c r="J60" s="33"/>
    </row>
    <row r="61" spans="3:16">
      <c r="D61" s="3"/>
      <c r="E61" s="2"/>
      <c r="F61" s="12"/>
      <c r="G61" s="1"/>
      <c r="H61" s="3"/>
      <c r="J61" s="33"/>
    </row>
    <row r="62" spans="3:16">
      <c r="C62" s="11"/>
      <c r="D62" s="3"/>
      <c r="E62" s="36"/>
      <c r="F62" s="16"/>
      <c r="G62" s="1"/>
      <c r="H62" s="3"/>
      <c r="J62" s="33"/>
      <c r="L62" s="11"/>
      <c r="N62" s="11"/>
      <c r="P62" s="11"/>
    </row>
  </sheetData>
  <mergeCells count="12">
    <mergeCell ref="A1:Q1"/>
    <mergeCell ref="A11:E11"/>
    <mergeCell ref="A3:B3"/>
    <mergeCell ref="A7:B7"/>
    <mergeCell ref="A9:B9"/>
    <mergeCell ref="C3:Q3"/>
    <mergeCell ref="C7:Q7"/>
    <mergeCell ref="C9:Q9"/>
    <mergeCell ref="A5:B5"/>
    <mergeCell ref="C5:Q5"/>
    <mergeCell ref="F11:K11"/>
    <mergeCell ref="L11:P11"/>
  </mergeCells>
  <dataValidations count="2">
    <dataValidation type="textLength" operator="lessThanOrEqual" allowBlank="1" showErrorMessage="1" error="35 caractères max" sqref="D1:D1048576">
      <formula1>35</formula1>
    </dataValidation>
    <dataValidation type="list" allowBlank="1" showErrorMessage="1" sqref="L13:L1048576">
      <formula1>"SHAR,CRED,DEBT"</formula1>
    </dataValidation>
  </dataValidations>
  <pageMargins left="0.7" right="0.7" top="0.75" bottom="0.75" header="0.3" footer="0.3"/>
  <pageSetup paperSize="9" orientation="portrait"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Feuil2"/>
  <dimension ref="A1:I19"/>
  <sheetViews>
    <sheetView showGridLines="0" workbookViewId="0">
      <pane ySplit="16" topLeftCell="A17" activePane="bottomLeft" state="frozen"/>
      <selection pane="bottomLeft" activeCell="I13" sqref="I13"/>
    </sheetView>
  </sheetViews>
  <sheetFormatPr baseColWidth="10" defaultColWidth="0" defaultRowHeight="11.25"/>
  <cols>
    <col min="1" max="1" width="16.42578125" style="21" customWidth="1"/>
    <col min="2" max="2" width="26.140625" style="21" customWidth="1"/>
    <col min="3" max="3" width="16.5703125" style="21" customWidth="1"/>
    <col min="4" max="4" width="26.5703125" style="12" customWidth="1"/>
    <col min="5" max="5" width="10.5703125" style="21" customWidth="1"/>
    <col min="6" max="6" width="5.28515625" style="22" bestFit="1" customWidth="1"/>
    <col min="7" max="7" width="3.7109375" style="1" bestFit="1" customWidth="1"/>
    <col min="8" max="8" width="5.28515625" style="1" bestFit="1" customWidth="1"/>
    <col min="9" max="9" width="7.42578125" style="21" customWidth="1"/>
    <col min="10" max="16384" width="11.42578125" style="21" hidden="1"/>
  </cols>
  <sheetData>
    <row r="1" spans="1:9" s="17" customFormat="1" ht="15.75" customHeight="1">
      <c r="A1" s="59" t="s">
        <v>40</v>
      </c>
      <c r="B1" s="59"/>
      <c r="C1" s="59"/>
      <c r="D1" s="59"/>
      <c r="E1" s="59"/>
      <c r="F1" s="59"/>
      <c r="G1" s="59"/>
      <c r="H1" s="59"/>
      <c r="I1" s="59"/>
    </row>
    <row r="2" spans="1:9" ht="6" customHeight="1"/>
    <row r="3" spans="1:9" ht="12.75" customHeight="1">
      <c r="A3" s="41" t="s">
        <v>14</v>
      </c>
      <c r="B3" s="42"/>
      <c r="C3" s="41" t="s">
        <v>16</v>
      </c>
      <c r="D3" s="58"/>
      <c r="E3" s="58"/>
      <c r="F3" s="58"/>
      <c r="G3" s="58"/>
      <c r="H3" s="58"/>
      <c r="I3" s="58"/>
    </row>
    <row r="4" spans="1:9" ht="6" customHeight="1">
      <c r="A4" s="3"/>
      <c r="B4" s="3"/>
      <c r="C4" s="3"/>
      <c r="D4" s="4"/>
      <c r="E4" s="3"/>
      <c r="F4" s="3"/>
      <c r="G4" s="28"/>
      <c r="H4" s="3"/>
    </row>
    <row r="5" spans="1:9" ht="12.75">
      <c r="A5" s="43" t="s">
        <v>26</v>
      </c>
      <c r="B5" s="44"/>
      <c r="C5" s="43" t="s">
        <v>27</v>
      </c>
      <c r="D5" s="51"/>
      <c r="E5" s="51"/>
      <c r="F5" s="51"/>
      <c r="G5" s="51"/>
      <c r="H5" s="51"/>
      <c r="I5" s="51"/>
    </row>
    <row r="6" spans="1:9" ht="6" customHeight="1">
      <c r="A6" s="3"/>
      <c r="B6" s="3"/>
      <c r="C6" s="3"/>
      <c r="D6" s="4"/>
      <c r="E6" s="3"/>
      <c r="F6" s="3"/>
      <c r="G6" s="28"/>
      <c r="H6" s="3"/>
    </row>
    <row r="7" spans="1:9" ht="12.75">
      <c r="A7" s="43" t="s">
        <v>15</v>
      </c>
      <c r="B7" s="44"/>
      <c r="C7" s="43" t="s">
        <v>17</v>
      </c>
      <c r="D7" s="51"/>
      <c r="E7" s="51"/>
      <c r="F7" s="51"/>
      <c r="G7" s="51"/>
      <c r="H7" s="51"/>
      <c r="I7" s="51"/>
    </row>
    <row r="8" spans="1:9" ht="6" customHeight="1">
      <c r="A8" s="3"/>
      <c r="B8" s="3"/>
      <c r="C8" s="3"/>
      <c r="D8" s="4"/>
      <c r="E8" s="3"/>
      <c r="F8" s="3"/>
      <c r="G8" s="28"/>
      <c r="H8" s="3"/>
    </row>
    <row r="9" spans="1:9" ht="12.75">
      <c r="A9" s="43" t="s">
        <v>28</v>
      </c>
      <c r="B9" s="44"/>
      <c r="C9" s="43">
        <f>COUNTA(Tableau17[Montant])</f>
        <v>3</v>
      </c>
      <c r="D9" s="51"/>
      <c r="E9" s="51"/>
      <c r="F9" s="51"/>
      <c r="G9" s="51"/>
      <c r="H9" s="51"/>
      <c r="I9" s="51"/>
    </row>
    <row r="10" spans="1:9" ht="6" customHeight="1"/>
    <row r="11" spans="1:9" ht="19.5" customHeight="1">
      <c r="A11" s="54" t="s">
        <v>38</v>
      </c>
      <c r="B11" s="54"/>
      <c r="C11" s="54"/>
      <c r="D11" s="54"/>
      <c r="E11" s="54"/>
      <c r="F11" s="54"/>
      <c r="G11" s="54"/>
      <c r="H11" s="54"/>
      <c r="I11" s="54"/>
    </row>
    <row r="12" spans="1:9" ht="12" thickBot="1">
      <c r="A12" s="23" t="s">
        <v>33</v>
      </c>
      <c r="B12" s="24" t="s">
        <v>20</v>
      </c>
      <c r="C12" s="20" t="s">
        <v>36</v>
      </c>
      <c r="D12" s="31" t="s">
        <v>34</v>
      </c>
      <c r="E12" s="38" t="s">
        <v>48</v>
      </c>
      <c r="F12" s="39"/>
      <c r="G12" s="40"/>
      <c r="H12" s="19" t="s">
        <v>4</v>
      </c>
      <c r="I12" s="19" t="s">
        <v>1</v>
      </c>
    </row>
    <row r="13" spans="1:9" ht="15.75" customHeight="1" thickTop="1">
      <c r="A13" s="30" t="s">
        <v>52</v>
      </c>
      <c r="B13" s="30" t="s">
        <v>53</v>
      </c>
      <c r="C13" s="30" t="s">
        <v>23</v>
      </c>
      <c r="D13" s="30" t="s">
        <v>39</v>
      </c>
      <c r="E13" s="55">
        <f ca="1">TODAY()</f>
        <v>42426</v>
      </c>
      <c r="F13" s="56"/>
      <c r="G13" s="57"/>
      <c r="H13" s="30" t="s">
        <v>35</v>
      </c>
      <c r="I13" s="29" t="s">
        <v>37</v>
      </c>
    </row>
    <row r="14" spans="1:9" ht="6.75" customHeight="1"/>
    <row r="15" spans="1:9" ht="19.5" customHeight="1">
      <c r="A15" s="54" t="s">
        <v>32</v>
      </c>
      <c r="B15" s="54"/>
      <c r="C15" s="54"/>
      <c r="D15" s="54"/>
      <c r="E15" s="54"/>
      <c r="F15" s="54"/>
      <c r="G15" s="54"/>
      <c r="H15" s="54"/>
      <c r="I15" s="54"/>
    </row>
    <row r="16" spans="1:9" ht="30">
      <c r="A16" s="3" t="s">
        <v>3</v>
      </c>
      <c r="B16" s="21" t="s">
        <v>21</v>
      </c>
      <c r="C16" s="3" t="s">
        <v>47</v>
      </c>
      <c r="D16" s="22" t="s">
        <v>13</v>
      </c>
      <c r="E16" s="21" t="s">
        <v>30</v>
      </c>
      <c r="F16" s="25" t="s">
        <v>12</v>
      </c>
      <c r="G16" s="12" t="s">
        <v>6</v>
      </c>
      <c r="H16" s="21" t="s">
        <v>5</v>
      </c>
      <c r="I16" s="3" t="s">
        <v>49</v>
      </c>
    </row>
    <row r="17" spans="1:9">
      <c r="A17" s="26" t="s">
        <v>22</v>
      </c>
      <c r="B17" s="26" t="s">
        <v>19</v>
      </c>
      <c r="C17" s="26" t="s">
        <v>23</v>
      </c>
      <c r="D17" s="26" t="s">
        <v>31</v>
      </c>
      <c r="E17" s="16">
        <v>4500.6099999999997</v>
      </c>
      <c r="F17" s="26" t="s">
        <v>18</v>
      </c>
      <c r="G17" s="11" t="str">
        <f t="shared" ref="G17" si="0">"0.1"</f>
        <v>0.1</v>
      </c>
      <c r="H17" s="11" t="str">
        <f>"AGRD"</f>
        <v>AGRD</v>
      </c>
      <c r="I17" s="11" t="str">
        <f t="shared" ref="I17" si="1">"Ref Ctr"</f>
        <v>Ref Ctr</v>
      </c>
    </row>
    <row r="18" spans="1:9">
      <c r="A18" s="21" t="s">
        <v>42</v>
      </c>
      <c r="B18" s="21" t="s">
        <v>41</v>
      </c>
      <c r="C18" s="26" t="s">
        <v>23</v>
      </c>
      <c r="D18" s="21" t="s">
        <v>50</v>
      </c>
      <c r="E18" s="16">
        <v>4501.6099999999997</v>
      </c>
      <c r="F18" s="21" t="s">
        <v>51</v>
      </c>
      <c r="G18" s="1" t="str">
        <f>"0.1"</f>
        <v>0.1</v>
      </c>
      <c r="H18" s="11" t="str">
        <f>"AGRD"</f>
        <v>AGRD</v>
      </c>
      <c r="I18" s="1" t="str">
        <f>"Ref Ctr"</f>
        <v>Ref Ctr</v>
      </c>
    </row>
    <row r="19" spans="1:9">
      <c r="A19" s="27" t="s">
        <v>46</v>
      </c>
      <c r="B19" s="27" t="s">
        <v>43</v>
      </c>
      <c r="C19" s="26" t="s">
        <v>23</v>
      </c>
      <c r="D19" s="27" t="s">
        <v>45</v>
      </c>
      <c r="E19" s="32">
        <v>450</v>
      </c>
      <c r="F19" s="27" t="s">
        <v>44</v>
      </c>
      <c r="G19" s="11" t="str">
        <f>"0.1"</f>
        <v>0.1</v>
      </c>
      <c r="H19" s="11" t="str">
        <f>"AGRD"</f>
        <v>AGRD</v>
      </c>
      <c r="I19" s="11" t="str">
        <f>"Ref Ctr"</f>
        <v>Ref Ctr</v>
      </c>
    </row>
  </sheetData>
  <mergeCells count="13">
    <mergeCell ref="A15:I15"/>
    <mergeCell ref="E12:G12"/>
    <mergeCell ref="E13:G13"/>
    <mergeCell ref="C3:I3"/>
    <mergeCell ref="A1:I1"/>
    <mergeCell ref="A11:I11"/>
    <mergeCell ref="C9:I9"/>
    <mergeCell ref="C7:I7"/>
    <mergeCell ref="C5:I5"/>
    <mergeCell ref="A3:B3"/>
    <mergeCell ref="A5:B5"/>
    <mergeCell ref="A7:B7"/>
    <mergeCell ref="A9:B9"/>
  </mergeCells>
  <dataValidations count="1">
    <dataValidation type="list" allowBlank="1" showInputMessage="1" showErrorMessage="1" sqref="I13">
      <formula1>"SHAR,CRED,DEBT"</formula1>
    </dataValidation>
  </dataValidations>
  <pageMargins left="0.7" right="0.7" top="0.75" bottom="0.75" header="0.3" footer="0.3"/>
  <pageSetup paperSize="9" orientation="portrait" r:id="rId1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 Séq d'une opé</vt:lpstr>
      <vt:lpstr>1 séq d'n opé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2016-02-26T11:11:38Z</dcterms:modified>
</cp:coreProperties>
</file>