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ning Poker" sheetId="1" r:id="rId4"/>
    <sheet state="visible" name="Burn down chart sprint 1" sheetId="2" r:id="rId5"/>
    <sheet state="visible" name="Burn down chart sprint 2" sheetId="3" r:id="rId6"/>
    <sheet state="visible" name="Burn down chart sprint 3" sheetId="4" r:id="rId7"/>
    <sheet state="visible" name="Burn down chart sprint 4" sheetId="5" r:id="rId8"/>
    <sheet state="visible" name="Burn down chart sprint 5" sheetId="6" r:id="rId9"/>
  </sheets>
  <definedNames/>
  <calcPr/>
</workbook>
</file>

<file path=xl/sharedStrings.xml><?xml version="1.0" encoding="utf-8"?>
<sst xmlns="http://schemas.openxmlformats.org/spreadsheetml/2006/main" count="150" uniqueCount="100">
  <si>
    <t>Historia de Usuario</t>
  </si>
  <si>
    <t>Descripción</t>
  </si>
  <si>
    <t>Voto David Merino</t>
  </si>
  <si>
    <t>Voto Sebastian Palma</t>
  </si>
  <si>
    <t>Voto Enzo Mayo</t>
  </si>
  <si>
    <t>Estimación Final</t>
  </si>
  <si>
    <t>Definir y Priorizar Backlog</t>
  </si>
  <si>
    <t>Definir y organizar el backlog inicial del proyecto.</t>
  </si>
  <si>
    <t>Configurar Entorno de Desarrollo</t>
  </si>
  <si>
    <t>Configurar el entorno de desarrollo y herramientas.</t>
  </si>
  <si>
    <t>Minimo</t>
  </si>
  <si>
    <t>Maximo</t>
  </si>
  <si>
    <t>Colores correspondientes a los sprints</t>
  </si>
  <si>
    <t>Planificar Roles y Tareas Iniciales</t>
  </si>
  <si>
    <t>Asignación de roles y planificación inicial de tareas.</t>
  </si>
  <si>
    <t>Sprint 1</t>
  </si>
  <si>
    <t>Sprint 2</t>
  </si>
  <si>
    <t>Sprint 3</t>
  </si>
  <si>
    <t>Sprint 4</t>
  </si>
  <si>
    <t>Sprint 5</t>
  </si>
  <si>
    <t>Machine Learning</t>
  </si>
  <si>
    <t>Desarrollo y entrenamiento de modelos de ML.</t>
  </si>
  <si>
    <t>Acta de Constitución del Proyecto</t>
  </si>
  <si>
    <t>Documentación del acta de constitución.</t>
  </si>
  <si>
    <t>Análisis del Caso</t>
  </si>
  <si>
    <t>Análisis inicial del caso de estudio.</t>
  </si>
  <si>
    <t>Mapa Mental</t>
  </si>
  <si>
    <t>Creación de un mapa mental del proyecto.</t>
  </si>
  <si>
    <t>Mapa de Interesados</t>
  </si>
  <si>
    <t>Identificación de los interesados clave.</t>
  </si>
  <si>
    <t>Caso de Negocio</t>
  </si>
  <si>
    <t>Desarrollar el caso de negocio.</t>
  </si>
  <si>
    <t>Total</t>
  </si>
  <si>
    <t>Repositorio de GitHub</t>
  </si>
  <si>
    <t>Crear y configurar repositorio de código en GitHub.</t>
  </si>
  <si>
    <t>Base de Datos local</t>
  </si>
  <si>
    <t>Diseño y configuración de la base de datos local.</t>
  </si>
  <si>
    <t xml:space="preserve"> Desarrollo de Views</t>
  </si>
  <si>
    <t>Desarrollo de vistas para la interfaz.</t>
  </si>
  <si>
    <t>Desarrollo de Modelos de Base de Datos</t>
  </si>
  <si>
    <t>Crear los modelos de base de datos.</t>
  </si>
  <si>
    <t>Implementar Interfaz de Usuario</t>
  </si>
  <si>
    <t>Desarrollo de la interfaz de usuario.</t>
  </si>
  <si>
    <t>Migrar Base de Datos</t>
  </si>
  <si>
    <t>Migración de la base de datos existente.</t>
  </si>
  <si>
    <t>Crear Modelos de Predicción</t>
  </si>
  <si>
    <t>Construcción de modelos predictivos.</t>
  </si>
  <si>
    <t>Dividir Datos de Entrenamiento y Prueba</t>
  </si>
  <si>
    <t>División de datos en conjuntos de entrenamiento/prueba.</t>
  </si>
  <si>
    <t>Evaluar Modelos de Machine Learning</t>
  </si>
  <si>
    <t>Evaluación de rendimiento de los modelos.</t>
  </si>
  <si>
    <t>Django Backend</t>
  </si>
  <si>
    <t>Desarrollo del backend en Django.</t>
  </si>
  <si>
    <t>Actualizar Formularios</t>
  </si>
  <si>
    <t>Modificación y actualización de formularios.</t>
  </si>
  <si>
    <t>Inicio de Sesión - Validación de Entrada</t>
  </si>
  <si>
    <t>Validación de entrada en el inicio de sesión.</t>
  </si>
  <si>
    <t>Inicio de Sesión - Seguridad</t>
  </si>
  <si>
    <t>Seguridad en el módulo de inicio de sesión.</t>
  </si>
  <si>
    <t>Redirección Formularios</t>
  </si>
  <si>
    <t>Redirección en formularios de inicio de sesión.</t>
  </si>
  <si>
    <t>Visualización de Resultados</t>
  </si>
  <si>
    <t>Mostrar los resultados de predicciones.</t>
  </si>
  <si>
    <t>Diseño</t>
  </si>
  <si>
    <t>Creación del diseño general del sistema.</t>
  </si>
  <si>
    <t>Listar pacientes</t>
  </si>
  <si>
    <t>Listar pacientes registrados en el sistema.</t>
  </si>
  <si>
    <t>Exportar datos</t>
  </si>
  <si>
    <t>Permitir exportación de datos de usuarios.</t>
  </si>
  <si>
    <t>Calcular Presupuesto</t>
  </si>
  <si>
    <t>Estimar presupuesto para implementación.</t>
  </si>
  <si>
    <t>Inicio de Sesión - Notificaciones de Seguridad</t>
  </si>
  <si>
    <t>Notificaciones de seguridad en inicio de sesión.</t>
  </si>
  <si>
    <t>Inicio de Sesión - Recuperación de Contraseña</t>
  </si>
  <si>
    <t>Funcionalidad de recuperación de contraseña.</t>
  </si>
  <si>
    <t>Diseño de la Aplicación Web</t>
  </si>
  <si>
    <t>Diseño general de la aplicación web.</t>
  </si>
  <si>
    <t>Alertas De Inicio de Sesión</t>
  </si>
  <si>
    <t>Alertas de actividad sospechosa en el inicio de sesión.</t>
  </si>
  <si>
    <t>Agregar funcion de eliminar paciente</t>
  </si>
  <si>
    <t>Implementar la opción para eliminar registros de pacientes.</t>
  </si>
  <si>
    <t>Agregar Listado de Usuarios</t>
  </si>
  <si>
    <t>Crear una vista con el listado de usuarios registrados.</t>
  </si>
  <si>
    <t>Pruebas de Usuario</t>
  </si>
  <si>
    <t>Realizar pruebas de aceptación y usabilidad.</t>
  </si>
  <si>
    <t>Finalizar Entregables</t>
  </si>
  <si>
    <t>Completar y entregar las funcionalidades finales.</t>
  </si>
  <si>
    <t>Optimizar código</t>
  </si>
  <si>
    <t>Mejorar la eficiencia y legibilidad del código.</t>
  </si>
  <si>
    <t>Optimizar Diseño</t>
  </si>
  <si>
    <t>Mejorar la interfaz y experiencia de usuario.</t>
  </si>
  <si>
    <t>Optimizar Modelo Machine Learning</t>
  </si>
  <si>
    <t>Mejorar el rendimiento del modelo de Machine Learning.</t>
  </si>
  <si>
    <t>Aplicar inteligencia artificial al proyecto</t>
  </si>
  <si>
    <t>Implementar una API de inteligencia artificial para generar recomendaciones basadas en los resultados obtenidos y los gráficos asociados.</t>
  </si>
  <si>
    <t>Fecha</t>
  </si>
  <si>
    <t>Esperado</t>
  </si>
  <si>
    <t>Real</t>
  </si>
  <si>
    <t>Calculo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</si>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</sst>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d mmmm"/>
    <numFmt numFmtId="166" formatCode="d/m"/>
    <numFmt numFmtId="167" formatCode="d/MM/yyyy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color rgb="FFFFFFFF"/>
      <name val="Arial"/>
      <scheme val="minor"/>
    </font>
    <font>
      <color rgb="FF0000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B45F06"/>
        <bgColor rgb="FFB45F06"/>
      </patternFill>
    </fill>
    <fill>
      <patternFill patternType="solid">
        <fgColor rgb="FF356854"/>
        <bgColor rgb="FF35685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1" fillId="2" fontId="3" numFmtId="0" xfId="0" applyAlignment="1" applyBorder="1" applyFill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1" fillId="3" fontId="5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readingOrder="0"/>
    </xf>
    <xf borderId="2" fillId="4" fontId="2" numFmtId="0" xfId="0" applyAlignment="1" applyBorder="1" applyFill="1" applyFont="1">
      <alignment horizontal="center" readingOrder="0" shrinkToFit="0" vertical="center" wrapText="1"/>
    </xf>
    <xf borderId="3" fillId="0" fontId="6" numFmtId="0" xfId="0" applyBorder="1" applyFont="1"/>
    <xf borderId="4" fillId="0" fontId="6" numFmtId="0" xfId="0" applyBorder="1" applyFont="1"/>
    <xf borderId="1" fillId="0" fontId="5" numFmtId="0" xfId="0" applyAlignment="1" applyBorder="1" applyFont="1">
      <alignment readingOrder="0" shrinkToFit="0" wrapText="1"/>
    </xf>
    <xf borderId="1" fillId="2" fontId="4" numFmtId="0" xfId="0" applyAlignment="1" applyBorder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1" fillId="7" fontId="4" numFmtId="0" xfId="0" applyAlignment="1" applyBorder="1" applyFill="1" applyFont="1">
      <alignment readingOrder="0"/>
    </xf>
    <xf borderId="1" fillId="8" fontId="4" numFmtId="0" xfId="0" applyAlignment="1" applyBorder="1" applyFill="1" applyFont="1">
      <alignment readingOrder="0"/>
    </xf>
    <xf borderId="0" fillId="0" fontId="4" numFmtId="164" xfId="0" applyAlignment="1" applyFont="1" applyNumberForma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1" fillId="2" fontId="3" numFmtId="0" xfId="0" applyBorder="1" applyFont="1"/>
    <xf borderId="1" fillId="3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5" fontId="3" numFmtId="0" xfId="0" applyAlignment="1" applyBorder="1" applyFont="1">
      <alignment readingOrder="0" shrinkToFit="0" wrapText="1"/>
    </xf>
    <xf borderId="1" fillId="5" fontId="3" numFmtId="0" xfId="0" applyBorder="1" applyFont="1"/>
    <xf borderId="1" fillId="3" fontId="3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readingOrder="0"/>
    </xf>
    <xf borderId="1" fillId="6" fontId="3" numFmtId="0" xfId="0" applyAlignment="1" applyBorder="1" applyFont="1">
      <alignment readingOrder="0" shrinkToFit="0" wrapText="1"/>
    </xf>
    <xf borderId="1" fillId="6" fontId="3" numFmtId="0" xfId="0" applyBorder="1" applyFont="1"/>
    <xf borderId="1" fillId="7" fontId="3" numFmtId="0" xfId="0" applyAlignment="1" applyBorder="1" applyFont="1">
      <alignment readingOrder="0"/>
    </xf>
    <xf borderId="1" fillId="7" fontId="3" numFmtId="0" xfId="0" applyAlignment="1" applyBorder="1" applyFont="1">
      <alignment readingOrder="0" shrinkToFit="0" wrapText="1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1" fillId="7" fontId="3" numFmtId="0" xfId="0" applyBorder="1" applyFont="1"/>
    <xf borderId="1" fillId="8" fontId="3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8" fontId="3" numFmtId="0" xfId="0" applyAlignment="1" applyBorder="1" applyFont="1">
      <alignment readingOrder="0"/>
    </xf>
    <xf borderId="1" fillId="8" fontId="3" numFmtId="0" xfId="0" applyBorder="1" applyFont="1"/>
    <xf borderId="1" fillId="0" fontId="4" numFmtId="0" xfId="0" applyAlignment="1" applyBorder="1" applyFont="1">
      <alignment horizontal="left" readingOrder="0" shrinkToFit="0" vertical="center" wrapText="0"/>
    </xf>
    <xf borderId="1" fillId="9" fontId="7" numFmtId="0" xfId="0" applyAlignment="1" applyBorder="1" applyFill="1" applyFont="1">
      <alignment horizontal="right" readingOrder="0" vertical="center"/>
    </xf>
    <xf borderId="1" fillId="2" fontId="8" numFmtId="167" xfId="0" applyAlignment="1" applyBorder="1" applyFont="1" applyNumberFormat="1">
      <alignment horizontal="center" readingOrder="0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/>
    </xf>
    <xf borderId="1" fillId="5" fontId="8" numFmtId="167" xfId="0" applyAlignment="1" applyBorder="1" applyFont="1" applyNumberFormat="1">
      <alignment horizontal="center" readingOrder="0" shrinkToFit="0" vertical="center" wrapText="0"/>
    </xf>
    <xf borderId="1" fillId="6" fontId="8" numFmtId="167" xfId="0" applyAlignment="1" applyBorder="1" applyFont="1" applyNumberFormat="1">
      <alignment horizontal="center" readingOrder="0" shrinkToFit="0" vertical="center" wrapText="0"/>
    </xf>
    <xf borderId="1" fillId="6" fontId="8" numFmtId="167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7" fontId="8" numFmtId="167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1" fillId="7" fontId="8" numFmtId="167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center" wrapText="0"/>
    </xf>
    <xf borderId="1" fillId="8" fontId="8" numFmtId="167" xfId="0" applyAlignment="1" applyBorder="1" applyFont="1" applyNumberFormat="1">
      <alignment horizontal="center" readingOrder="0" shrinkToFit="0" vertical="center" wrapText="0"/>
    </xf>
    <xf borderId="1" fillId="8" fontId="8" numFmtId="167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Burn down chart sprint 1-style">
      <tableStyleElement dxfId="1" type="headerRow"/>
      <tableStyleElement dxfId="2" type="firstRowStripe"/>
      <tableStyleElement dxfId="3" type="secondRowStripe"/>
    </tableStyle>
    <tableStyle count="3" pivot="0" name="Burn down chart sprint 2-style">
      <tableStyleElement dxfId="1" type="headerRow"/>
      <tableStyleElement dxfId="2" type="firstRowStripe"/>
      <tableStyleElement dxfId="3" type="secondRowStripe"/>
    </tableStyle>
    <tableStyle count="3" pivot="0" name="Burn down chart sprint 3-style">
      <tableStyleElement dxfId="1" type="headerRow"/>
      <tableStyleElement dxfId="2" type="firstRowStripe"/>
      <tableStyleElement dxfId="3" type="secondRowStripe"/>
    </tableStyle>
    <tableStyle count="3" pivot="0" name="Burn down chart sprint 4-style">
      <tableStyleElement dxfId="1" type="headerRow"/>
      <tableStyleElement dxfId="2" type="firstRowStripe"/>
      <tableStyleElement dxfId="3" type="secondRowStripe"/>
    </tableStyle>
    <tableStyle count="3" pivot="0" name="Burn down chart sprint 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1'!$A$5:$A$19</c:f>
            </c:strRef>
          </c:cat>
          <c:val>
            <c:numRef>
              <c:f>'Burn down chart sprint 1'!$B$5:$B$19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1'!$A$5:$A$19</c:f>
            </c:strRef>
          </c:cat>
          <c:val>
            <c:numRef>
              <c:f>'Burn down chart sprint 1'!$C$5:$C$19</c:f>
              <c:numCache/>
            </c:numRef>
          </c:val>
          <c:smooth val="0"/>
        </c:ser>
        <c:axId val="298710183"/>
        <c:axId val="319727399"/>
      </c:lineChart>
      <c:catAx>
        <c:axId val="298710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727399"/>
      </c:catAx>
      <c:valAx>
        <c:axId val="319727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7101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5'!$B$4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5'!$A$5:$A$25</c:f>
            </c:strRef>
          </c:cat>
          <c:val>
            <c:numRef>
              <c:f>'Burn down chart sprint 5'!$B$5:$B$25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5'!$C$4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5'!$A$5:$A$25</c:f>
            </c:strRef>
          </c:cat>
          <c:val>
            <c:numRef>
              <c:f>'Burn down chart sprint 5'!$C$5:$C$25</c:f>
              <c:numCache/>
            </c:numRef>
          </c:val>
          <c:smooth val="0"/>
        </c:ser>
        <c:axId val="431639766"/>
        <c:axId val="930147872"/>
      </c:lineChart>
      <c:catAx>
        <c:axId val="431639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147872"/>
      </c:catAx>
      <c:valAx>
        <c:axId val="930147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1639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1'!$B$4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1'!$A$5:$A$25</c:f>
            </c:strRef>
          </c:cat>
          <c:val>
            <c:numRef>
              <c:f>'Burn down chart sprint 1'!$B$5:$B$25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1'!$C$4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1'!$A$5:$A$25</c:f>
            </c:strRef>
          </c:cat>
          <c:val>
            <c:numRef>
              <c:f>'Burn down chart sprint 1'!$C$5:$C$25</c:f>
              <c:numCache/>
            </c:numRef>
          </c:val>
          <c:smooth val="0"/>
        </c:ser>
        <c:axId val="1469162210"/>
        <c:axId val="1923492500"/>
      </c:lineChart>
      <c:catAx>
        <c:axId val="1469162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3492500"/>
      </c:catAx>
      <c:valAx>
        <c:axId val="1923492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162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2'!$B$4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2'!$C$4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2'!$C$5:$C$25</c:f>
              <c:numCache/>
            </c:numRef>
          </c:val>
          <c:smooth val="0"/>
        </c:ser>
        <c:axId val="1910144873"/>
        <c:axId val="1873931326"/>
      </c:lineChart>
      <c:catAx>
        <c:axId val="1910144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931326"/>
      </c:catAx>
      <c:valAx>
        <c:axId val="187393132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144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2'!$B$4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2'!$C$4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2'!$A$5:$A$25</c:f>
            </c:strRef>
          </c:cat>
          <c:val>
            <c:numRef>
              <c:f>'Burn down chart sprint 2'!$C$5:$C$25</c:f>
              <c:numCache/>
            </c:numRef>
          </c:val>
          <c:smooth val="0"/>
        </c:ser>
        <c:axId val="821948404"/>
        <c:axId val="1022969213"/>
      </c:lineChart>
      <c:catAx>
        <c:axId val="821948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969213"/>
      </c:catAx>
      <c:valAx>
        <c:axId val="10229692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9484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3'!$B$4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3'!$A$5:$A$21</c:f>
            </c:strRef>
          </c:cat>
          <c:val>
            <c:numRef>
              <c:f>'Burn down chart sprint 3'!$B$5:$B$21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3'!$C$4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3'!$A$5:$A$21</c:f>
            </c:strRef>
          </c:cat>
          <c:val>
            <c:numRef>
              <c:f>'Burn down chart sprint 3'!$C$5:$C$21</c:f>
              <c:numCache/>
            </c:numRef>
          </c:val>
          <c:smooth val="0"/>
        </c:ser>
        <c:axId val="387525481"/>
        <c:axId val="1567037579"/>
      </c:lineChart>
      <c:catAx>
        <c:axId val="387525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37579"/>
      </c:catAx>
      <c:valAx>
        <c:axId val="1567037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525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3'!$B$4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3'!$A$5:$A$25</c:f>
            </c:strRef>
          </c:cat>
          <c:val>
            <c:numRef>
              <c:f>'Burn down chart sprint 3'!$B$5:$B$25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3'!$C$4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3'!$A$5:$A$25</c:f>
            </c:strRef>
          </c:cat>
          <c:val>
            <c:numRef>
              <c:f>'Burn down chart sprint 3'!$C$5:$C$25</c:f>
              <c:numCache/>
            </c:numRef>
          </c:val>
          <c:smooth val="0"/>
        </c:ser>
        <c:axId val="1972137796"/>
        <c:axId val="254124802"/>
      </c:lineChart>
      <c:catAx>
        <c:axId val="1972137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124802"/>
      </c:catAx>
      <c:valAx>
        <c:axId val="254124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137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4'!$B$4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4'!$A$5:$A$21</c:f>
            </c:strRef>
          </c:cat>
          <c:val>
            <c:numRef>
              <c:f>'Burn down chart sprint 4'!$B$5:$B$21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4'!$C$4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4'!$A$5:$A$21</c:f>
            </c:strRef>
          </c:cat>
          <c:val>
            <c:numRef>
              <c:f>'Burn down chart sprint 4'!$C$5:$C$21</c:f>
              <c:numCache/>
            </c:numRef>
          </c:val>
          <c:smooth val="0"/>
        </c:ser>
        <c:axId val="1992740840"/>
        <c:axId val="1352570904"/>
      </c:lineChart>
      <c:catAx>
        <c:axId val="199274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2570904"/>
      </c:catAx>
      <c:valAx>
        <c:axId val="1352570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2740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4'!$B$4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4'!$A$5:$A$25</c:f>
            </c:strRef>
          </c:cat>
          <c:val>
            <c:numRef>
              <c:f>'Burn down chart sprint 4'!$B$5:$B$25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4'!$C$4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4'!$A$5:$A$25</c:f>
            </c:strRef>
          </c:cat>
          <c:val>
            <c:numRef>
              <c:f>'Burn down chart sprint 4'!$C$5:$C$25</c:f>
              <c:numCache/>
            </c:numRef>
          </c:val>
          <c:smooth val="0"/>
        </c:ser>
        <c:axId val="114836489"/>
        <c:axId val="111963945"/>
      </c:lineChart>
      <c:catAx>
        <c:axId val="11483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63945"/>
      </c:catAx>
      <c:valAx>
        <c:axId val="111963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36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Esperado y Real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 sprint 5'!$B$4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 down chart sprint 5'!$A$5:$A$21</c:f>
            </c:strRef>
          </c:cat>
          <c:val>
            <c:numRef>
              <c:f>'Burn down chart sprint 5'!$B$5:$B$21</c:f>
              <c:numCache/>
            </c:numRef>
          </c:val>
          <c:smooth val="0"/>
        </c:ser>
        <c:ser>
          <c:idx val="1"/>
          <c:order val="1"/>
          <c:tx>
            <c:strRef>
              <c:f>'Burn down chart sprint 5'!$C$4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 down chart sprint 5'!$A$5:$A$21</c:f>
            </c:strRef>
          </c:cat>
          <c:val>
            <c:numRef>
              <c:f>'Burn down chart sprint 5'!$C$5:$C$21</c:f>
              <c:numCache/>
            </c:numRef>
          </c:val>
          <c:smooth val="0"/>
        </c:ser>
        <c:axId val="648056042"/>
        <c:axId val="1126776886"/>
      </c:lineChart>
      <c:catAx>
        <c:axId val="648056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fecha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776886"/>
      </c:catAx>
      <c:valAx>
        <c:axId val="1126776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056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685800</xdr:colOff>
      <xdr:row>0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4:C25" displayName="Sprint_1" name="Sprint_1" id="1">
  <tableColumns count="3">
    <tableColumn name="Fecha" id="1"/>
    <tableColumn name="Esperado" id="2"/>
    <tableColumn name="Real" id="3"/>
  </tableColumns>
  <tableStyleInfo name="Burn down chart sprint 1-style" showColumnStripes="0" showFirstColumn="1" showLastColumn="1" showRowStripes="1"/>
</table>
</file>

<file path=xl/tables/table2.xml><?xml version="1.0" encoding="utf-8"?>
<table xmlns="http://schemas.openxmlformats.org/spreadsheetml/2006/main" ref="A4:C25" displayName="Sprint_2" name="Sprint_2" id="2">
  <tableColumns count="3">
    <tableColumn name="Fecha" id="1"/>
    <tableColumn name="Esperado" id="2"/>
    <tableColumn name="Real" id="3"/>
  </tableColumns>
  <tableStyleInfo name="Burn down chart sprint 2-style" showColumnStripes="0" showFirstColumn="1" showLastColumn="1" showRowStripes="1"/>
</table>
</file>

<file path=xl/tables/table3.xml><?xml version="1.0" encoding="utf-8"?>
<table xmlns="http://schemas.openxmlformats.org/spreadsheetml/2006/main" ref="A4:C21" displayName="Sprint_3" name="Sprint_3" id="3">
  <tableColumns count="3">
    <tableColumn name="Fecha" id="1"/>
    <tableColumn name="Esperado" id="2"/>
    <tableColumn name="Real" id="3"/>
  </tableColumns>
  <tableStyleInfo name="Burn down chart sprint 3-style" showColumnStripes="0" showFirstColumn="1" showLastColumn="1" showRowStripes="1"/>
</table>
</file>

<file path=xl/tables/table4.xml><?xml version="1.0" encoding="utf-8"?>
<table xmlns="http://schemas.openxmlformats.org/spreadsheetml/2006/main" ref="A4:C21" displayName="Sprint_4" name="Sprint_4" id="4">
  <tableColumns count="3">
    <tableColumn name="Fecha" id="1"/>
    <tableColumn name="Esperado" id="2"/>
    <tableColumn name="Real" id="3"/>
  </tableColumns>
  <tableStyleInfo name="Burn down chart sprint 4-style" showColumnStripes="0" showFirstColumn="1" showLastColumn="1" showRowStripes="1"/>
</table>
</file>

<file path=xl/tables/table5.xml><?xml version="1.0" encoding="utf-8"?>
<table xmlns="http://schemas.openxmlformats.org/spreadsheetml/2006/main" ref="A4:C21" displayName="Sprint_5" name="Sprint_5" id="5">
  <tableColumns count="3">
    <tableColumn name="Fecha" id="1"/>
    <tableColumn name="Esperado" id="2"/>
    <tableColumn name="Real" id="3"/>
  </tableColumns>
  <tableStyleInfo name="Burn down chart sprint 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88"/>
    <col customWidth="1" min="2" max="2" width="38.13"/>
    <col customWidth="1" min="3" max="3" width="21.5"/>
    <col customWidth="1" min="4" max="4" width="25.13"/>
    <col customWidth="1" min="5" max="5" width="20.75"/>
    <col customWidth="1" min="6" max="6" width="19.88"/>
    <col customWidth="1" min="7" max="7" width="15.38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</row>
    <row r="2" ht="34.5" customHeight="1">
      <c r="A2" s="3" t="s">
        <v>6</v>
      </c>
      <c r="B2" s="4" t="s">
        <v>7</v>
      </c>
      <c r="C2" s="3">
        <v>5.0</v>
      </c>
      <c r="D2" s="3">
        <v>8.0</v>
      </c>
      <c r="E2" s="3">
        <v>5.0</v>
      </c>
      <c r="F2" s="3">
        <v>5.0</v>
      </c>
      <c r="H2" s="5"/>
    </row>
    <row r="3">
      <c r="A3" s="3" t="s">
        <v>8</v>
      </c>
      <c r="B3" s="4" t="s">
        <v>9</v>
      </c>
      <c r="C3" s="3">
        <v>3.0</v>
      </c>
      <c r="D3" s="3">
        <v>5.0</v>
      </c>
      <c r="E3" s="3">
        <v>3.0</v>
      </c>
      <c r="F3" s="3">
        <v>3.0</v>
      </c>
      <c r="H3" s="6" t="s">
        <v>10</v>
      </c>
      <c r="I3" s="7" t="s">
        <v>11</v>
      </c>
      <c r="K3" s="8" t="s">
        <v>12</v>
      </c>
      <c r="L3" s="9"/>
      <c r="M3" s="9"/>
      <c r="N3" s="9"/>
      <c r="O3" s="10"/>
    </row>
    <row r="4">
      <c r="A4" s="3" t="s">
        <v>13</v>
      </c>
      <c r="B4" s="4" t="s">
        <v>14</v>
      </c>
      <c r="C4" s="3">
        <v>5.0</v>
      </c>
      <c r="D4" s="3">
        <v>8.0</v>
      </c>
      <c r="E4" s="3">
        <v>5.0</v>
      </c>
      <c r="F4" s="3">
        <v>5.0</v>
      </c>
      <c r="H4" s="11">
        <v>3.0</v>
      </c>
      <c r="I4" s="7">
        <v>13.0</v>
      </c>
      <c r="K4" s="12" t="s">
        <v>15</v>
      </c>
      <c r="L4" s="13" t="s">
        <v>16</v>
      </c>
      <c r="M4" s="14" t="s">
        <v>17</v>
      </c>
      <c r="N4" s="15" t="s">
        <v>18</v>
      </c>
      <c r="O4" s="16" t="s">
        <v>19</v>
      </c>
    </row>
    <row r="5">
      <c r="A5" s="3" t="s">
        <v>20</v>
      </c>
      <c r="B5" s="4" t="s">
        <v>21</v>
      </c>
      <c r="C5" s="3">
        <v>13.0</v>
      </c>
      <c r="D5" s="3">
        <v>13.0</v>
      </c>
      <c r="E5" s="3">
        <v>8.0</v>
      </c>
      <c r="F5" s="3">
        <v>13.0</v>
      </c>
      <c r="H5" s="17"/>
    </row>
    <row r="6" ht="26.25" customHeight="1">
      <c r="A6" s="3" t="s">
        <v>22</v>
      </c>
      <c r="B6" s="4" t="s">
        <v>23</v>
      </c>
      <c r="C6" s="3">
        <v>3.0</v>
      </c>
      <c r="D6" s="3">
        <v>5.0</v>
      </c>
      <c r="E6" s="3">
        <v>3.0</v>
      </c>
      <c r="F6" s="3">
        <v>3.0</v>
      </c>
      <c r="H6" s="17"/>
    </row>
    <row r="7" ht="31.5" customHeight="1">
      <c r="A7" s="3" t="s">
        <v>24</v>
      </c>
      <c r="B7" s="4" t="s">
        <v>25</v>
      </c>
      <c r="C7" s="3">
        <v>5.0</v>
      </c>
      <c r="D7" s="3">
        <v>3.0</v>
      </c>
      <c r="E7" s="3">
        <v>5.0</v>
      </c>
      <c r="F7" s="3">
        <v>5.0</v>
      </c>
      <c r="H7" s="17"/>
    </row>
    <row r="8">
      <c r="A8" s="3" t="s">
        <v>26</v>
      </c>
      <c r="B8" s="4" t="s">
        <v>27</v>
      </c>
      <c r="C8" s="3">
        <v>3.0</v>
      </c>
      <c r="D8" s="3">
        <v>3.0</v>
      </c>
      <c r="E8" s="3">
        <v>3.0</v>
      </c>
      <c r="F8" s="3">
        <v>3.0</v>
      </c>
      <c r="H8" s="5"/>
    </row>
    <row r="9" ht="35.25" customHeight="1">
      <c r="A9" s="3" t="s">
        <v>28</v>
      </c>
      <c r="B9" s="4" t="s">
        <v>29</v>
      </c>
      <c r="C9" s="3">
        <v>3.0</v>
      </c>
      <c r="D9" s="3">
        <v>3.0</v>
      </c>
      <c r="E9" s="3">
        <v>5.0</v>
      </c>
      <c r="F9" s="3">
        <v>3.0</v>
      </c>
    </row>
    <row r="10" ht="36.75" customHeight="1">
      <c r="A10" s="3" t="s">
        <v>30</v>
      </c>
      <c r="B10" s="4" t="s">
        <v>31</v>
      </c>
      <c r="C10" s="3">
        <v>5.0</v>
      </c>
      <c r="D10" s="3">
        <v>8.0</v>
      </c>
      <c r="E10" s="3">
        <v>5.0</v>
      </c>
      <c r="F10" s="3">
        <v>5.0</v>
      </c>
      <c r="G10" s="18" t="s">
        <v>32</v>
      </c>
    </row>
    <row r="11">
      <c r="A11" s="3" t="s">
        <v>33</v>
      </c>
      <c r="B11" s="4" t="s">
        <v>34</v>
      </c>
      <c r="C11" s="3">
        <v>3.0</v>
      </c>
      <c r="D11" s="3">
        <v>3.0</v>
      </c>
      <c r="E11" s="3">
        <v>3.0</v>
      </c>
      <c r="F11" s="3">
        <v>3.0</v>
      </c>
      <c r="G11" s="19">
        <f>sum(F2:F11)</f>
        <v>48</v>
      </c>
    </row>
    <row r="12">
      <c r="A12" s="20"/>
      <c r="B12" s="20"/>
      <c r="C12" s="20"/>
      <c r="D12" s="20"/>
      <c r="E12" s="20"/>
      <c r="F12" s="20"/>
    </row>
    <row r="13">
      <c r="A13" s="21" t="s">
        <v>35</v>
      </c>
      <c r="B13" s="22" t="s">
        <v>36</v>
      </c>
      <c r="C13" s="21">
        <v>8.0</v>
      </c>
      <c r="D13" s="21">
        <v>8.0</v>
      </c>
      <c r="E13" s="21">
        <v>5.0</v>
      </c>
      <c r="F13" s="21">
        <v>8.0</v>
      </c>
    </row>
    <row r="14" ht="27.0" customHeight="1">
      <c r="A14" s="21" t="s">
        <v>37</v>
      </c>
      <c r="B14" s="22" t="s">
        <v>38</v>
      </c>
      <c r="C14" s="21">
        <v>5.0</v>
      </c>
      <c r="D14" s="21">
        <v>8.0</v>
      </c>
      <c r="E14" s="21">
        <v>5.0</v>
      </c>
      <c r="F14" s="21">
        <v>5.0</v>
      </c>
    </row>
    <row r="15" ht="36.75" customHeight="1">
      <c r="A15" s="21" t="s">
        <v>39</v>
      </c>
      <c r="B15" s="22" t="s">
        <v>40</v>
      </c>
      <c r="C15" s="21">
        <v>8.0</v>
      </c>
      <c r="D15" s="21">
        <v>5.0</v>
      </c>
      <c r="E15" s="21">
        <v>8.0</v>
      </c>
      <c r="F15" s="21">
        <v>8.0</v>
      </c>
      <c r="G15" s="18" t="s">
        <v>32</v>
      </c>
    </row>
    <row r="16" ht="41.25" customHeight="1">
      <c r="A16" s="21" t="s">
        <v>41</v>
      </c>
      <c r="B16" s="22" t="s">
        <v>42</v>
      </c>
      <c r="C16" s="21">
        <v>8.0</v>
      </c>
      <c r="D16" s="21">
        <v>13.0</v>
      </c>
      <c r="E16" s="21">
        <v>8.0</v>
      </c>
      <c r="F16" s="21">
        <v>8.0</v>
      </c>
      <c r="G16" s="23">
        <f>sum(F13:F16)</f>
        <v>29</v>
      </c>
    </row>
    <row r="17">
      <c r="A17" s="20"/>
      <c r="B17" s="24"/>
      <c r="C17" s="20"/>
      <c r="D17" s="20"/>
      <c r="E17" s="20"/>
      <c r="F17" s="20"/>
    </row>
    <row r="18" ht="40.5" customHeight="1">
      <c r="A18" s="25" t="s">
        <v>43</v>
      </c>
      <c r="B18" s="26" t="s">
        <v>44</v>
      </c>
      <c r="C18" s="25">
        <v>8.0</v>
      </c>
      <c r="D18" s="25">
        <v>8.0</v>
      </c>
      <c r="E18" s="25">
        <v>8.0</v>
      </c>
      <c r="F18" s="25">
        <v>8.0</v>
      </c>
    </row>
    <row r="19" ht="40.5" customHeight="1">
      <c r="A19" s="25" t="s">
        <v>45</v>
      </c>
      <c r="B19" s="26" t="s">
        <v>46</v>
      </c>
      <c r="C19" s="25">
        <v>13.0</v>
      </c>
      <c r="D19" s="25">
        <v>8.0</v>
      </c>
      <c r="E19" s="25">
        <v>13.0</v>
      </c>
      <c r="F19" s="25">
        <v>13.0</v>
      </c>
    </row>
    <row r="20">
      <c r="A20" s="25" t="s">
        <v>47</v>
      </c>
      <c r="B20" s="26" t="s">
        <v>48</v>
      </c>
      <c r="C20" s="25">
        <v>5.0</v>
      </c>
      <c r="D20" s="25">
        <v>5.0</v>
      </c>
      <c r="E20" s="25">
        <v>3.0</v>
      </c>
      <c r="F20" s="25">
        <v>5.0</v>
      </c>
    </row>
    <row r="21">
      <c r="A21" s="25" t="s">
        <v>49</v>
      </c>
      <c r="B21" s="26" t="s">
        <v>50</v>
      </c>
      <c r="C21" s="25">
        <v>8.0</v>
      </c>
      <c r="D21" s="25">
        <v>13.0</v>
      </c>
      <c r="E21" s="25">
        <v>8.0</v>
      </c>
      <c r="F21" s="25">
        <v>8.0</v>
      </c>
    </row>
    <row r="22" ht="32.25" customHeight="1">
      <c r="A22" s="25" t="s">
        <v>51</v>
      </c>
      <c r="B22" s="26" t="s">
        <v>52</v>
      </c>
      <c r="C22" s="25">
        <v>8.0</v>
      </c>
      <c r="D22" s="25">
        <v>8.0</v>
      </c>
      <c r="E22" s="25">
        <v>13.0</v>
      </c>
      <c r="F22" s="25">
        <v>8.0</v>
      </c>
    </row>
    <row r="23">
      <c r="A23" s="25" t="s">
        <v>53</v>
      </c>
      <c r="B23" s="26" t="s">
        <v>54</v>
      </c>
      <c r="C23" s="25">
        <v>5.0</v>
      </c>
      <c r="D23" s="25">
        <v>3.0</v>
      </c>
      <c r="E23" s="25">
        <v>5.0</v>
      </c>
      <c r="F23" s="25">
        <v>5.0</v>
      </c>
    </row>
    <row r="24">
      <c r="A24" s="25" t="s">
        <v>55</v>
      </c>
      <c r="B24" s="26" t="s">
        <v>56</v>
      </c>
      <c r="C24" s="25">
        <v>3.0</v>
      </c>
      <c r="D24" s="25">
        <v>5.0</v>
      </c>
      <c r="E24" s="25">
        <v>3.0</v>
      </c>
      <c r="F24" s="25">
        <v>3.0</v>
      </c>
    </row>
    <row r="25">
      <c r="A25" s="25" t="s">
        <v>57</v>
      </c>
      <c r="B25" s="26" t="s">
        <v>58</v>
      </c>
      <c r="C25" s="25">
        <v>5.0</v>
      </c>
      <c r="D25" s="25">
        <v>8.0</v>
      </c>
      <c r="E25" s="25">
        <v>5.0</v>
      </c>
      <c r="F25" s="25">
        <v>5.0</v>
      </c>
      <c r="G25" s="18" t="s">
        <v>32</v>
      </c>
    </row>
    <row r="26">
      <c r="A26" s="25" t="s">
        <v>59</v>
      </c>
      <c r="B26" s="26" t="s">
        <v>60</v>
      </c>
      <c r="C26" s="25">
        <v>3.0</v>
      </c>
      <c r="D26" s="25">
        <v>3.0</v>
      </c>
      <c r="E26" s="25">
        <v>5.0</v>
      </c>
      <c r="F26" s="25">
        <v>3.0</v>
      </c>
      <c r="G26" s="27">
        <f>SUM(F18:F26)</f>
        <v>58</v>
      </c>
    </row>
    <row r="27">
      <c r="A27" s="20"/>
      <c r="B27" s="24"/>
      <c r="C27" s="20"/>
      <c r="D27" s="20"/>
      <c r="E27" s="20"/>
      <c r="F27" s="20"/>
    </row>
    <row r="28" ht="30.75" customHeight="1">
      <c r="A28" s="28" t="s">
        <v>61</v>
      </c>
      <c r="B28" s="29" t="s">
        <v>62</v>
      </c>
      <c r="C28" s="28">
        <v>8.0</v>
      </c>
      <c r="D28" s="28">
        <v>5.0</v>
      </c>
      <c r="E28" s="28">
        <v>8.0</v>
      </c>
      <c r="F28" s="28">
        <v>8.0</v>
      </c>
    </row>
    <row r="29" ht="38.25" customHeight="1">
      <c r="A29" s="28" t="s">
        <v>63</v>
      </c>
      <c r="B29" s="29" t="s">
        <v>64</v>
      </c>
      <c r="C29" s="28">
        <v>5.0</v>
      </c>
      <c r="D29" s="28">
        <v>3.0</v>
      </c>
      <c r="E29" s="28">
        <v>5.0</v>
      </c>
      <c r="F29" s="28">
        <v>5.0</v>
      </c>
    </row>
    <row r="30">
      <c r="A30" s="28" t="s">
        <v>65</v>
      </c>
      <c r="B30" s="29" t="s">
        <v>66</v>
      </c>
      <c r="C30" s="28">
        <v>3.0</v>
      </c>
      <c r="D30" s="28">
        <v>5.0</v>
      </c>
      <c r="E30" s="28">
        <v>3.0</v>
      </c>
      <c r="F30" s="28">
        <v>3.0</v>
      </c>
    </row>
    <row r="31">
      <c r="A31" s="28" t="s">
        <v>67</v>
      </c>
      <c r="B31" s="29" t="s">
        <v>68</v>
      </c>
      <c r="C31" s="28">
        <v>8.0</v>
      </c>
      <c r="D31" s="28">
        <v>8.0</v>
      </c>
      <c r="E31" s="28">
        <v>13.0</v>
      </c>
      <c r="F31" s="28">
        <v>8.0</v>
      </c>
    </row>
    <row r="32">
      <c r="A32" s="28" t="s">
        <v>69</v>
      </c>
      <c r="B32" s="29" t="s">
        <v>70</v>
      </c>
      <c r="C32" s="28">
        <v>5.0</v>
      </c>
      <c r="D32" s="28">
        <v>8.0</v>
      </c>
      <c r="E32" s="28">
        <v>5.0</v>
      </c>
      <c r="F32" s="28">
        <v>5.0</v>
      </c>
    </row>
    <row r="33">
      <c r="A33" s="28" t="s">
        <v>71</v>
      </c>
      <c r="B33" s="29" t="s">
        <v>72</v>
      </c>
      <c r="C33" s="28">
        <v>3.0</v>
      </c>
      <c r="D33" s="28">
        <v>3.0</v>
      </c>
      <c r="E33" s="28">
        <v>5.0</v>
      </c>
      <c r="F33" s="28">
        <v>3.0</v>
      </c>
      <c r="H33" s="30"/>
    </row>
    <row r="34">
      <c r="A34" s="28" t="s">
        <v>73</v>
      </c>
      <c r="B34" s="29" t="s">
        <v>74</v>
      </c>
      <c r="C34" s="28">
        <v>3.0</v>
      </c>
      <c r="D34" s="28">
        <v>5.0</v>
      </c>
      <c r="E34" s="28">
        <v>3.0</v>
      </c>
      <c r="F34" s="28">
        <v>3.0</v>
      </c>
    </row>
    <row r="35" ht="35.25" customHeight="1">
      <c r="A35" s="28" t="s">
        <v>75</v>
      </c>
      <c r="B35" s="29" t="s">
        <v>76</v>
      </c>
      <c r="C35" s="28">
        <v>8.0</v>
      </c>
      <c r="D35" s="28">
        <v>5.0</v>
      </c>
      <c r="E35" s="28">
        <v>8.0</v>
      </c>
      <c r="F35" s="28">
        <v>8.0</v>
      </c>
      <c r="G35" s="18" t="s">
        <v>32</v>
      </c>
      <c r="H35" s="31"/>
    </row>
    <row r="36">
      <c r="A36" s="28" t="s">
        <v>77</v>
      </c>
      <c r="B36" s="29" t="s">
        <v>78</v>
      </c>
      <c r="C36" s="28">
        <v>5.0</v>
      </c>
      <c r="D36" s="28">
        <v>8.0</v>
      </c>
      <c r="E36" s="28">
        <v>5.0</v>
      </c>
      <c r="F36" s="28">
        <v>5.0</v>
      </c>
      <c r="G36" s="32">
        <f>SUM(F28:F36)</f>
        <v>48</v>
      </c>
    </row>
    <row r="38" ht="39.75" customHeight="1">
      <c r="A38" s="33" t="s">
        <v>79</v>
      </c>
      <c r="B38" s="33" t="s">
        <v>80</v>
      </c>
      <c r="C38" s="33">
        <v>3.0</v>
      </c>
      <c r="D38" s="33">
        <v>4.0</v>
      </c>
      <c r="E38" s="33">
        <v>3.0</v>
      </c>
      <c r="F38" s="33">
        <v>3.0</v>
      </c>
      <c r="G38" s="34"/>
    </row>
    <row r="39" ht="41.25" customHeight="1">
      <c r="A39" s="33" t="s">
        <v>81</v>
      </c>
      <c r="B39" s="33" t="s">
        <v>82</v>
      </c>
      <c r="C39" s="33">
        <v>3.0</v>
      </c>
      <c r="D39" s="33">
        <v>5.0</v>
      </c>
      <c r="E39" s="33">
        <v>5.0</v>
      </c>
      <c r="F39" s="33">
        <v>5.0</v>
      </c>
      <c r="G39" s="34"/>
    </row>
    <row r="40" ht="44.25" customHeight="1">
      <c r="A40" s="33" t="s">
        <v>83</v>
      </c>
      <c r="B40" s="33" t="s">
        <v>84</v>
      </c>
      <c r="C40" s="33">
        <v>5.0</v>
      </c>
      <c r="D40" s="33">
        <v>5.0</v>
      </c>
      <c r="E40" s="33">
        <v>5.0</v>
      </c>
      <c r="F40" s="33">
        <v>5.0</v>
      </c>
      <c r="G40" s="34"/>
    </row>
    <row r="41" ht="42.75" customHeight="1">
      <c r="A41" s="33" t="s">
        <v>85</v>
      </c>
      <c r="B41" s="33" t="s">
        <v>86</v>
      </c>
      <c r="C41" s="33">
        <v>5.0</v>
      </c>
      <c r="D41" s="33">
        <v>3.0</v>
      </c>
      <c r="E41" s="33">
        <v>5.0</v>
      </c>
      <c r="F41" s="33">
        <v>5.0</v>
      </c>
      <c r="G41" s="34"/>
    </row>
    <row r="42" ht="32.25" customHeight="1">
      <c r="A42" s="33" t="s">
        <v>87</v>
      </c>
      <c r="B42" s="33" t="s">
        <v>88</v>
      </c>
      <c r="C42" s="33">
        <v>8.0</v>
      </c>
      <c r="D42" s="33">
        <v>8.0</v>
      </c>
      <c r="E42" s="33">
        <v>8.0</v>
      </c>
      <c r="F42" s="33">
        <v>8.0</v>
      </c>
      <c r="G42" s="34"/>
    </row>
    <row r="43" ht="34.5" customHeight="1">
      <c r="A43" s="33" t="s">
        <v>89</v>
      </c>
      <c r="B43" s="33" t="s">
        <v>90</v>
      </c>
      <c r="C43" s="33">
        <v>8.0</v>
      </c>
      <c r="D43" s="33">
        <v>5.0</v>
      </c>
      <c r="E43" s="33">
        <v>5.0</v>
      </c>
      <c r="F43" s="33">
        <v>5.0</v>
      </c>
      <c r="G43" s="34"/>
    </row>
    <row r="44" ht="41.25" customHeight="1">
      <c r="A44" s="33" t="s">
        <v>91</v>
      </c>
      <c r="B44" s="33" t="s">
        <v>92</v>
      </c>
      <c r="C44" s="35">
        <v>5.0</v>
      </c>
      <c r="D44" s="35">
        <v>8.0</v>
      </c>
      <c r="E44" s="35">
        <v>8.0</v>
      </c>
      <c r="F44" s="35">
        <v>8.0</v>
      </c>
      <c r="G44" s="18" t="s">
        <v>32</v>
      </c>
    </row>
    <row r="45">
      <c r="A45" s="33" t="s">
        <v>93</v>
      </c>
      <c r="B45" s="33" t="s">
        <v>94</v>
      </c>
      <c r="C45" s="33">
        <v>8.0</v>
      </c>
      <c r="D45" s="33">
        <v>8.0</v>
      </c>
      <c r="E45" s="33">
        <v>8.0</v>
      </c>
      <c r="F45" s="35">
        <v>8.0</v>
      </c>
      <c r="G45" s="36">
        <f>SUM(F38:F45)</f>
        <v>47</v>
      </c>
    </row>
  </sheetData>
  <mergeCells count="1">
    <mergeCell ref="K3:O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39">
        <v>45520.0</v>
      </c>
      <c r="B5" s="40">
        <v>48.0</v>
      </c>
      <c r="C5" s="41">
        <v>48.0</v>
      </c>
      <c r="D5" s="42">
        <f>B5/21</f>
        <v>2.285714286</v>
      </c>
    </row>
    <row r="6">
      <c r="A6" s="39">
        <v>45521.0</v>
      </c>
      <c r="B6" s="40">
        <f t="shared" ref="B6:B25" si="1">B5-$D$5</f>
        <v>45.71428571</v>
      </c>
      <c r="C6" s="41">
        <v>48.0</v>
      </c>
    </row>
    <row r="7">
      <c r="A7" s="39">
        <v>45522.0</v>
      </c>
      <c r="B7" s="40">
        <f t="shared" si="1"/>
        <v>43.42857143</v>
      </c>
      <c r="C7" s="41">
        <v>43.0</v>
      </c>
    </row>
    <row r="8">
      <c r="A8" s="39">
        <v>45523.0</v>
      </c>
      <c r="B8" s="40">
        <f t="shared" si="1"/>
        <v>41.14285714</v>
      </c>
      <c r="C8" s="41">
        <v>45.0</v>
      </c>
    </row>
    <row r="9">
      <c r="A9" s="39">
        <v>45524.0</v>
      </c>
      <c r="B9" s="40">
        <f t="shared" si="1"/>
        <v>38.85714286</v>
      </c>
      <c r="C9" s="41">
        <v>41.0</v>
      </c>
    </row>
    <row r="10">
      <c r="A10" s="39">
        <v>45525.0</v>
      </c>
      <c r="B10" s="40">
        <f t="shared" si="1"/>
        <v>36.57142857</v>
      </c>
      <c r="C10" s="41">
        <v>39.0</v>
      </c>
    </row>
    <row r="11">
      <c r="A11" s="39">
        <v>45526.0</v>
      </c>
      <c r="B11" s="40">
        <f t="shared" si="1"/>
        <v>34.28571429</v>
      </c>
      <c r="C11" s="41">
        <v>37.0</v>
      </c>
    </row>
    <row r="12">
      <c r="A12" s="39">
        <v>45527.0</v>
      </c>
      <c r="B12" s="40">
        <f t="shared" si="1"/>
        <v>32</v>
      </c>
      <c r="C12" s="41">
        <v>34.0</v>
      </c>
    </row>
    <row r="13">
      <c r="A13" s="39">
        <v>45528.0</v>
      </c>
      <c r="B13" s="40">
        <f t="shared" si="1"/>
        <v>29.71428571</v>
      </c>
      <c r="C13" s="41">
        <v>32.0</v>
      </c>
    </row>
    <row r="14">
      <c r="A14" s="39">
        <v>45529.0</v>
      </c>
      <c r="B14" s="40">
        <f t="shared" si="1"/>
        <v>27.42857143</v>
      </c>
      <c r="C14" s="41">
        <v>29.0</v>
      </c>
    </row>
    <row r="15">
      <c r="A15" s="39">
        <v>45530.0</v>
      </c>
      <c r="B15" s="40">
        <f t="shared" si="1"/>
        <v>25.14285714</v>
      </c>
      <c r="C15" s="41">
        <v>27.0</v>
      </c>
    </row>
    <row r="16">
      <c r="A16" s="39">
        <v>45531.0</v>
      </c>
      <c r="B16" s="40">
        <f t="shared" si="1"/>
        <v>22.85714286</v>
      </c>
      <c r="C16" s="41">
        <v>25.0</v>
      </c>
    </row>
    <row r="17">
      <c r="A17" s="39">
        <v>45532.0</v>
      </c>
      <c r="B17" s="40">
        <f t="shared" si="1"/>
        <v>20.57142857</v>
      </c>
      <c r="C17" s="41">
        <v>20.0</v>
      </c>
    </row>
    <row r="18">
      <c r="A18" s="39">
        <v>45533.0</v>
      </c>
      <c r="B18" s="40">
        <f t="shared" si="1"/>
        <v>18.28571429</v>
      </c>
      <c r="C18" s="41">
        <v>18.0</v>
      </c>
    </row>
    <row r="19">
      <c r="A19" s="39">
        <v>45534.0</v>
      </c>
      <c r="B19" s="40">
        <f t="shared" si="1"/>
        <v>16</v>
      </c>
      <c r="C19" s="41">
        <v>13.0</v>
      </c>
    </row>
    <row r="20" ht="18.0" customHeight="1">
      <c r="A20" s="39">
        <v>45535.0</v>
      </c>
      <c r="B20" s="40">
        <f t="shared" si="1"/>
        <v>13.71428571</v>
      </c>
      <c r="C20" s="41">
        <v>10.0</v>
      </c>
    </row>
    <row r="21" ht="24.0" customHeight="1">
      <c r="A21" s="39">
        <v>45536.0</v>
      </c>
      <c r="B21" s="40">
        <f t="shared" si="1"/>
        <v>11.42857143</v>
      </c>
      <c r="C21" s="41">
        <v>8.0</v>
      </c>
    </row>
    <row r="22" ht="35.25" customHeight="1">
      <c r="A22" s="39">
        <v>45537.0</v>
      </c>
      <c r="B22" s="40">
        <f t="shared" si="1"/>
        <v>9.142857143</v>
      </c>
      <c r="C22" s="41">
        <v>6.0</v>
      </c>
    </row>
    <row r="23">
      <c r="A23" s="39">
        <v>45538.0</v>
      </c>
      <c r="B23" s="40">
        <f t="shared" si="1"/>
        <v>6.857142857</v>
      </c>
      <c r="C23" s="41">
        <v>4.0</v>
      </c>
    </row>
    <row r="24">
      <c r="A24" s="39">
        <v>45539.0</v>
      </c>
      <c r="B24" s="40">
        <f t="shared" si="1"/>
        <v>4.571428571</v>
      </c>
      <c r="C24" s="41">
        <v>3.0</v>
      </c>
    </row>
    <row r="25">
      <c r="A25" s="39">
        <v>45540.0</v>
      </c>
      <c r="B25" s="40">
        <f t="shared" si="1"/>
        <v>2.285714286</v>
      </c>
      <c r="C25" s="41">
        <v>0.0</v>
      </c>
    </row>
    <row r="27">
      <c r="A27" s="8" t="s">
        <v>12</v>
      </c>
      <c r="B27" s="9"/>
      <c r="C27" s="9"/>
      <c r="D27" s="9"/>
      <c r="E27" s="10"/>
    </row>
    <row r="28">
      <c r="A28" s="12" t="s">
        <v>15</v>
      </c>
      <c r="B28" s="13" t="s">
        <v>16</v>
      </c>
      <c r="C28" s="14" t="s">
        <v>17</v>
      </c>
      <c r="D28" s="15" t="s">
        <v>18</v>
      </c>
      <c r="E28" s="16" t="s">
        <v>19</v>
      </c>
    </row>
  </sheetData>
  <mergeCells count="1">
    <mergeCell ref="A27:E27"/>
  </mergeCells>
  <dataValidations>
    <dataValidation type="custom" allowBlank="1" showDropDown="1" sqref="A5:A25">
      <formula1>OR(NOT(ISERROR(DATEVALUE(A5))), AND(ISNUMBER(A5), LEFT(CELL("format", A5))="D"))</formula1>
    </dataValidation>
    <dataValidation type="custom" allowBlank="1" showDropDown="1" sqref="B5:B25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  <col customWidth="1" min="5" max="5" width="12.63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43">
        <v>45541.0</v>
      </c>
      <c r="B5" s="40">
        <v>29.0</v>
      </c>
      <c r="C5" s="41">
        <v>29.0</v>
      </c>
      <c r="D5" s="42">
        <f>B5/21</f>
        <v>1.380952381</v>
      </c>
    </row>
    <row r="6">
      <c r="A6" s="43">
        <v>45542.0</v>
      </c>
      <c r="B6" s="40">
        <f t="shared" ref="B6:B25" si="1">B5-$D$5</f>
        <v>27.61904762</v>
      </c>
      <c r="C6" s="41">
        <v>29.0</v>
      </c>
    </row>
    <row r="7">
      <c r="A7" s="43">
        <v>45543.0</v>
      </c>
      <c r="B7" s="40">
        <f t="shared" si="1"/>
        <v>26.23809524</v>
      </c>
      <c r="C7" s="41">
        <v>29.0</v>
      </c>
    </row>
    <row r="8">
      <c r="A8" s="43">
        <v>45544.0</v>
      </c>
      <c r="B8" s="40">
        <f t="shared" si="1"/>
        <v>24.85714286</v>
      </c>
      <c r="C8" s="41">
        <v>29.0</v>
      </c>
    </row>
    <row r="9">
      <c r="A9" s="43">
        <v>45545.0</v>
      </c>
      <c r="B9" s="40">
        <f t="shared" si="1"/>
        <v>23.47619048</v>
      </c>
      <c r="C9" s="41">
        <v>21.0</v>
      </c>
    </row>
    <row r="10">
      <c r="A10" s="43">
        <v>45546.0</v>
      </c>
      <c r="B10" s="40">
        <f t="shared" si="1"/>
        <v>22.0952381</v>
      </c>
      <c r="C10" s="41">
        <v>21.0</v>
      </c>
    </row>
    <row r="11">
      <c r="A11" s="43">
        <v>45547.0</v>
      </c>
      <c r="B11" s="40">
        <f t="shared" si="1"/>
        <v>20.71428571</v>
      </c>
      <c r="C11" s="41">
        <v>21.0</v>
      </c>
    </row>
    <row r="12">
      <c r="A12" s="43">
        <v>45548.0</v>
      </c>
      <c r="B12" s="40">
        <f t="shared" si="1"/>
        <v>19.33333333</v>
      </c>
      <c r="C12" s="41">
        <v>21.0</v>
      </c>
    </row>
    <row r="13">
      <c r="A13" s="43">
        <v>45549.0</v>
      </c>
      <c r="B13" s="40">
        <f t="shared" si="1"/>
        <v>17.95238095</v>
      </c>
      <c r="C13" s="41">
        <v>21.0</v>
      </c>
    </row>
    <row r="14">
      <c r="A14" s="43">
        <v>45550.0</v>
      </c>
      <c r="B14" s="40">
        <f t="shared" si="1"/>
        <v>16.57142857</v>
      </c>
      <c r="C14" s="41">
        <v>21.0</v>
      </c>
    </row>
    <row r="15">
      <c r="A15" s="43">
        <v>45551.0</v>
      </c>
      <c r="B15" s="40">
        <f t="shared" si="1"/>
        <v>15.19047619</v>
      </c>
      <c r="C15" s="41">
        <v>21.0</v>
      </c>
    </row>
    <row r="16">
      <c r="A16" s="43">
        <v>45552.0</v>
      </c>
      <c r="B16" s="40">
        <f t="shared" si="1"/>
        <v>13.80952381</v>
      </c>
      <c r="C16" s="41">
        <v>21.0</v>
      </c>
    </row>
    <row r="17">
      <c r="A17" s="43">
        <v>45553.0</v>
      </c>
      <c r="B17" s="40">
        <f t="shared" si="1"/>
        <v>12.42857143</v>
      </c>
      <c r="C17" s="41">
        <v>16.0</v>
      </c>
    </row>
    <row r="18">
      <c r="A18" s="43">
        <v>45554.0</v>
      </c>
      <c r="B18" s="40">
        <f t="shared" si="1"/>
        <v>11.04761905</v>
      </c>
      <c r="C18" s="41">
        <v>16.0</v>
      </c>
    </row>
    <row r="19">
      <c r="A19" s="43">
        <v>45555.0</v>
      </c>
      <c r="B19" s="40">
        <f t="shared" si="1"/>
        <v>9.666666667</v>
      </c>
      <c r="C19" s="41">
        <v>8.0</v>
      </c>
    </row>
    <row r="20">
      <c r="A20" s="43">
        <v>45556.0</v>
      </c>
      <c r="B20" s="40">
        <f t="shared" si="1"/>
        <v>8.285714286</v>
      </c>
      <c r="C20" s="41">
        <v>8.0</v>
      </c>
    </row>
    <row r="21">
      <c r="A21" s="43">
        <v>45557.0</v>
      </c>
      <c r="B21" s="40">
        <f t="shared" si="1"/>
        <v>6.904761905</v>
      </c>
      <c r="C21" s="41">
        <v>8.0</v>
      </c>
    </row>
    <row r="22" ht="18.0" customHeight="1">
      <c r="A22" s="43">
        <v>45558.0</v>
      </c>
      <c r="B22" s="40">
        <f t="shared" si="1"/>
        <v>5.523809524</v>
      </c>
      <c r="C22" s="41">
        <v>8.0</v>
      </c>
    </row>
    <row r="23" ht="24.0" customHeight="1">
      <c r="A23" s="43">
        <v>45559.0</v>
      </c>
      <c r="B23" s="40">
        <f t="shared" si="1"/>
        <v>4.142857143</v>
      </c>
      <c r="C23" s="41">
        <v>8.0</v>
      </c>
    </row>
    <row r="24" ht="21.0" customHeight="1">
      <c r="A24" s="43">
        <v>45560.0</v>
      </c>
      <c r="B24" s="40">
        <f t="shared" si="1"/>
        <v>2.761904762</v>
      </c>
      <c r="C24" s="41">
        <v>0.0</v>
      </c>
    </row>
    <row r="25">
      <c r="A25" s="43">
        <v>45561.0</v>
      </c>
      <c r="B25" s="40">
        <f t="shared" si="1"/>
        <v>1.380952381</v>
      </c>
      <c r="C25" s="41">
        <v>0.0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5">
      <formula1>OR(NOT(ISERROR(DATEVALUE(A5))), AND(ISNUMBER(A5), LEFT(CELL("format", A5))="D"))</formula1>
    </dataValidation>
    <dataValidation type="custom" allowBlank="1" showDropDown="1" sqref="B5:B25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44">
        <v>45562.0</v>
      </c>
      <c r="B5" s="40">
        <v>58.0</v>
      </c>
      <c r="C5" s="41">
        <v>58.0</v>
      </c>
      <c r="D5" s="42">
        <f>B5/21</f>
        <v>2.761904762</v>
      </c>
    </row>
    <row r="6">
      <c r="A6" s="44">
        <v>45563.0</v>
      </c>
      <c r="B6" s="40">
        <f t="shared" ref="B6:B25" si="1">B5-$D$5</f>
        <v>55.23809524</v>
      </c>
      <c r="C6" s="41">
        <v>45.0</v>
      </c>
    </row>
    <row r="7">
      <c r="A7" s="44">
        <v>45564.0</v>
      </c>
      <c r="B7" s="40">
        <f t="shared" si="1"/>
        <v>52.47619048</v>
      </c>
      <c r="C7" s="41">
        <v>45.0</v>
      </c>
    </row>
    <row r="8">
      <c r="A8" s="44">
        <v>45565.0</v>
      </c>
      <c r="B8" s="40">
        <f t="shared" si="1"/>
        <v>49.71428571</v>
      </c>
      <c r="C8" s="41">
        <v>45.0</v>
      </c>
    </row>
    <row r="9">
      <c r="A9" s="44">
        <v>45566.0</v>
      </c>
      <c r="B9" s="40">
        <f t="shared" si="1"/>
        <v>46.95238095</v>
      </c>
      <c r="C9" s="41">
        <v>45.0</v>
      </c>
    </row>
    <row r="10">
      <c r="A10" s="44">
        <v>45567.0</v>
      </c>
      <c r="B10" s="40">
        <f t="shared" si="1"/>
        <v>44.19047619</v>
      </c>
      <c r="C10" s="41">
        <v>45.0</v>
      </c>
    </row>
    <row r="11">
      <c r="A11" s="44">
        <v>45568.0</v>
      </c>
      <c r="B11" s="40">
        <f t="shared" si="1"/>
        <v>41.42857143</v>
      </c>
      <c r="C11" s="41">
        <v>45.0</v>
      </c>
    </row>
    <row r="12">
      <c r="A12" s="44">
        <v>45569.0</v>
      </c>
      <c r="B12" s="40">
        <f t="shared" si="1"/>
        <v>38.66666667</v>
      </c>
      <c r="C12" s="41">
        <v>37.0</v>
      </c>
    </row>
    <row r="13">
      <c r="A13" s="44">
        <v>45570.0</v>
      </c>
      <c r="B13" s="40">
        <f t="shared" si="1"/>
        <v>35.9047619</v>
      </c>
      <c r="C13" s="41">
        <v>37.0</v>
      </c>
    </row>
    <row r="14">
      <c r="A14" s="44">
        <v>45571.0</v>
      </c>
      <c r="B14" s="40">
        <f t="shared" si="1"/>
        <v>33.14285714</v>
      </c>
      <c r="C14" s="41">
        <v>37.0</v>
      </c>
    </row>
    <row r="15">
      <c r="A15" s="44">
        <v>45572.0</v>
      </c>
      <c r="B15" s="40">
        <f t="shared" si="1"/>
        <v>30.38095238</v>
      </c>
      <c r="C15" s="41">
        <v>37.0</v>
      </c>
    </row>
    <row r="16">
      <c r="A16" s="44">
        <v>45573.0</v>
      </c>
      <c r="B16" s="40">
        <f t="shared" si="1"/>
        <v>27.61904762</v>
      </c>
      <c r="C16" s="41">
        <v>32.0</v>
      </c>
    </row>
    <row r="17">
      <c r="A17" s="44">
        <v>45574.0</v>
      </c>
      <c r="B17" s="40">
        <f t="shared" si="1"/>
        <v>24.85714286</v>
      </c>
      <c r="C17" s="41">
        <v>29.0</v>
      </c>
    </row>
    <row r="18">
      <c r="A18" s="44">
        <v>45575.0</v>
      </c>
      <c r="B18" s="40">
        <f t="shared" si="1"/>
        <v>22.0952381</v>
      </c>
      <c r="C18" s="41">
        <v>21.0</v>
      </c>
    </row>
    <row r="19">
      <c r="A19" s="44">
        <v>45576.0</v>
      </c>
      <c r="B19" s="40">
        <f t="shared" si="1"/>
        <v>19.33333333</v>
      </c>
      <c r="C19" s="41">
        <v>21.0</v>
      </c>
    </row>
    <row r="20">
      <c r="A20" s="44">
        <v>45577.0</v>
      </c>
      <c r="B20" s="40">
        <f t="shared" si="1"/>
        <v>16.57142857</v>
      </c>
      <c r="C20" s="41">
        <v>13.0</v>
      </c>
    </row>
    <row r="21">
      <c r="A21" s="44">
        <v>45578.0</v>
      </c>
      <c r="B21" s="40">
        <f t="shared" si="1"/>
        <v>13.80952381</v>
      </c>
      <c r="C21" s="41">
        <v>13.0</v>
      </c>
    </row>
    <row r="22" ht="21.0" customHeight="1">
      <c r="A22" s="45">
        <v>45579.0</v>
      </c>
      <c r="B22" s="46">
        <f t="shared" si="1"/>
        <v>11.04761905</v>
      </c>
      <c r="C22" s="47">
        <v>13.0</v>
      </c>
    </row>
    <row r="23" ht="22.5" customHeight="1">
      <c r="A23" s="45">
        <v>45580.0</v>
      </c>
      <c r="B23" s="46">
        <f t="shared" si="1"/>
        <v>8.285714286</v>
      </c>
      <c r="C23" s="47">
        <v>8.0</v>
      </c>
    </row>
    <row r="24" ht="23.25" customHeight="1">
      <c r="A24" s="45">
        <v>45581.0</v>
      </c>
      <c r="B24" s="46">
        <f t="shared" si="1"/>
        <v>5.523809524</v>
      </c>
      <c r="C24" s="47">
        <v>8.0</v>
      </c>
    </row>
    <row r="25" ht="21.75" customHeight="1">
      <c r="A25" s="45">
        <v>45582.0</v>
      </c>
      <c r="B25" s="46">
        <f t="shared" si="1"/>
        <v>2.761904762</v>
      </c>
      <c r="C25" s="47">
        <v>3.0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1">
      <formula1>OR(NOT(ISERROR(DATEVALUE(A5))), AND(ISNUMBER(A5), LEFT(CELL("format", A5))="D"))</formula1>
    </dataValidation>
    <dataValidation type="custom" allowBlank="1" showDropDown="1" sqref="B5:B21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37" t="s">
        <v>95</v>
      </c>
      <c r="B4" s="37" t="s">
        <v>96</v>
      </c>
      <c r="C4" s="37" t="s">
        <v>97</v>
      </c>
      <c r="D4" s="38" t="s">
        <v>98</v>
      </c>
    </row>
    <row r="5">
      <c r="A5" s="48">
        <v>45583.0</v>
      </c>
      <c r="B5" s="40">
        <v>48.0</v>
      </c>
      <c r="C5" s="41">
        <v>48.0</v>
      </c>
      <c r="D5" s="42">
        <f>B5/21</f>
        <v>2.285714286</v>
      </c>
    </row>
    <row r="6">
      <c r="A6" s="48">
        <v>45584.0</v>
      </c>
      <c r="B6" s="40">
        <f t="shared" ref="B6:B25" si="1">B5-$D$5</f>
        <v>45.71428571</v>
      </c>
      <c r="C6" s="41">
        <v>43.0</v>
      </c>
    </row>
    <row r="7">
      <c r="A7" s="48">
        <v>45585.0</v>
      </c>
      <c r="B7" s="40">
        <f t="shared" si="1"/>
        <v>43.42857143</v>
      </c>
      <c r="C7" s="41">
        <v>43.0</v>
      </c>
    </row>
    <row r="8">
      <c r="A8" s="48">
        <v>45586.0</v>
      </c>
      <c r="B8" s="40">
        <f t="shared" si="1"/>
        <v>41.14285714</v>
      </c>
      <c r="C8" s="41">
        <v>43.0</v>
      </c>
    </row>
    <row r="9">
      <c r="A9" s="48">
        <v>45587.0</v>
      </c>
      <c r="B9" s="40">
        <f t="shared" si="1"/>
        <v>38.85714286</v>
      </c>
      <c r="C9" s="41">
        <v>43.0</v>
      </c>
    </row>
    <row r="10">
      <c r="A10" s="48">
        <v>45588.0</v>
      </c>
      <c r="B10" s="40">
        <f t="shared" si="1"/>
        <v>36.57142857</v>
      </c>
      <c r="C10" s="41">
        <v>35.0</v>
      </c>
    </row>
    <row r="11">
      <c r="A11" s="48">
        <v>45589.0</v>
      </c>
      <c r="B11" s="40">
        <f t="shared" si="1"/>
        <v>34.28571429</v>
      </c>
      <c r="C11" s="41">
        <v>35.0</v>
      </c>
    </row>
    <row r="12">
      <c r="A12" s="48">
        <v>45590.0</v>
      </c>
      <c r="B12" s="40">
        <f t="shared" si="1"/>
        <v>32</v>
      </c>
      <c r="C12" s="41">
        <v>35.0</v>
      </c>
    </row>
    <row r="13">
      <c r="A13" s="48">
        <v>45591.0</v>
      </c>
      <c r="B13" s="40">
        <f t="shared" si="1"/>
        <v>29.71428571</v>
      </c>
      <c r="C13" s="41">
        <v>35.0</v>
      </c>
    </row>
    <row r="14">
      <c r="A14" s="48">
        <v>45592.0</v>
      </c>
      <c r="B14" s="40">
        <f t="shared" si="1"/>
        <v>27.42857143</v>
      </c>
      <c r="C14" s="41">
        <v>35.0</v>
      </c>
    </row>
    <row r="15">
      <c r="A15" s="48">
        <v>45593.0</v>
      </c>
      <c r="B15" s="40">
        <f t="shared" si="1"/>
        <v>25.14285714</v>
      </c>
      <c r="C15" s="41">
        <v>30.0</v>
      </c>
    </row>
    <row r="16">
      <c r="A16" s="48">
        <v>45594.0</v>
      </c>
      <c r="B16" s="40">
        <f t="shared" si="1"/>
        <v>22.85714286</v>
      </c>
      <c r="C16" s="41">
        <v>30.0</v>
      </c>
    </row>
    <row r="17">
      <c r="A17" s="48">
        <v>45595.0</v>
      </c>
      <c r="B17" s="40">
        <f t="shared" si="1"/>
        <v>20.57142857</v>
      </c>
      <c r="C17" s="41">
        <v>27.0</v>
      </c>
    </row>
    <row r="18">
      <c r="A18" s="48">
        <v>45596.0</v>
      </c>
      <c r="B18" s="40">
        <f t="shared" si="1"/>
        <v>18.28571429</v>
      </c>
      <c r="C18" s="41">
        <v>27.0</v>
      </c>
    </row>
    <row r="19">
      <c r="A19" s="48">
        <v>45597.0</v>
      </c>
      <c r="B19" s="40">
        <f t="shared" si="1"/>
        <v>16</v>
      </c>
      <c r="C19" s="41">
        <v>19.0</v>
      </c>
    </row>
    <row r="20">
      <c r="A20" s="48">
        <v>45598.0</v>
      </c>
      <c r="B20" s="40">
        <f t="shared" si="1"/>
        <v>13.71428571</v>
      </c>
      <c r="C20" s="41">
        <v>19.0</v>
      </c>
      <c r="E20" s="49" t="s">
        <v>99</v>
      </c>
    </row>
    <row r="21">
      <c r="A21" s="48">
        <v>45599.0</v>
      </c>
      <c r="B21" s="40">
        <f t="shared" si="1"/>
        <v>11.42857143</v>
      </c>
      <c r="C21" s="41">
        <v>16.0</v>
      </c>
    </row>
    <row r="22" ht="21.75" customHeight="1">
      <c r="A22" s="50">
        <v>45600.0</v>
      </c>
      <c r="B22" s="46">
        <f t="shared" si="1"/>
        <v>9.142857143</v>
      </c>
      <c r="C22" s="47">
        <v>8.0</v>
      </c>
    </row>
    <row r="23" ht="24.0" customHeight="1">
      <c r="A23" s="50">
        <v>45601.0</v>
      </c>
      <c r="B23" s="46">
        <f t="shared" si="1"/>
        <v>6.857142857</v>
      </c>
      <c r="C23" s="47">
        <v>8.0</v>
      </c>
    </row>
    <row r="24" ht="22.5" customHeight="1">
      <c r="A24" s="50">
        <v>45602.0</v>
      </c>
      <c r="B24" s="46">
        <f t="shared" si="1"/>
        <v>4.571428571</v>
      </c>
      <c r="C24" s="47">
        <v>8.0</v>
      </c>
    </row>
    <row r="25" ht="24.0" customHeight="1">
      <c r="A25" s="50">
        <v>45603.0</v>
      </c>
      <c r="B25" s="46">
        <f t="shared" si="1"/>
        <v>2.285714286</v>
      </c>
      <c r="C25" s="47">
        <v>0.0</v>
      </c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1">
      <formula1>OR(NOT(ISERROR(DATEVALUE(A5))), AND(ISNUMBER(A5), LEFT(CELL("format", A5))="D"))</formula1>
    </dataValidation>
    <dataValidation type="custom" allowBlank="1" showDropDown="1" sqref="B5:B21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8.88"/>
  </cols>
  <sheetData>
    <row r="4">
      <c r="A4" s="51" t="s">
        <v>95</v>
      </c>
      <c r="B4" s="37" t="s">
        <v>96</v>
      </c>
      <c r="C4" s="37" t="s">
        <v>97</v>
      </c>
      <c r="D4" s="38" t="s">
        <v>98</v>
      </c>
    </row>
    <row r="5">
      <c r="A5" s="52">
        <v>45604.0</v>
      </c>
      <c r="B5" s="40">
        <v>47.0</v>
      </c>
      <c r="C5" s="41">
        <v>47.0</v>
      </c>
      <c r="D5" s="42">
        <f>B5/21</f>
        <v>2.238095238</v>
      </c>
    </row>
    <row r="6">
      <c r="A6" s="52">
        <v>45605.0</v>
      </c>
      <c r="B6" s="40">
        <f t="shared" ref="B6:B25" si="1">B5-$D$5</f>
        <v>44.76190476</v>
      </c>
      <c r="C6" s="41">
        <v>47.0</v>
      </c>
    </row>
    <row r="7">
      <c r="A7" s="52">
        <v>45606.0</v>
      </c>
      <c r="B7" s="40">
        <f t="shared" si="1"/>
        <v>42.52380952</v>
      </c>
      <c r="C7" s="41">
        <v>44.0</v>
      </c>
    </row>
    <row r="8">
      <c r="A8" s="52">
        <v>45607.0</v>
      </c>
      <c r="B8" s="40">
        <f t="shared" si="1"/>
        <v>40.28571429</v>
      </c>
      <c r="C8" s="41">
        <v>44.0</v>
      </c>
    </row>
    <row r="9">
      <c r="A9" s="52">
        <v>45608.0</v>
      </c>
      <c r="B9" s="40">
        <f t="shared" si="1"/>
        <v>38.04761905</v>
      </c>
      <c r="C9" s="41">
        <v>39.0</v>
      </c>
    </row>
    <row r="10">
      <c r="A10" s="52">
        <v>45609.0</v>
      </c>
      <c r="B10" s="40">
        <f t="shared" si="1"/>
        <v>35.80952381</v>
      </c>
      <c r="C10" s="41">
        <v>39.0</v>
      </c>
    </row>
    <row r="11">
      <c r="A11" s="52">
        <v>45610.0</v>
      </c>
      <c r="B11" s="40">
        <f t="shared" si="1"/>
        <v>33.57142857</v>
      </c>
      <c r="C11" s="41">
        <v>34.0</v>
      </c>
    </row>
    <row r="12">
      <c r="A12" s="52">
        <v>45611.0</v>
      </c>
      <c r="B12" s="40">
        <f t="shared" si="1"/>
        <v>31.33333333</v>
      </c>
      <c r="C12" s="41">
        <v>34.0</v>
      </c>
    </row>
    <row r="13">
      <c r="A13" s="52">
        <v>45612.0</v>
      </c>
      <c r="B13" s="40">
        <f t="shared" si="1"/>
        <v>29.0952381</v>
      </c>
      <c r="C13" s="41">
        <v>34.0</v>
      </c>
    </row>
    <row r="14">
      <c r="A14" s="52">
        <v>45613.0</v>
      </c>
      <c r="B14" s="40">
        <f t="shared" si="1"/>
        <v>26.85714286</v>
      </c>
      <c r="C14" s="41">
        <v>29.0</v>
      </c>
    </row>
    <row r="15">
      <c r="A15" s="52">
        <v>45614.0</v>
      </c>
      <c r="B15" s="40">
        <f t="shared" si="1"/>
        <v>24.61904762</v>
      </c>
      <c r="C15" s="41">
        <v>29.0</v>
      </c>
    </row>
    <row r="16">
      <c r="A16" s="52">
        <v>45615.0</v>
      </c>
      <c r="B16" s="40">
        <f t="shared" si="1"/>
        <v>22.38095238</v>
      </c>
      <c r="C16" s="41">
        <v>29.0</v>
      </c>
    </row>
    <row r="17">
      <c r="A17" s="52">
        <v>45616.0</v>
      </c>
      <c r="B17" s="40">
        <f t="shared" si="1"/>
        <v>20.14285714</v>
      </c>
      <c r="C17" s="41">
        <v>21.0</v>
      </c>
    </row>
    <row r="18">
      <c r="A18" s="52">
        <v>45617.0</v>
      </c>
      <c r="B18" s="40">
        <f t="shared" si="1"/>
        <v>17.9047619</v>
      </c>
      <c r="C18" s="41">
        <v>16.0</v>
      </c>
    </row>
    <row r="19">
      <c r="A19" s="52">
        <v>45618.0</v>
      </c>
      <c r="B19" s="40">
        <f t="shared" si="1"/>
        <v>15.66666667</v>
      </c>
      <c r="C19" s="41"/>
    </row>
    <row r="20">
      <c r="A20" s="52">
        <v>45619.0</v>
      </c>
      <c r="B20" s="40">
        <f t="shared" si="1"/>
        <v>13.42857143</v>
      </c>
      <c r="C20" s="41"/>
    </row>
    <row r="21">
      <c r="A21" s="52">
        <v>45620.0</v>
      </c>
      <c r="B21" s="40">
        <f t="shared" si="1"/>
        <v>11.19047619</v>
      </c>
      <c r="C21" s="41"/>
    </row>
    <row r="22" ht="18.0" customHeight="1">
      <c r="A22" s="53">
        <v>45621.0</v>
      </c>
      <c r="B22" s="46">
        <f t="shared" si="1"/>
        <v>8.952380952</v>
      </c>
      <c r="C22" s="47"/>
    </row>
    <row r="23" ht="24.0" customHeight="1">
      <c r="A23" s="53">
        <v>45622.0</v>
      </c>
      <c r="B23" s="46">
        <f t="shared" si="1"/>
        <v>6.714285714</v>
      </c>
      <c r="C23" s="47"/>
    </row>
    <row r="24" ht="23.25" customHeight="1">
      <c r="A24" s="53">
        <v>45623.0</v>
      </c>
      <c r="B24" s="46">
        <f t="shared" si="1"/>
        <v>4.476190476</v>
      </c>
      <c r="C24" s="47"/>
    </row>
    <row r="25" ht="25.5" customHeight="1">
      <c r="A25" s="53">
        <v>45624.0</v>
      </c>
      <c r="B25" s="46">
        <f t="shared" si="1"/>
        <v>2.238095238</v>
      </c>
      <c r="C25" s="47"/>
    </row>
    <row r="29">
      <c r="A29" s="8" t="s">
        <v>12</v>
      </c>
      <c r="B29" s="9"/>
      <c r="C29" s="9"/>
      <c r="D29" s="9"/>
      <c r="E29" s="10"/>
    </row>
    <row r="30">
      <c r="A30" s="12" t="s">
        <v>15</v>
      </c>
      <c r="B30" s="13" t="s">
        <v>16</v>
      </c>
      <c r="C30" s="14" t="s">
        <v>17</v>
      </c>
      <c r="D30" s="15" t="s">
        <v>18</v>
      </c>
      <c r="E30" s="16" t="s">
        <v>19</v>
      </c>
    </row>
  </sheetData>
  <mergeCells count="1">
    <mergeCell ref="A29:E29"/>
  </mergeCells>
  <dataValidations>
    <dataValidation type="custom" allowBlank="1" showDropDown="1" sqref="A5:A21">
      <formula1>OR(NOT(ISERROR(DATEVALUE(A5))), AND(ISNUMBER(A5), LEFT(CELL("format", A5))="D"))</formula1>
    </dataValidation>
    <dataValidation type="custom" allowBlank="1" showDropDown="1" sqref="B5:B21">
      <formula1>AND(ISNUMBER(B5),(NOT(OR(NOT(ISERROR(DATEVALUE(B5))), AND(ISNUMBER(B5), LEFT(CELL("format", B5))="D")))))</formula1>
    </dataValidation>
  </dataValidations>
  <drawing r:id="rId1"/>
  <tableParts count="1">
    <tablePart r:id="rId3"/>
  </tableParts>
</worksheet>
</file>