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bb319affbe99/Área de Trabalho/"/>
    </mc:Choice>
  </mc:AlternateContent>
  <xr:revisionPtr revIDLastSave="248" documentId="13_ncr:1_{36C3868F-B1C3-442F-BD2B-9256240CFDE9}" xr6:coauthVersionLast="47" xr6:coauthVersionMax="47" xr10:uidLastSave="{8B488735-0894-43F6-B4A3-36F4C1851E8B}"/>
  <bookViews>
    <workbookView xWindow="-120" yWindow="-120" windowWidth="20730" windowHeight="11160" firstSheet="1" activeTab="4" xr2:uid="{E0157718-EFA0-46D2-A5A9-41A99380E2F3}"/>
  </bookViews>
  <sheets>
    <sheet name="Quantidade de internação" sheetId="1" r:id="rId1"/>
    <sheet name="Valor total" sheetId="2" r:id="rId2"/>
    <sheet name="Óbitos" sheetId="3" r:id="rId3"/>
    <sheet name="Taxa de mortalidade" sheetId="4" r:id="rId4"/>
    <sheet name="Variaçã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" i="4" l="1"/>
  <c r="AE7" i="4"/>
  <c r="AE8" i="4"/>
  <c r="AE9" i="4"/>
  <c r="AG6" i="5" s="1"/>
  <c r="AE10" i="4"/>
  <c r="AE11" i="4"/>
  <c r="AG8" i="5" s="1"/>
  <c r="AH8" i="5" s="1"/>
  <c r="AE12" i="4"/>
  <c r="AE37" i="4" s="1"/>
  <c r="AL9" i="5" s="1"/>
  <c r="AM9" i="5" s="1"/>
  <c r="AE13" i="4"/>
  <c r="AG10" i="5" s="1"/>
  <c r="AE14" i="4"/>
  <c r="AE15" i="4"/>
  <c r="AE16" i="4"/>
  <c r="AG13" i="5" s="1"/>
  <c r="AH13" i="5" s="1"/>
  <c r="AE17" i="4"/>
  <c r="AG14" i="5" s="1"/>
  <c r="AE18" i="4"/>
  <c r="AE19" i="4"/>
  <c r="AE20" i="4"/>
  <c r="AG17" i="5" s="1"/>
  <c r="AH17" i="5" s="1"/>
  <c r="AE21" i="4"/>
  <c r="AE22" i="4"/>
  <c r="AE23" i="4"/>
  <c r="AE24" i="4"/>
  <c r="AE25" i="4"/>
  <c r="AG22" i="5" s="1"/>
  <c r="AE26" i="4"/>
  <c r="AE27" i="4"/>
  <c r="AE5" i="4"/>
  <c r="AE33" i="4"/>
  <c r="AL5" i="5" s="1"/>
  <c r="AM5" i="5" s="1"/>
  <c r="AE45" i="4"/>
  <c r="AL17" i="5" s="1"/>
  <c r="AM17" i="5" s="1"/>
  <c r="AE49" i="4"/>
  <c r="AL21" i="5" s="1"/>
  <c r="AM21" i="5" s="1"/>
  <c r="AE31" i="3"/>
  <c r="AE32" i="3"/>
  <c r="AE33" i="3"/>
  <c r="AB5" i="5" s="1"/>
  <c r="AC5" i="5" s="1"/>
  <c r="AE34" i="3"/>
  <c r="AB6" i="5" s="1"/>
  <c r="AC6" i="5" s="1"/>
  <c r="AE35" i="3"/>
  <c r="AE36" i="3"/>
  <c r="AE37" i="3"/>
  <c r="AB9" i="5" s="1"/>
  <c r="AC9" i="5" s="1"/>
  <c r="AE38" i="3"/>
  <c r="AB10" i="5" s="1"/>
  <c r="AC10" i="5" s="1"/>
  <c r="AE39" i="3"/>
  <c r="AE40" i="3"/>
  <c r="AE41" i="3"/>
  <c r="AB13" i="5" s="1"/>
  <c r="AC13" i="5" s="1"/>
  <c r="AE42" i="3"/>
  <c r="AB14" i="5" s="1"/>
  <c r="AC14" i="5" s="1"/>
  <c r="AE43" i="3"/>
  <c r="AE44" i="3"/>
  <c r="AE45" i="3"/>
  <c r="AB17" i="5" s="1"/>
  <c r="AC17" i="5" s="1"/>
  <c r="AE46" i="3"/>
  <c r="AB18" i="5" s="1"/>
  <c r="AC18" i="5" s="1"/>
  <c r="AE47" i="3"/>
  <c r="AE48" i="3"/>
  <c r="AE49" i="3"/>
  <c r="AB21" i="5" s="1"/>
  <c r="AE50" i="3"/>
  <c r="AB22" i="5" s="1"/>
  <c r="AC22" i="5" s="1"/>
  <c r="AE51" i="3"/>
  <c r="AE31" i="2"/>
  <c r="AE32" i="2"/>
  <c r="AE33" i="2"/>
  <c r="AE34" i="2"/>
  <c r="R6" i="5" s="1"/>
  <c r="S6" i="5" s="1"/>
  <c r="AE35" i="2"/>
  <c r="AE36" i="2"/>
  <c r="AE37" i="2"/>
  <c r="AE38" i="2"/>
  <c r="R10" i="5" s="1"/>
  <c r="S10" i="5" s="1"/>
  <c r="AE39" i="2"/>
  <c r="AE40" i="2"/>
  <c r="AE41" i="2"/>
  <c r="AE42" i="2"/>
  <c r="R14" i="5" s="1"/>
  <c r="S14" i="5" s="1"/>
  <c r="AE43" i="2"/>
  <c r="AE44" i="2"/>
  <c r="AE45" i="2"/>
  <c r="AE46" i="2"/>
  <c r="R18" i="5" s="1"/>
  <c r="S18" i="5" s="1"/>
  <c r="AE47" i="2"/>
  <c r="AE48" i="2"/>
  <c r="AE49" i="2"/>
  <c r="AE50" i="2"/>
  <c r="R22" i="5" s="1"/>
  <c r="S22" i="5" s="1"/>
  <c r="AE51" i="2"/>
  <c r="AE30" i="2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S4" i="5"/>
  <c r="S8" i="5"/>
  <c r="S12" i="5"/>
  <c r="S16" i="5"/>
  <c r="S20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AF3" i="5"/>
  <c r="AG3" i="5"/>
  <c r="AH3" i="5" s="1"/>
  <c r="AF4" i="5"/>
  <c r="AG4" i="5"/>
  <c r="AH4" i="5" s="1"/>
  <c r="AF5" i="5"/>
  <c r="AG5" i="5"/>
  <c r="AH5" i="5" s="1"/>
  <c r="AF6" i="5"/>
  <c r="AF23" i="5" s="1"/>
  <c r="AF7" i="5"/>
  <c r="AG7" i="5"/>
  <c r="AH7" i="5" s="1"/>
  <c r="AF8" i="5"/>
  <c r="AF9" i="5"/>
  <c r="AG9" i="5"/>
  <c r="AH9" i="5" s="1"/>
  <c r="AF10" i="5"/>
  <c r="AF11" i="5"/>
  <c r="AG11" i="5"/>
  <c r="AH11" i="5" s="1"/>
  <c r="AF12" i="5"/>
  <c r="AG12" i="5"/>
  <c r="AH12" i="5"/>
  <c r="AF13" i="5"/>
  <c r="AF14" i="5"/>
  <c r="AF15" i="5"/>
  <c r="AG15" i="5"/>
  <c r="AH15" i="5" s="1"/>
  <c r="AF16" i="5"/>
  <c r="AG16" i="5"/>
  <c r="AH16" i="5"/>
  <c r="AF17" i="5"/>
  <c r="AF18" i="5"/>
  <c r="AG18" i="5"/>
  <c r="AF19" i="5"/>
  <c r="AG19" i="5"/>
  <c r="AH19" i="5" s="1"/>
  <c r="AF20" i="5"/>
  <c r="AG20" i="5"/>
  <c r="AH20" i="5" s="1"/>
  <c r="AF21" i="5"/>
  <c r="AG21" i="5"/>
  <c r="AH21" i="5" s="1"/>
  <c r="AF22" i="5"/>
  <c r="AK3" i="5"/>
  <c r="AK4" i="5"/>
  <c r="AK23" i="5" s="1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" i="5"/>
  <c r="AC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" i="5"/>
  <c r="X2" i="5" s="1"/>
  <c r="S2" i="5"/>
  <c r="N2" i="5"/>
  <c r="L3" i="5"/>
  <c r="M3" i="5"/>
  <c r="L4" i="5"/>
  <c r="L23" i="5" s="1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Q3" i="5"/>
  <c r="R3" i="5"/>
  <c r="S3" i="5" s="1"/>
  <c r="Q4" i="5"/>
  <c r="R4" i="5"/>
  <c r="Q5" i="5"/>
  <c r="R5" i="5"/>
  <c r="S5" i="5" s="1"/>
  <c r="Q6" i="5"/>
  <c r="Q7" i="5"/>
  <c r="R7" i="5"/>
  <c r="S7" i="5" s="1"/>
  <c r="Q8" i="5"/>
  <c r="R8" i="5"/>
  <c r="Q9" i="5"/>
  <c r="R9" i="5"/>
  <c r="S9" i="5" s="1"/>
  <c r="Q10" i="5"/>
  <c r="Q11" i="5"/>
  <c r="R11" i="5"/>
  <c r="S11" i="5" s="1"/>
  <c r="Q12" i="5"/>
  <c r="R12" i="5"/>
  <c r="Q13" i="5"/>
  <c r="R13" i="5"/>
  <c r="S13" i="5" s="1"/>
  <c r="Q14" i="5"/>
  <c r="Q15" i="5"/>
  <c r="R15" i="5"/>
  <c r="S15" i="5" s="1"/>
  <c r="Q16" i="5"/>
  <c r="R16" i="5"/>
  <c r="Q17" i="5"/>
  <c r="R17" i="5"/>
  <c r="S17" i="5" s="1"/>
  <c r="Q18" i="5"/>
  <c r="Q19" i="5"/>
  <c r="R19" i="5"/>
  <c r="S19" i="5" s="1"/>
  <c r="Q20" i="5"/>
  <c r="R20" i="5"/>
  <c r="Q21" i="5"/>
  <c r="R21" i="5"/>
  <c r="S21" i="5" s="1"/>
  <c r="Q2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AA3" i="5"/>
  <c r="AA23" i="5" s="1"/>
  <c r="AB3" i="5"/>
  <c r="AC3" i="5" s="1"/>
  <c r="AA4" i="5"/>
  <c r="AB4" i="5"/>
  <c r="AC4" i="5" s="1"/>
  <c r="AA5" i="5"/>
  <c r="AA6" i="5"/>
  <c r="AA7" i="5"/>
  <c r="AB7" i="5"/>
  <c r="AC7" i="5" s="1"/>
  <c r="AA8" i="5"/>
  <c r="AB8" i="5"/>
  <c r="AC8" i="5" s="1"/>
  <c r="AA9" i="5"/>
  <c r="AA10" i="5"/>
  <c r="AA11" i="5"/>
  <c r="AB11" i="5"/>
  <c r="AC11" i="5" s="1"/>
  <c r="AA12" i="5"/>
  <c r="AB12" i="5"/>
  <c r="AC12" i="5" s="1"/>
  <c r="AA13" i="5"/>
  <c r="AA14" i="5"/>
  <c r="AA15" i="5"/>
  <c r="AB15" i="5"/>
  <c r="AC15" i="5" s="1"/>
  <c r="AA16" i="5"/>
  <c r="AB16" i="5"/>
  <c r="AC16" i="5" s="1"/>
  <c r="AA17" i="5"/>
  <c r="AA18" i="5"/>
  <c r="AA19" i="5"/>
  <c r="AB19" i="5"/>
  <c r="AC19" i="5" s="1"/>
  <c r="AA20" i="5"/>
  <c r="AB20" i="5"/>
  <c r="AC20" i="5" s="1"/>
  <c r="AA21" i="5"/>
  <c r="AA22" i="5"/>
  <c r="AG2" i="5"/>
  <c r="AH2" i="5" s="1"/>
  <c r="AF2" i="5"/>
  <c r="AB2" i="5"/>
  <c r="AA2" i="5"/>
  <c r="W2" i="5"/>
  <c r="O6" i="4"/>
  <c r="O7" i="4"/>
  <c r="O8" i="4"/>
  <c r="O27" i="4" s="1"/>
  <c r="O9" i="4"/>
  <c r="O34" i="4" s="1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5" i="4"/>
  <c r="N44" i="4"/>
  <c r="N40" i="4"/>
  <c r="N27" i="4"/>
  <c r="N26" i="4"/>
  <c r="N47" i="4" s="1"/>
  <c r="AE30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5" i="3"/>
  <c r="N47" i="3"/>
  <c r="N44" i="3"/>
  <c r="N43" i="3"/>
  <c r="N39" i="3"/>
  <c r="N35" i="3"/>
  <c r="N31" i="3"/>
  <c r="N27" i="3"/>
  <c r="N26" i="3"/>
  <c r="N46" i="3" s="1"/>
  <c r="R2" i="5"/>
  <c r="Q2" i="5"/>
  <c r="M2" i="5"/>
  <c r="I23" i="5"/>
  <c r="G3" i="5"/>
  <c r="H3" i="5"/>
  <c r="I3" i="5" s="1"/>
  <c r="G4" i="5"/>
  <c r="G23" i="5" s="1"/>
  <c r="H4" i="5"/>
  <c r="G5" i="5"/>
  <c r="H5" i="5"/>
  <c r="I5" i="5" s="1"/>
  <c r="G6" i="5"/>
  <c r="H6" i="5"/>
  <c r="I6" i="5"/>
  <c r="G7" i="5"/>
  <c r="H7" i="5"/>
  <c r="I7" i="5" s="1"/>
  <c r="G8" i="5"/>
  <c r="I8" i="5" s="1"/>
  <c r="H8" i="5"/>
  <c r="G9" i="5"/>
  <c r="H9" i="5"/>
  <c r="I9" i="5" s="1"/>
  <c r="G10" i="5"/>
  <c r="H10" i="5"/>
  <c r="I10" i="5"/>
  <c r="G11" i="5"/>
  <c r="H11" i="5"/>
  <c r="I11" i="5" s="1"/>
  <c r="G12" i="5"/>
  <c r="I12" i="5" s="1"/>
  <c r="H12" i="5"/>
  <c r="G13" i="5"/>
  <c r="H13" i="5"/>
  <c r="I13" i="5" s="1"/>
  <c r="G14" i="5"/>
  <c r="H14" i="5"/>
  <c r="I14" i="5"/>
  <c r="G15" i="5"/>
  <c r="H15" i="5"/>
  <c r="I15" i="5" s="1"/>
  <c r="G16" i="5"/>
  <c r="I16" i="5" s="1"/>
  <c r="H16" i="5"/>
  <c r="G17" i="5"/>
  <c r="H17" i="5"/>
  <c r="I17" i="5" s="1"/>
  <c r="G18" i="5"/>
  <c r="H18" i="5"/>
  <c r="I18" i="5"/>
  <c r="G19" i="5"/>
  <c r="H19" i="5"/>
  <c r="I19" i="5"/>
  <c r="G20" i="5"/>
  <c r="I20" i="5" s="1"/>
  <c r="H20" i="5"/>
  <c r="G21" i="5"/>
  <c r="H21" i="5"/>
  <c r="G22" i="5"/>
  <c r="H22" i="5"/>
  <c r="I22" i="5"/>
  <c r="D2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30" i="1"/>
  <c r="H2" i="5" s="1"/>
  <c r="G2" i="5"/>
  <c r="L2" i="5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51" i="2" s="1"/>
  <c r="N27" i="2"/>
  <c r="N26" i="2"/>
  <c r="O26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5" i="2"/>
  <c r="W23" i="5"/>
  <c r="Q23" i="5"/>
  <c r="M23" i="5"/>
  <c r="C23" i="5"/>
  <c r="B23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C2" i="5"/>
  <c r="B2" i="5"/>
  <c r="N27" i="1"/>
  <c r="N26" i="1"/>
  <c r="N47" i="1" s="1"/>
  <c r="M27" i="4"/>
  <c r="L27" i="4"/>
  <c r="K27" i="4"/>
  <c r="J27" i="4"/>
  <c r="I27" i="4"/>
  <c r="H27" i="4"/>
  <c r="G27" i="4"/>
  <c r="F27" i="4"/>
  <c r="E27" i="4"/>
  <c r="D27" i="4"/>
  <c r="C27" i="4"/>
  <c r="B27" i="4"/>
  <c r="S27" i="4"/>
  <c r="T27" i="4"/>
  <c r="U27" i="4"/>
  <c r="V27" i="4"/>
  <c r="W27" i="4"/>
  <c r="X27" i="4"/>
  <c r="Y27" i="4"/>
  <c r="Z27" i="4"/>
  <c r="AA27" i="4"/>
  <c r="AB27" i="4"/>
  <c r="AC27" i="4"/>
  <c r="AD27" i="4"/>
  <c r="R27" i="4"/>
  <c r="AC26" i="4"/>
  <c r="AC49" i="4" s="1"/>
  <c r="AB26" i="4"/>
  <c r="AB50" i="4" s="1"/>
  <c r="AA26" i="4"/>
  <c r="Z26" i="4"/>
  <c r="Z47" i="4" s="1"/>
  <c r="Y26" i="4"/>
  <c r="Y49" i="4" s="1"/>
  <c r="X26" i="4"/>
  <c r="X50" i="4" s="1"/>
  <c r="W26" i="4"/>
  <c r="V26" i="4"/>
  <c r="V39" i="4" s="1"/>
  <c r="U26" i="4"/>
  <c r="U49" i="4" s="1"/>
  <c r="T26" i="4"/>
  <c r="T50" i="4" s="1"/>
  <c r="S26" i="4"/>
  <c r="S40" i="4" s="1"/>
  <c r="R26" i="4"/>
  <c r="R49" i="4" s="1"/>
  <c r="C26" i="4"/>
  <c r="C31" i="4" s="1"/>
  <c r="D26" i="4"/>
  <c r="E26" i="4"/>
  <c r="E31" i="4" s="1"/>
  <c r="F26" i="4"/>
  <c r="F33" i="4" s="1"/>
  <c r="G26" i="4"/>
  <c r="G35" i="4" s="1"/>
  <c r="H26" i="4"/>
  <c r="I26" i="4"/>
  <c r="I31" i="4" s="1"/>
  <c r="J26" i="4"/>
  <c r="J34" i="4" s="1"/>
  <c r="K26" i="4"/>
  <c r="K31" i="4" s="1"/>
  <c r="L26" i="4"/>
  <c r="M26" i="4"/>
  <c r="M31" i="4" s="1"/>
  <c r="B26" i="4"/>
  <c r="B36" i="4" s="1"/>
  <c r="V50" i="4"/>
  <c r="Z49" i="4"/>
  <c r="V49" i="4"/>
  <c r="AB48" i="4"/>
  <c r="Z48" i="4"/>
  <c r="X48" i="4"/>
  <c r="V48" i="4"/>
  <c r="U48" i="4"/>
  <c r="T48" i="4"/>
  <c r="AB47" i="4"/>
  <c r="X47" i="4"/>
  <c r="V47" i="4"/>
  <c r="T47" i="4"/>
  <c r="R47" i="4"/>
  <c r="AC46" i="4"/>
  <c r="V46" i="4"/>
  <c r="U46" i="4"/>
  <c r="V45" i="4"/>
  <c r="R45" i="4"/>
  <c r="AB44" i="4"/>
  <c r="AA44" i="4"/>
  <c r="Z44" i="4"/>
  <c r="X44" i="4"/>
  <c r="V44" i="4"/>
  <c r="U44" i="4"/>
  <c r="T44" i="4"/>
  <c r="AB43" i="4"/>
  <c r="X43" i="4"/>
  <c r="V43" i="4"/>
  <c r="T43" i="4"/>
  <c r="R43" i="4"/>
  <c r="AC42" i="4"/>
  <c r="V42" i="4"/>
  <c r="U42" i="4"/>
  <c r="AA41" i="4"/>
  <c r="Z41" i="4"/>
  <c r="V41" i="4"/>
  <c r="AB40" i="4"/>
  <c r="AA40" i="4"/>
  <c r="X40" i="4"/>
  <c r="V40" i="4"/>
  <c r="T40" i="4"/>
  <c r="R40" i="4"/>
  <c r="AC39" i="4"/>
  <c r="AB39" i="4"/>
  <c r="X39" i="4"/>
  <c r="T39" i="4"/>
  <c r="R39" i="4"/>
  <c r="V38" i="4"/>
  <c r="AA37" i="4"/>
  <c r="Z37" i="4"/>
  <c r="W37" i="4"/>
  <c r="R37" i="4"/>
  <c r="AC36" i="4"/>
  <c r="AB36" i="4"/>
  <c r="AA36" i="4"/>
  <c r="Z36" i="4"/>
  <c r="Y36" i="4"/>
  <c r="X36" i="4"/>
  <c r="T36" i="4"/>
  <c r="AB35" i="4"/>
  <c r="Z35" i="4"/>
  <c r="X35" i="4"/>
  <c r="V35" i="4"/>
  <c r="U35" i="4"/>
  <c r="T35" i="4"/>
  <c r="Z34" i="4"/>
  <c r="R34" i="4"/>
  <c r="AA33" i="4"/>
  <c r="V33" i="4"/>
  <c r="R33" i="4"/>
  <c r="AB32" i="4"/>
  <c r="AA32" i="4"/>
  <c r="Z32" i="4"/>
  <c r="X32" i="4"/>
  <c r="W32" i="4"/>
  <c r="V32" i="4"/>
  <c r="T32" i="4"/>
  <c r="S32" i="4"/>
  <c r="R32" i="4"/>
  <c r="AB31" i="4"/>
  <c r="Z31" i="4"/>
  <c r="Y31" i="4"/>
  <c r="X31" i="4"/>
  <c r="T31" i="4"/>
  <c r="Z30" i="4"/>
  <c r="Y30" i="4"/>
  <c r="R30" i="4"/>
  <c r="B31" i="4"/>
  <c r="D31" i="4"/>
  <c r="H31" i="4"/>
  <c r="L31" i="4"/>
  <c r="C32" i="4"/>
  <c r="D32" i="4"/>
  <c r="E32" i="4"/>
  <c r="F32" i="4"/>
  <c r="G32" i="4"/>
  <c r="H32" i="4"/>
  <c r="I32" i="4"/>
  <c r="J32" i="4"/>
  <c r="K32" i="4"/>
  <c r="L32" i="4"/>
  <c r="M32" i="4"/>
  <c r="B33" i="4"/>
  <c r="D33" i="4"/>
  <c r="E33" i="4"/>
  <c r="G33" i="4"/>
  <c r="H33" i="4"/>
  <c r="I33" i="4"/>
  <c r="J33" i="4"/>
  <c r="K33" i="4"/>
  <c r="L33" i="4"/>
  <c r="M33" i="4"/>
  <c r="O33" i="4"/>
  <c r="B34" i="4"/>
  <c r="D34" i="4"/>
  <c r="E34" i="4"/>
  <c r="G34" i="4"/>
  <c r="H34" i="4"/>
  <c r="I34" i="4"/>
  <c r="L34" i="4"/>
  <c r="M34" i="4"/>
  <c r="D35" i="4"/>
  <c r="H35" i="4"/>
  <c r="L35" i="4"/>
  <c r="D36" i="4"/>
  <c r="E36" i="4"/>
  <c r="H36" i="4"/>
  <c r="I36" i="4"/>
  <c r="L36" i="4"/>
  <c r="M36" i="4"/>
  <c r="D37" i="4"/>
  <c r="E37" i="4"/>
  <c r="H37" i="4"/>
  <c r="I37" i="4"/>
  <c r="L37" i="4"/>
  <c r="M37" i="4"/>
  <c r="C38" i="4"/>
  <c r="D38" i="4"/>
  <c r="E38" i="4"/>
  <c r="H38" i="4"/>
  <c r="I38" i="4"/>
  <c r="L38" i="4"/>
  <c r="M38" i="4"/>
  <c r="D39" i="4"/>
  <c r="G39" i="4"/>
  <c r="H39" i="4"/>
  <c r="L39" i="4"/>
  <c r="B40" i="4"/>
  <c r="D40" i="4"/>
  <c r="E40" i="4"/>
  <c r="F40" i="4"/>
  <c r="H40" i="4"/>
  <c r="I40" i="4"/>
  <c r="J40" i="4"/>
  <c r="L40" i="4"/>
  <c r="M40" i="4"/>
  <c r="O40" i="4"/>
  <c r="D41" i="4"/>
  <c r="E41" i="4"/>
  <c r="H41" i="4"/>
  <c r="I41" i="4"/>
  <c r="L41" i="4"/>
  <c r="M41" i="4"/>
  <c r="D42" i="4"/>
  <c r="E42" i="4"/>
  <c r="H42" i="4"/>
  <c r="I42" i="4"/>
  <c r="L42" i="4"/>
  <c r="M42" i="4"/>
  <c r="B43" i="4"/>
  <c r="D43" i="4"/>
  <c r="H43" i="4"/>
  <c r="L43" i="4"/>
  <c r="C44" i="4"/>
  <c r="D44" i="4"/>
  <c r="E44" i="4"/>
  <c r="F44" i="4"/>
  <c r="G44" i="4"/>
  <c r="H44" i="4"/>
  <c r="I44" i="4"/>
  <c r="J44" i="4"/>
  <c r="K44" i="4"/>
  <c r="L44" i="4"/>
  <c r="M44" i="4"/>
  <c r="O44" i="4"/>
  <c r="B45" i="4"/>
  <c r="D45" i="4"/>
  <c r="E45" i="4"/>
  <c r="F45" i="4"/>
  <c r="H45" i="4"/>
  <c r="I45" i="4"/>
  <c r="J45" i="4"/>
  <c r="L45" i="4"/>
  <c r="M45" i="4"/>
  <c r="D46" i="4"/>
  <c r="E46" i="4"/>
  <c r="H46" i="4"/>
  <c r="I46" i="4"/>
  <c r="K46" i="4"/>
  <c r="L46" i="4"/>
  <c r="M46" i="4"/>
  <c r="C47" i="4"/>
  <c r="D47" i="4"/>
  <c r="H47" i="4"/>
  <c r="K47" i="4"/>
  <c r="L47" i="4"/>
  <c r="D48" i="4"/>
  <c r="E48" i="4"/>
  <c r="H48" i="4"/>
  <c r="I48" i="4"/>
  <c r="L48" i="4"/>
  <c r="M48" i="4"/>
  <c r="C49" i="4"/>
  <c r="D49" i="4"/>
  <c r="E49" i="4"/>
  <c r="F49" i="4"/>
  <c r="G49" i="4"/>
  <c r="H49" i="4"/>
  <c r="I49" i="4"/>
  <c r="J49" i="4"/>
  <c r="K49" i="4"/>
  <c r="L49" i="4"/>
  <c r="M49" i="4"/>
  <c r="O49" i="4"/>
  <c r="B50" i="4"/>
  <c r="D50" i="4"/>
  <c r="E50" i="4"/>
  <c r="G50" i="4"/>
  <c r="H50" i="4"/>
  <c r="I50" i="4"/>
  <c r="L50" i="4"/>
  <c r="M50" i="4"/>
  <c r="D30" i="4"/>
  <c r="E30" i="4"/>
  <c r="H30" i="4"/>
  <c r="I30" i="4"/>
  <c r="K30" i="4"/>
  <c r="L30" i="4"/>
  <c r="M30" i="4"/>
  <c r="AD50" i="3"/>
  <c r="AE5" i="3"/>
  <c r="V23" i="5" s="1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M46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M27" i="3"/>
  <c r="L27" i="3"/>
  <c r="K27" i="3"/>
  <c r="J27" i="3"/>
  <c r="I27" i="3"/>
  <c r="H27" i="3"/>
  <c r="G27" i="3"/>
  <c r="F27" i="3"/>
  <c r="E27" i="3"/>
  <c r="D27" i="3"/>
  <c r="C27" i="3"/>
  <c r="B27" i="3"/>
  <c r="T26" i="3"/>
  <c r="AD26" i="3"/>
  <c r="AD35" i="3" s="1"/>
  <c r="I50" i="2"/>
  <c r="R49" i="2"/>
  <c r="V48" i="2"/>
  <c r="I48" i="2"/>
  <c r="Z47" i="2"/>
  <c r="M47" i="2"/>
  <c r="Z45" i="2"/>
  <c r="AD44" i="2"/>
  <c r="E44" i="2"/>
  <c r="R42" i="2"/>
  <c r="E42" i="2"/>
  <c r="V41" i="2"/>
  <c r="I41" i="2"/>
  <c r="AD40" i="2"/>
  <c r="M40" i="2"/>
  <c r="E40" i="2"/>
  <c r="Z39" i="2"/>
  <c r="Y39" i="2"/>
  <c r="U39" i="2"/>
  <c r="I39" i="2"/>
  <c r="AD38" i="2"/>
  <c r="V38" i="2"/>
  <c r="M38" i="2"/>
  <c r="L38" i="2"/>
  <c r="H38" i="2"/>
  <c r="E38" i="2"/>
  <c r="AC37" i="2"/>
  <c r="Y37" i="2"/>
  <c r="V37" i="2"/>
  <c r="R37" i="2"/>
  <c r="H37" i="2"/>
  <c r="D37" i="2"/>
  <c r="AC36" i="2"/>
  <c r="U36" i="2"/>
  <c r="M36" i="2"/>
  <c r="I36" i="2"/>
  <c r="H36" i="2"/>
  <c r="D36" i="2"/>
  <c r="AC35" i="2"/>
  <c r="Z35" i="2"/>
  <c r="V35" i="2"/>
  <c r="U35" i="2"/>
  <c r="L35" i="2"/>
  <c r="H35" i="2"/>
  <c r="D35" i="2"/>
  <c r="Y34" i="2"/>
  <c r="U34" i="2"/>
  <c r="M34" i="2"/>
  <c r="L34" i="2"/>
  <c r="H34" i="2"/>
  <c r="F34" i="2"/>
  <c r="D34" i="2"/>
  <c r="AD33" i="2"/>
  <c r="Z33" i="2"/>
  <c r="Y33" i="2"/>
  <c r="U33" i="2"/>
  <c r="S33" i="2"/>
  <c r="L33" i="2"/>
  <c r="H33" i="2"/>
  <c r="F33" i="2"/>
  <c r="AC32" i="2"/>
  <c r="Y32" i="2"/>
  <c r="U32" i="2"/>
  <c r="S32" i="2"/>
  <c r="L32" i="2"/>
  <c r="J32" i="2"/>
  <c r="H32" i="2"/>
  <c r="E32" i="2"/>
  <c r="AD31" i="2"/>
  <c r="AC31" i="2"/>
  <c r="Y31" i="2"/>
  <c r="U31" i="2"/>
  <c r="M31" i="2"/>
  <c r="I31" i="2"/>
  <c r="E31" i="2"/>
  <c r="AD30" i="2"/>
  <c r="Z30" i="2"/>
  <c r="V30" i="2"/>
  <c r="R30" i="2"/>
  <c r="L30" i="2"/>
  <c r="H30" i="2"/>
  <c r="D30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M27" i="2"/>
  <c r="L27" i="2"/>
  <c r="K27" i="2"/>
  <c r="J27" i="2"/>
  <c r="I27" i="2"/>
  <c r="H27" i="2"/>
  <c r="G27" i="2"/>
  <c r="F27" i="2"/>
  <c r="E27" i="2"/>
  <c r="D27" i="2"/>
  <c r="C27" i="2"/>
  <c r="B27" i="2"/>
  <c r="W49" i="1"/>
  <c r="AD48" i="1"/>
  <c r="AA47" i="1"/>
  <c r="X46" i="1"/>
  <c r="AA45" i="1"/>
  <c r="AB42" i="1"/>
  <c r="Y41" i="1"/>
  <c r="S39" i="1"/>
  <c r="S37" i="1"/>
  <c r="W33" i="1"/>
  <c r="AD32" i="1"/>
  <c r="AA31" i="1"/>
  <c r="X30" i="1"/>
  <c r="F30" i="1"/>
  <c r="J31" i="1"/>
  <c r="H33" i="1"/>
  <c r="F35" i="1"/>
  <c r="J35" i="1"/>
  <c r="F36" i="1"/>
  <c r="K36" i="1"/>
  <c r="G37" i="1"/>
  <c r="F38" i="1"/>
  <c r="K38" i="1"/>
  <c r="J39" i="1"/>
  <c r="C40" i="1"/>
  <c r="F40" i="1"/>
  <c r="J41" i="1"/>
  <c r="C42" i="1"/>
  <c r="G43" i="1"/>
  <c r="J43" i="1"/>
  <c r="F44" i="1"/>
  <c r="K44" i="1"/>
  <c r="G45" i="1"/>
  <c r="F46" i="1"/>
  <c r="K46" i="1"/>
  <c r="J47" i="1"/>
  <c r="C48" i="1"/>
  <c r="F48" i="1"/>
  <c r="F50" i="1"/>
  <c r="G50" i="1"/>
  <c r="B33" i="1"/>
  <c r="B34" i="1"/>
  <c r="B38" i="1"/>
  <c r="B43" i="1"/>
  <c r="B45" i="1"/>
  <c r="B49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27" i="1"/>
  <c r="D27" i="1"/>
  <c r="E27" i="1"/>
  <c r="F27" i="1"/>
  <c r="G27" i="1"/>
  <c r="H27" i="1"/>
  <c r="I27" i="1"/>
  <c r="J27" i="1"/>
  <c r="K27" i="1"/>
  <c r="L27" i="1"/>
  <c r="M27" i="1"/>
  <c r="B27" i="1"/>
  <c r="AD26" i="1"/>
  <c r="AE5" i="2"/>
  <c r="AE6" i="2"/>
  <c r="AE27" i="2" s="1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D26" i="2"/>
  <c r="AD49" i="2" s="1"/>
  <c r="B26" i="2"/>
  <c r="B39" i="2" s="1"/>
  <c r="C26" i="2"/>
  <c r="C45" i="2" s="1"/>
  <c r="D26" i="2"/>
  <c r="E26" i="2"/>
  <c r="E47" i="2" s="1"/>
  <c r="F26" i="2"/>
  <c r="G26" i="2"/>
  <c r="H26" i="2"/>
  <c r="I26" i="2"/>
  <c r="I46" i="2" s="1"/>
  <c r="J26" i="2"/>
  <c r="K26" i="2"/>
  <c r="K45" i="2" s="1"/>
  <c r="L26" i="2"/>
  <c r="M26" i="2"/>
  <c r="M50" i="2" s="1"/>
  <c r="S26" i="2"/>
  <c r="T26" i="2"/>
  <c r="T49" i="2" s="1"/>
  <c r="U26" i="2"/>
  <c r="V26" i="2"/>
  <c r="V44" i="2" s="1"/>
  <c r="W26" i="2"/>
  <c r="W37" i="2" s="1"/>
  <c r="X26" i="2"/>
  <c r="X50" i="2" s="1"/>
  <c r="Y26" i="2"/>
  <c r="Z26" i="2"/>
  <c r="Z50" i="2" s="1"/>
  <c r="AA26" i="2"/>
  <c r="AA37" i="2" s="1"/>
  <c r="AB26" i="2"/>
  <c r="AC26" i="2"/>
  <c r="R26" i="2"/>
  <c r="R47" i="2" s="1"/>
  <c r="O24" i="1"/>
  <c r="AE24" i="1"/>
  <c r="S26" i="1"/>
  <c r="S47" i="1" s="1"/>
  <c r="T26" i="1"/>
  <c r="T48" i="1" s="1"/>
  <c r="U26" i="1"/>
  <c r="U37" i="1" s="1"/>
  <c r="V26" i="1"/>
  <c r="V48" i="1" s="1"/>
  <c r="W26" i="1"/>
  <c r="W43" i="1" s="1"/>
  <c r="X26" i="1"/>
  <c r="X44" i="1" s="1"/>
  <c r="Y26" i="1"/>
  <c r="Z26" i="1"/>
  <c r="AA26" i="1"/>
  <c r="AA39" i="1" s="1"/>
  <c r="AB26" i="1"/>
  <c r="AB40" i="1" s="1"/>
  <c r="AC26" i="1"/>
  <c r="AC45" i="1" s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5" i="1"/>
  <c r="AE5" i="1"/>
  <c r="R26" i="1"/>
  <c r="B26" i="1"/>
  <c r="B31" i="1" s="1"/>
  <c r="C26" i="1"/>
  <c r="C36" i="1" s="1"/>
  <c r="D26" i="1"/>
  <c r="D30" i="1" s="1"/>
  <c r="E26" i="1"/>
  <c r="E50" i="1" s="1"/>
  <c r="F26" i="1"/>
  <c r="F37" i="1" s="1"/>
  <c r="G26" i="1"/>
  <c r="G39" i="1" s="1"/>
  <c r="H26" i="1"/>
  <c r="I26" i="1"/>
  <c r="J26" i="1"/>
  <c r="J36" i="1" s="1"/>
  <c r="K26" i="1"/>
  <c r="K40" i="1" s="1"/>
  <c r="L26" i="1"/>
  <c r="L32" i="1" s="1"/>
  <c r="M2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5" i="1"/>
  <c r="O5" i="1"/>
  <c r="B26" i="3"/>
  <c r="B34" i="3" s="1"/>
  <c r="C26" i="3"/>
  <c r="C37" i="3" s="1"/>
  <c r="D26" i="3"/>
  <c r="D42" i="3" s="1"/>
  <c r="E26" i="3"/>
  <c r="E34" i="3" s="1"/>
  <c r="F26" i="3"/>
  <c r="F45" i="3" s="1"/>
  <c r="G26" i="3"/>
  <c r="H26" i="3"/>
  <c r="H44" i="3" s="1"/>
  <c r="I26" i="3"/>
  <c r="I36" i="3" s="1"/>
  <c r="J26" i="3"/>
  <c r="J38" i="3" s="1"/>
  <c r="K26" i="3"/>
  <c r="K33" i="3" s="1"/>
  <c r="L26" i="3"/>
  <c r="L35" i="3" s="1"/>
  <c r="M26" i="3"/>
  <c r="R26" i="3"/>
  <c r="R31" i="3" s="1"/>
  <c r="S26" i="3"/>
  <c r="AE26" i="3" s="1"/>
  <c r="U26" i="3"/>
  <c r="U31" i="3" s="1"/>
  <c r="V26" i="3"/>
  <c r="V47" i="3" s="1"/>
  <c r="W26" i="3"/>
  <c r="W31" i="3" s="1"/>
  <c r="X26" i="3"/>
  <c r="X46" i="3" s="1"/>
  <c r="Y26" i="3"/>
  <c r="Y50" i="3" s="1"/>
  <c r="Z26" i="3"/>
  <c r="Z35" i="3" s="1"/>
  <c r="AA26" i="3"/>
  <c r="AB26" i="3"/>
  <c r="AB37" i="3" s="1"/>
  <c r="AC26" i="3"/>
  <c r="AC30" i="3" s="1"/>
  <c r="AH22" i="5" l="1"/>
  <c r="AH18" i="5"/>
  <c r="AH14" i="5"/>
  <c r="AE41" i="4"/>
  <c r="AL13" i="5" s="1"/>
  <c r="AM13" i="5" s="1"/>
  <c r="AE34" i="4"/>
  <c r="AL6" i="5" s="1"/>
  <c r="AM6" i="5" s="1"/>
  <c r="AH10" i="5"/>
  <c r="AG23" i="5"/>
  <c r="AE30" i="4"/>
  <c r="AL2" i="5" s="1"/>
  <c r="AM2" i="5" s="1"/>
  <c r="AE48" i="4"/>
  <c r="AL20" i="5" s="1"/>
  <c r="AM20" i="5" s="1"/>
  <c r="AE44" i="4"/>
  <c r="AL16" i="5" s="1"/>
  <c r="AM16" i="5" s="1"/>
  <c r="AE40" i="4"/>
  <c r="AL12" i="5" s="1"/>
  <c r="AM12" i="5" s="1"/>
  <c r="AE36" i="4"/>
  <c r="AL8" i="5" s="1"/>
  <c r="AM8" i="5" s="1"/>
  <c r="AE32" i="4"/>
  <c r="AL4" i="5" s="1"/>
  <c r="AM4" i="5" s="1"/>
  <c r="AE51" i="4"/>
  <c r="AE47" i="4"/>
  <c r="AL19" i="5" s="1"/>
  <c r="AM19" i="5" s="1"/>
  <c r="AE43" i="4"/>
  <c r="AL15" i="5" s="1"/>
  <c r="AM15" i="5" s="1"/>
  <c r="AE39" i="4"/>
  <c r="AL11" i="5" s="1"/>
  <c r="AM11" i="5" s="1"/>
  <c r="AE35" i="4"/>
  <c r="AL7" i="5" s="1"/>
  <c r="AM7" i="5" s="1"/>
  <c r="AE31" i="4"/>
  <c r="AL3" i="5" s="1"/>
  <c r="AE50" i="4"/>
  <c r="AL22" i="5" s="1"/>
  <c r="AM22" i="5" s="1"/>
  <c r="AE46" i="4"/>
  <c r="AL18" i="5" s="1"/>
  <c r="AM18" i="5" s="1"/>
  <c r="AE42" i="4"/>
  <c r="AL14" i="5" s="1"/>
  <c r="AM14" i="5" s="1"/>
  <c r="AE38" i="4"/>
  <c r="AL10" i="5" s="1"/>
  <c r="AM10" i="5" s="1"/>
  <c r="AC23" i="5"/>
  <c r="AB23" i="5"/>
  <c r="R23" i="5"/>
  <c r="S23" i="5"/>
  <c r="N23" i="5"/>
  <c r="X23" i="5"/>
  <c r="AH6" i="5"/>
  <c r="O45" i="4"/>
  <c r="O32" i="4"/>
  <c r="N32" i="4"/>
  <c r="N36" i="4"/>
  <c r="N48" i="4"/>
  <c r="N33" i="4"/>
  <c r="N37" i="4"/>
  <c r="N41" i="4"/>
  <c r="N45" i="4"/>
  <c r="N49" i="4"/>
  <c r="N30" i="4"/>
  <c r="N34" i="4"/>
  <c r="N38" i="4"/>
  <c r="N42" i="4"/>
  <c r="N46" i="4"/>
  <c r="N50" i="4"/>
  <c r="N31" i="4"/>
  <c r="N35" i="4"/>
  <c r="N39" i="4"/>
  <c r="N43" i="4"/>
  <c r="K50" i="4"/>
  <c r="B49" i="4"/>
  <c r="K48" i="4"/>
  <c r="C48" i="4"/>
  <c r="B47" i="4"/>
  <c r="B44" i="4"/>
  <c r="C42" i="4"/>
  <c r="B38" i="4"/>
  <c r="K37" i="4"/>
  <c r="C37" i="4"/>
  <c r="K35" i="4"/>
  <c r="K34" i="4"/>
  <c r="G31" i="4"/>
  <c r="AC34" i="4"/>
  <c r="U36" i="4"/>
  <c r="Y38" i="4"/>
  <c r="AC43" i="4"/>
  <c r="AC47" i="4"/>
  <c r="Y50" i="4"/>
  <c r="C30" i="4"/>
  <c r="C51" i="4" s="1"/>
  <c r="O48" i="4"/>
  <c r="J48" i="4"/>
  <c r="F48" i="4"/>
  <c r="B48" i="4"/>
  <c r="G47" i="4"/>
  <c r="C46" i="4"/>
  <c r="G42" i="4"/>
  <c r="B42" i="4"/>
  <c r="K41" i="4"/>
  <c r="G41" i="4"/>
  <c r="C41" i="4"/>
  <c r="K39" i="4"/>
  <c r="C39" i="4"/>
  <c r="K38" i="4"/>
  <c r="O37" i="4"/>
  <c r="J37" i="4"/>
  <c r="F37" i="4"/>
  <c r="B37" i="4"/>
  <c r="K36" i="4"/>
  <c r="G36" i="4"/>
  <c r="G51" i="4" s="1"/>
  <c r="C36" i="4"/>
  <c r="B35" i="4"/>
  <c r="U30" i="4"/>
  <c r="AC30" i="4"/>
  <c r="V31" i="4"/>
  <c r="Z33" i="4"/>
  <c r="V34" i="4"/>
  <c r="R35" i="4"/>
  <c r="AC35" i="4"/>
  <c r="V36" i="4"/>
  <c r="V37" i="4"/>
  <c r="R38" i="4"/>
  <c r="Z38" i="4"/>
  <c r="U39" i="4"/>
  <c r="Z39" i="4"/>
  <c r="Y40" i="4"/>
  <c r="AC40" i="4"/>
  <c r="Y42" i="4"/>
  <c r="Y43" i="4"/>
  <c r="R44" i="4"/>
  <c r="Z45" i="4"/>
  <c r="Y46" i="4"/>
  <c r="Y47" i="4"/>
  <c r="R48" i="4"/>
  <c r="AC48" i="4"/>
  <c r="R50" i="4"/>
  <c r="Z50" i="4"/>
  <c r="B30" i="4"/>
  <c r="B51" i="4" s="1"/>
  <c r="G48" i="4"/>
  <c r="G43" i="4"/>
  <c r="G38" i="4"/>
  <c r="G37" i="4"/>
  <c r="C35" i="4"/>
  <c r="B32" i="4"/>
  <c r="U31" i="4"/>
  <c r="U34" i="4"/>
  <c r="Y39" i="4"/>
  <c r="G30" i="4"/>
  <c r="C50" i="4"/>
  <c r="G46" i="4"/>
  <c r="B46" i="4"/>
  <c r="K45" i="4"/>
  <c r="G45" i="4"/>
  <c r="C45" i="4"/>
  <c r="K43" i="4"/>
  <c r="C43" i="4"/>
  <c r="K42" i="4"/>
  <c r="O41" i="4"/>
  <c r="J41" i="4"/>
  <c r="F41" i="4"/>
  <c r="B41" i="4"/>
  <c r="K40" i="4"/>
  <c r="G40" i="4"/>
  <c r="C40" i="4"/>
  <c r="B39" i="4"/>
  <c r="O36" i="4"/>
  <c r="J36" i="4"/>
  <c r="F36" i="4"/>
  <c r="C34" i="4"/>
  <c r="C33" i="4"/>
  <c r="V30" i="4"/>
  <c r="R31" i="4"/>
  <c r="AC31" i="4"/>
  <c r="U32" i="4"/>
  <c r="U51" i="4" s="1"/>
  <c r="Y32" i="4"/>
  <c r="AC32" i="4"/>
  <c r="Y34" i="4"/>
  <c r="Y35" i="4"/>
  <c r="R36" i="4"/>
  <c r="U38" i="4"/>
  <c r="AC38" i="4"/>
  <c r="U40" i="4"/>
  <c r="Z40" i="4"/>
  <c r="R41" i="4"/>
  <c r="R42" i="4"/>
  <c r="Z42" i="4"/>
  <c r="Z51" i="4" s="1"/>
  <c r="U43" i="4"/>
  <c r="Z43" i="4"/>
  <c r="Y44" i="4"/>
  <c r="AC44" i="4"/>
  <c r="R46" i="4"/>
  <c r="Z46" i="4"/>
  <c r="U47" i="4"/>
  <c r="Y48" i="4"/>
  <c r="U50" i="4"/>
  <c r="AC50" i="4"/>
  <c r="N33" i="3"/>
  <c r="N37" i="3"/>
  <c r="N41" i="3"/>
  <c r="N45" i="3"/>
  <c r="N50" i="3"/>
  <c r="N32" i="3"/>
  <c r="N36" i="3"/>
  <c r="N40" i="3"/>
  <c r="N48" i="3"/>
  <c r="N30" i="3"/>
  <c r="N34" i="3"/>
  <c r="N38" i="3"/>
  <c r="N42" i="3"/>
  <c r="D31" i="3"/>
  <c r="E32" i="3"/>
  <c r="F49" i="3"/>
  <c r="AD49" i="3"/>
  <c r="E39" i="3"/>
  <c r="I4" i="5"/>
  <c r="I2" i="5"/>
  <c r="H23" i="5"/>
  <c r="AB47" i="2"/>
  <c r="AB43" i="2"/>
  <c r="AB38" i="2"/>
  <c r="AB37" i="2"/>
  <c r="AB35" i="2"/>
  <c r="AB33" i="2"/>
  <c r="AB31" i="2"/>
  <c r="G48" i="2"/>
  <c r="G44" i="2"/>
  <c r="G40" i="2"/>
  <c r="G36" i="2"/>
  <c r="G34" i="2"/>
  <c r="G32" i="2"/>
  <c r="G30" i="2"/>
  <c r="K30" i="2"/>
  <c r="T31" i="2"/>
  <c r="X31" i="2"/>
  <c r="X32" i="2"/>
  <c r="K33" i="2"/>
  <c r="T34" i="2"/>
  <c r="B35" i="2"/>
  <c r="G35" i="2"/>
  <c r="B36" i="2"/>
  <c r="AA36" i="2"/>
  <c r="C37" i="2"/>
  <c r="G39" i="2"/>
  <c r="C40" i="2"/>
  <c r="AB40" i="2"/>
  <c r="AB42" i="2"/>
  <c r="K43" i="2"/>
  <c r="X43" i="2"/>
  <c r="T44" i="2"/>
  <c r="G46" i="2"/>
  <c r="T46" i="2"/>
  <c r="C47" i="2"/>
  <c r="C49" i="2"/>
  <c r="AB49" i="2"/>
  <c r="X49" i="2"/>
  <c r="X45" i="2"/>
  <c r="X41" i="2"/>
  <c r="X39" i="2"/>
  <c r="X37" i="2"/>
  <c r="X35" i="2"/>
  <c r="X33" i="2"/>
  <c r="K50" i="2"/>
  <c r="K46" i="2"/>
  <c r="K42" i="2"/>
  <c r="K36" i="2"/>
  <c r="K34" i="2"/>
  <c r="K32" i="2"/>
  <c r="O27" i="2"/>
  <c r="AA50" i="2"/>
  <c r="AA48" i="2"/>
  <c r="AA46" i="2"/>
  <c r="AA44" i="2"/>
  <c r="AA42" i="2"/>
  <c r="AA40" i="2"/>
  <c r="AA49" i="2"/>
  <c r="AA47" i="2"/>
  <c r="AA45" i="2"/>
  <c r="AA43" i="2"/>
  <c r="AA41" i="2"/>
  <c r="AA39" i="2"/>
  <c r="S50" i="2"/>
  <c r="S48" i="2"/>
  <c r="S46" i="2"/>
  <c r="S44" i="2"/>
  <c r="S42" i="2"/>
  <c r="S40" i="2"/>
  <c r="S49" i="2"/>
  <c r="S47" i="2"/>
  <c r="S45" i="2"/>
  <c r="S43" i="2"/>
  <c r="S41" i="2"/>
  <c r="S39" i="2"/>
  <c r="F49" i="2"/>
  <c r="F47" i="2"/>
  <c r="F45" i="2"/>
  <c r="F43" i="2"/>
  <c r="F41" i="2"/>
  <c r="F50" i="2"/>
  <c r="F48" i="2"/>
  <c r="F46" i="2"/>
  <c r="F44" i="2"/>
  <c r="F42" i="2"/>
  <c r="F40" i="2"/>
  <c r="F38" i="2"/>
  <c r="G38" i="2"/>
  <c r="X38" i="2"/>
  <c r="T39" i="2"/>
  <c r="T40" i="2"/>
  <c r="K41" i="2"/>
  <c r="Z41" i="2"/>
  <c r="G42" i="2"/>
  <c r="T42" i="2"/>
  <c r="C43" i="2"/>
  <c r="M43" i="2"/>
  <c r="Z43" i="2"/>
  <c r="I44" i="2"/>
  <c r="R45" i="2"/>
  <c r="AB45" i="2"/>
  <c r="X46" i="2"/>
  <c r="AD47" i="2"/>
  <c r="K48" i="2"/>
  <c r="X48" i="2"/>
  <c r="G49" i="2"/>
  <c r="T47" i="2"/>
  <c r="T43" i="2"/>
  <c r="T37" i="2"/>
  <c r="T35" i="2"/>
  <c r="T33" i="2"/>
  <c r="C50" i="2"/>
  <c r="C46" i="2"/>
  <c r="C42" i="2"/>
  <c r="C36" i="2"/>
  <c r="C34" i="2"/>
  <c r="C32" i="2"/>
  <c r="C30" i="2"/>
  <c r="W50" i="2"/>
  <c r="W48" i="2"/>
  <c r="W46" i="2"/>
  <c r="W44" i="2"/>
  <c r="W42" i="2"/>
  <c r="W40" i="2"/>
  <c r="W49" i="2"/>
  <c r="W47" i="2"/>
  <c r="W45" i="2"/>
  <c r="W43" i="2"/>
  <c r="W41" i="2"/>
  <c r="W39" i="2"/>
  <c r="W38" i="2"/>
  <c r="J49" i="2"/>
  <c r="J47" i="2"/>
  <c r="J45" i="2"/>
  <c r="J43" i="2"/>
  <c r="J41" i="2"/>
  <c r="J50" i="2"/>
  <c r="J48" i="2"/>
  <c r="J46" i="2"/>
  <c r="J44" i="2"/>
  <c r="J42" i="2"/>
  <c r="J40" i="2"/>
  <c r="J38" i="2"/>
  <c r="J39" i="2"/>
  <c r="B49" i="2"/>
  <c r="B47" i="2"/>
  <c r="B45" i="2"/>
  <c r="B43" i="2"/>
  <c r="B41" i="2"/>
  <c r="B50" i="2"/>
  <c r="B48" i="2"/>
  <c r="B46" i="2"/>
  <c r="B44" i="2"/>
  <c r="B42" i="2"/>
  <c r="B40" i="2"/>
  <c r="B38" i="2"/>
  <c r="S30" i="2"/>
  <c r="W30" i="2"/>
  <c r="AA30" i="2"/>
  <c r="AA51" i="2" s="1"/>
  <c r="B31" i="2"/>
  <c r="F31" i="2"/>
  <c r="J31" i="2"/>
  <c r="F32" i="2"/>
  <c r="T32" i="2"/>
  <c r="B33" i="2"/>
  <c r="G33" i="2"/>
  <c r="B34" i="2"/>
  <c r="AA34" i="2"/>
  <c r="C35" i="2"/>
  <c r="AA35" i="2"/>
  <c r="W36" i="2"/>
  <c r="AB36" i="2"/>
  <c r="J37" i="2"/>
  <c r="R48" i="2"/>
  <c r="R44" i="2"/>
  <c r="R40" i="2"/>
  <c r="R39" i="2"/>
  <c r="R38" i="2"/>
  <c r="R36" i="2"/>
  <c r="R34" i="2"/>
  <c r="R32" i="2"/>
  <c r="Z48" i="2"/>
  <c r="Z44" i="2"/>
  <c r="Z40" i="2"/>
  <c r="Z36" i="2"/>
  <c r="Z34" i="2"/>
  <c r="Z32" i="2"/>
  <c r="V50" i="2"/>
  <c r="V46" i="2"/>
  <c r="V42" i="2"/>
  <c r="V36" i="2"/>
  <c r="V34" i="2"/>
  <c r="V32" i="2"/>
  <c r="M49" i="2"/>
  <c r="M45" i="2"/>
  <c r="M41" i="2"/>
  <c r="M37" i="2"/>
  <c r="M35" i="2"/>
  <c r="M33" i="2"/>
  <c r="I47" i="2"/>
  <c r="I43" i="2"/>
  <c r="I38" i="2"/>
  <c r="I37" i="2"/>
  <c r="I35" i="2"/>
  <c r="I33" i="2"/>
  <c r="E49" i="2"/>
  <c r="E45" i="2"/>
  <c r="E41" i="2"/>
  <c r="E39" i="2"/>
  <c r="E37" i="2"/>
  <c r="E35" i="2"/>
  <c r="E33" i="2"/>
  <c r="AD50" i="2"/>
  <c r="AD46" i="2"/>
  <c r="AD42" i="2"/>
  <c r="AD36" i="2"/>
  <c r="AD34" i="2"/>
  <c r="AD32" i="2"/>
  <c r="AD51" i="2" s="1"/>
  <c r="E30" i="2"/>
  <c r="I30" i="2"/>
  <c r="M30" i="2"/>
  <c r="T30" i="2"/>
  <c r="X30" i="2"/>
  <c r="AB30" i="2"/>
  <c r="C31" i="2"/>
  <c r="G31" i="2"/>
  <c r="K31" i="2"/>
  <c r="R31" i="2"/>
  <c r="R51" i="2" s="1"/>
  <c r="V31" i="2"/>
  <c r="V51" i="2" s="1"/>
  <c r="Z31" i="2"/>
  <c r="Z51" i="2" s="1"/>
  <c r="B32" i="2"/>
  <c r="M32" i="2"/>
  <c r="AA32" i="2"/>
  <c r="C33" i="2"/>
  <c r="V33" i="2"/>
  <c r="AA33" i="2"/>
  <c r="I34" i="2"/>
  <c r="W34" i="2"/>
  <c r="AB34" i="2"/>
  <c r="J35" i="2"/>
  <c r="R35" i="2"/>
  <c r="W35" i="2"/>
  <c r="E36" i="2"/>
  <c r="J36" i="2"/>
  <c r="S36" i="2"/>
  <c r="X36" i="2"/>
  <c r="F37" i="2"/>
  <c r="K37" i="2"/>
  <c r="S37" i="2"/>
  <c r="AD37" i="2"/>
  <c r="S38" i="2"/>
  <c r="Z38" i="2"/>
  <c r="C39" i="2"/>
  <c r="K39" i="2"/>
  <c r="AB39" i="2"/>
  <c r="I40" i="2"/>
  <c r="V40" i="2"/>
  <c r="C41" i="2"/>
  <c r="R41" i="2"/>
  <c r="AB41" i="2"/>
  <c r="I42" i="2"/>
  <c r="X42" i="2"/>
  <c r="E43" i="2"/>
  <c r="R43" i="2"/>
  <c r="AD43" i="2"/>
  <c r="K44" i="2"/>
  <c r="X44" i="2"/>
  <c r="G45" i="2"/>
  <c r="T45" i="2"/>
  <c r="AD45" i="2"/>
  <c r="M46" i="2"/>
  <c r="Z46" i="2"/>
  <c r="G47" i="2"/>
  <c r="V47" i="2"/>
  <c r="C48" i="2"/>
  <c r="M48" i="2"/>
  <c r="AB48" i="2"/>
  <c r="I49" i="2"/>
  <c r="V49" i="2"/>
  <c r="E50" i="2"/>
  <c r="R50" i="2"/>
  <c r="AB50" i="2"/>
  <c r="AC49" i="2"/>
  <c r="AC47" i="2"/>
  <c r="AC45" i="2"/>
  <c r="AC43" i="2"/>
  <c r="AC41" i="2"/>
  <c r="AC50" i="2"/>
  <c r="AC48" i="2"/>
  <c r="AC46" i="2"/>
  <c r="AC44" i="2"/>
  <c r="AC42" i="2"/>
  <c r="AC40" i="2"/>
  <c r="AC38" i="2"/>
  <c r="AC39" i="2"/>
  <c r="Y49" i="2"/>
  <c r="Y47" i="2"/>
  <c r="Y45" i="2"/>
  <c r="Y43" i="2"/>
  <c r="Y41" i="2"/>
  <c r="Y50" i="2"/>
  <c r="Y48" i="2"/>
  <c r="Y46" i="2"/>
  <c r="Y44" i="2"/>
  <c r="Y42" i="2"/>
  <c r="Y40" i="2"/>
  <c r="Y38" i="2"/>
  <c r="U49" i="2"/>
  <c r="U47" i="2"/>
  <c r="U45" i="2"/>
  <c r="U43" i="2"/>
  <c r="U41" i="2"/>
  <c r="U50" i="2"/>
  <c r="U48" i="2"/>
  <c r="U46" i="2"/>
  <c r="U44" i="2"/>
  <c r="U42" i="2"/>
  <c r="U40" i="2"/>
  <c r="U38" i="2"/>
  <c r="L50" i="2"/>
  <c r="L48" i="2"/>
  <c r="L46" i="2"/>
  <c r="L44" i="2"/>
  <c r="L42" i="2"/>
  <c r="L40" i="2"/>
  <c r="L49" i="2"/>
  <c r="L47" i="2"/>
  <c r="L45" i="2"/>
  <c r="L43" i="2"/>
  <c r="L41" i="2"/>
  <c r="L39" i="2"/>
  <c r="H50" i="2"/>
  <c r="H48" i="2"/>
  <c r="H46" i="2"/>
  <c r="H44" i="2"/>
  <c r="H42" i="2"/>
  <c r="H40" i="2"/>
  <c r="H49" i="2"/>
  <c r="H47" i="2"/>
  <c r="H45" i="2"/>
  <c r="H43" i="2"/>
  <c r="H41" i="2"/>
  <c r="H39" i="2"/>
  <c r="O39" i="2"/>
  <c r="D50" i="2"/>
  <c r="D48" i="2"/>
  <c r="D46" i="2"/>
  <c r="D44" i="2"/>
  <c r="D42" i="2"/>
  <c r="D40" i="2"/>
  <c r="D49" i="2"/>
  <c r="D47" i="2"/>
  <c r="D45" i="2"/>
  <c r="D43" i="2"/>
  <c r="D41" i="2"/>
  <c r="D39" i="2"/>
  <c r="D38" i="2"/>
  <c r="B30" i="2"/>
  <c r="F30" i="2"/>
  <c r="J30" i="2"/>
  <c r="U30" i="2"/>
  <c r="Y30" i="2"/>
  <c r="AC30" i="2"/>
  <c r="D31" i="2"/>
  <c r="D51" i="2" s="1"/>
  <c r="H31" i="2"/>
  <c r="L31" i="2"/>
  <c r="S31" i="2"/>
  <c r="W31" i="2"/>
  <c r="AA31" i="2"/>
  <c r="D32" i="2"/>
  <c r="I32" i="2"/>
  <c r="W32" i="2"/>
  <c r="AB32" i="2"/>
  <c r="D33" i="2"/>
  <c r="J33" i="2"/>
  <c r="R33" i="2"/>
  <c r="W33" i="2"/>
  <c r="AC33" i="2"/>
  <c r="E34" i="2"/>
  <c r="J34" i="2"/>
  <c r="S34" i="2"/>
  <c r="X34" i="2"/>
  <c r="AC34" i="2"/>
  <c r="F35" i="2"/>
  <c r="K35" i="2"/>
  <c r="S35" i="2"/>
  <c r="Y35" i="2"/>
  <c r="AD35" i="2"/>
  <c r="F36" i="2"/>
  <c r="L36" i="2"/>
  <c r="T36" i="2"/>
  <c r="Y36" i="2"/>
  <c r="B37" i="2"/>
  <c r="G37" i="2"/>
  <c r="L37" i="2"/>
  <c r="U37" i="2"/>
  <c r="Z37" i="2"/>
  <c r="C38" i="2"/>
  <c r="K38" i="2"/>
  <c r="T38" i="2"/>
  <c r="AA38" i="2"/>
  <c r="F39" i="2"/>
  <c r="M39" i="2"/>
  <c r="V39" i="2"/>
  <c r="AD39" i="2"/>
  <c r="K40" i="2"/>
  <c r="X40" i="2"/>
  <c r="G41" i="2"/>
  <c r="T41" i="2"/>
  <c r="AD41" i="2"/>
  <c r="M42" i="2"/>
  <c r="Z42" i="2"/>
  <c r="G43" i="2"/>
  <c r="V43" i="2"/>
  <c r="C44" i="2"/>
  <c r="M44" i="2"/>
  <c r="AB44" i="2"/>
  <c r="I45" i="2"/>
  <c r="V45" i="2"/>
  <c r="E46" i="2"/>
  <c r="R46" i="2"/>
  <c r="AB46" i="2"/>
  <c r="K47" i="2"/>
  <c r="X47" i="2"/>
  <c r="E48" i="2"/>
  <c r="T48" i="2"/>
  <c r="AD48" i="2"/>
  <c r="K49" i="2"/>
  <c r="Z49" i="2"/>
  <c r="G50" i="2"/>
  <c r="T50" i="2"/>
  <c r="AE27" i="1"/>
  <c r="D32" i="1"/>
  <c r="AC37" i="1"/>
  <c r="G49" i="1"/>
  <c r="C46" i="1"/>
  <c r="K42" i="1"/>
  <c r="G41" i="1"/>
  <c r="C38" i="1"/>
  <c r="K34" i="1"/>
  <c r="T34" i="1"/>
  <c r="T50" i="1"/>
  <c r="B50" i="1"/>
  <c r="B39" i="1"/>
  <c r="K50" i="1"/>
  <c r="K48" i="1"/>
  <c r="G47" i="1"/>
  <c r="J45" i="1"/>
  <c r="C44" i="1"/>
  <c r="F42" i="1"/>
  <c r="J37" i="1"/>
  <c r="F34" i="1"/>
  <c r="L30" i="1"/>
  <c r="T32" i="1"/>
  <c r="W35" i="1"/>
  <c r="U4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R47" i="1"/>
  <c r="R43" i="1"/>
  <c r="R39" i="1"/>
  <c r="R35" i="1"/>
  <c r="R31" i="1"/>
  <c r="R49" i="1"/>
  <c r="R45" i="1"/>
  <c r="R41" i="1"/>
  <c r="R37" i="1"/>
  <c r="R33" i="1"/>
  <c r="R48" i="1"/>
  <c r="R40" i="1"/>
  <c r="R32" i="1"/>
  <c r="R46" i="1"/>
  <c r="R38" i="1"/>
  <c r="R30" i="1"/>
  <c r="Z47" i="1"/>
  <c r="Z43" i="1"/>
  <c r="Z39" i="1"/>
  <c r="Z35" i="1"/>
  <c r="Z31" i="1"/>
  <c r="Z49" i="1"/>
  <c r="Z45" i="1"/>
  <c r="Z41" i="1"/>
  <c r="Z37" i="1"/>
  <c r="Z33" i="1"/>
  <c r="Z48" i="1"/>
  <c r="Z40" i="1"/>
  <c r="Z32" i="1"/>
  <c r="Z46" i="1"/>
  <c r="Z38" i="1"/>
  <c r="Z30" i="1"/>
  <c r="O27" i="1"/>
  <c r="M50" i="1"/>
  <c r="Z36" i="1"/>
  <c r="R44" i="1"/>
  <c r="H30" i="1"/>
  <c r="H32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5" i="1"/>
  <c r="Y48" i="1"/>
  <c r="Y44" i="1"/>
  <c r="Y40" i="1"/>
  <c r="Y36" i="1"/>
  <c r="Y32" i="1"/>
  <c r="Y50" i="1"/>
  <c r="Y46" i="1"/>
  <c r="Y42" i="1"/>
  <c r="Y38" i="1"/>
  <c r="Y34" i="1"/>
  <c r="Y30" i="1"/>
  <c r="Y45" i="1"/>
  <c r="Y37" i="1"/>
  <c r="Y43" i="1"/>
  <c r="Y35" i="1"/>
  <c r="AD47" i="1"/>
  <c r="AD43" i="1"/>
  <c r="AD39" i="1"/>
  <c r="AD35" i="1"/>
  <c r="AD31" i="1"/>
  <c r="AD49" i="1"/>
  <c r="AD45" i="1"/>
  <c r="AD41" i="1"/>
  <c r="AD37" i="1"/>
  <c r="AD33" i="1"/>
  <c r="AD44" i="1"/>
  <c r="AD36" i="1"/>
  <c r="AD50" i="1"/>
  <c r="AD42" i="1"/>
  <c r="AD34" i="1"/>
  <c r="M49" i="1"/>
  <c r="AD30" i="1"/>
  <c r="Z34" i="1"/>
  <c r="AC35" i="1"/>
  <c r="V38" i="1"/>
  <c r="Y39" i="1"/>
  <c r="U43" i="1"/>
  <c r="AD46" i="1"/>
  <c r="Z50" i="1"/>
  <c r="K30" i="1"/>
  <c r="K31" i="1"/>
  <c r="K32" i="1"/>
  <c r="K33" i="1"/>
  <c r="C30" i="1"/>
  <c r="C31" i="1"/>
  <c r="C32" i="1"/>
  <c r="C33" i="1"/>
  <c r="C34" i="1"/>
  <c r="C35" i="1"/>
  <c r="AB49" i="1"/>
  <c r="AB45" i="1"/>
  <c r="AB41" i="1"/>
  <c r="AB37" i="1"/>
  <c r="AB33" i="1"/>
  <c r="AB47" i="1"/>
  <c r="AB43" i="1"/>
  <c r="AB39" i="1"/>
  <c r="AB35" i="1"/>
  <c r="AB31" i="1"/>
  <c r="AB46" i="1"/>
  <c r="AB38" i="1"/>
  <c r="AB30" i="1"/>
  <c r="AB44" i="1"/>
  <c r="AB36" i="1"/>
  <c r="X49" i="1"/>
  <c r="X45" i="1"/>
  <c r="X41" i="1"/>
  <c r="X37" i="1"/>
  <c r="X33" i="1"/>
  <c r="X47" i="1"/>
  <c r="X43" i="1"/>
  <c r="X39" i="1"/>
  <c r="X35" i="1"/>
  <c r="X31" i="1"/>
  <c r="X50" i="1"/>
  <c r="X42" i="1"/>
  <c r="X34" i="1"/>
  <c r="X48" i="1"/>
  <c r="X40" i="1"/>
  <c r="X32" i="1"/>
  <c r="T49" i="1"/>
  <c r="T45" i="1"/>
  <c r="T41" i="1"/>
  <c r="T37" i="1"/>
  <c r="T33" i="1"/>
  <c r="T47" i="1"/>
  <c r="T43" i="1"/>
  <c r="T39" i="1"/>
  <c r="T35" i="1"/>
  <c r="T31" i="1"/>
  <c r="T46" i="1"/>
  <c r="T38" i="1"/>
  <c r="T30" i="1"/>
  <c r="T44" i="1"/>
  <c r="T36" i="1"/>
  <c r="B47" i="1"/>
  <c r="B42" i="1"/>
  <c r="B37" i="1"/>
  <c r="J50" i="1"/>
  <c r="K49" i="1"/>
  <c r="F49" i="1"/>
  <c r="J48" i="1"/>
  <c r="F47" i="1"/>
  <c r="J46" i="1"/>
  <c r="F45" i="1"/>
  <c r="J44" i="1"/>
  <c r="F43" i="1"/>
  <c r="J42" i="1"/>
  <c r="F41" i="1"/>
  <c r="J40" i="1"/>
  <c r="F39" i="1"/>
  <c r="J38" i="1"/>
  <c r="D35" i="1"/>
  <c r="D34" i="1"/>
  <c r="H31" i="1"/>
  <c r="S31" i="1"/>
  <c r="V32" i="1"/>
  <c r="Y33" i="1"/>
  <c r="AB34" i="1"/>
  <c r="R36" i="1"/>
  <c r="X38" i="1"/>
  <c r="AD40" i="1"/>
  <c r="T42" i="1"/>
  <c r="Z44" i="1"/>
  <c r="Y49" i="1"/>
  <c r="AB50" i="1"/>
  <c r="O34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V47" i="1"/>
  <c r="V43" i="1"/>
  <c r="V39" i="1"/>
  <c r="V35" i="1"/>
  <c r="V31" i="1"/>
  <c r="V49" i="1"/>
  <c r="V45" i="1"/>
  <c r="V41" i="1"/>
  <c r="V37" i="1"/>
  <c r="V33" i="1"/>
  <c r="V44" i="1"/>
  <c r="V36" i="1"/>
  <c r="V50" i="1"/>
  <c r="V42" i="1"/>
  <c r="V34" i="1"/>
  <c r="V40" i="1"/>
  <c r="L31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D31" i="1"/>
  <c r="D33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AC48" i="1"/>
  <c r="AC44" i="1"/>
  <c r="AC40" i="1"/>
  <c r="AC36" i="1"/>
  <c r="AC32" i="1"/>
  <c r="AC50" i="1"/>
  <c r="AC46" i="1"/>
  <c r="AC42" i="1"/>
  <c r="AC38" i="1"/>
  <c r="AC34" i="1"/>
  <c r="AC30" i="1"/>
  <c r="AC49" i="1"/>
  <c r="AC41" i="1"/>
  <c r="AC33" i="1"/>
  <c r="AC47" i="1"/>
  <c r="AC39" i="1"/>
  <c r="AC31" i="1"/>
  <c r="U48" i="1"/>
  <c r="U44" i="1"/>
  <c r="U40" i="1"/>
  <c r="U36" i="1"/>
  <c r="U32" i="1"/>
  <c r="U50" i="1"/>
  <c r="U46" i="1"/>
  <c r="U42" i="1"/>
  <c r="U38" i="1"/>
  <c r="U34" i="1"/>
  <c r="U30" i="1"/>
  <c r="U49" i="1"/>
  <c r="U41" i="1"/>
  <c r="U33" i="1"/>
  <c r="U47" i="1"/>
  <c r="U39" i="1"/>
  <c r="U31" i="1"/>
  <c r="R42" i="1"/>
  <c r="G30" i="1"/>
  <c r="G31" i="1"/>
  <c r="G32" i="1"/>
  <c r="G33" i="1"/>
  <c r="G34" i="1"/>
  <c r="G35" i="1"/>
  <c r="J30" i="1"/>
  <c r="J32" i="1"/>
  <c r="J34" i="1"/>
  <c r="F31" i="1"/>
  <c r="F33" i="1"/>
  <c r="B32" i="1"/>
  <c r="B36" i="1"/>
  <c r="B40" i="1"/>
  <c r="B44" i="1"/>
  <c r="B48" i="1"/>
  <c r="AA50" i="1"/>
  <c r="AA46" i="1"/>
  <c r="AA42" i="1"/>
  <c r="AA38" i="1"/>
  <c r="AA34" i="1"/>
  <c r="AA30" i="1"/>
  <c r="AA48" i="1"/>
  <c r="AA44" i="1"/>
  <c r="AA40" i="1"/>
  <c r="AA36" i="1"/>
  <c r="AA32" i="1"/>
  <c r="AA43" i="1"/>
  <c r="AA35" i="1"/>
  <c r="AA49" i="1"/>
  <c r="AA41" i="1"/>
  <c r="AA33" i="1"/>
  <c r="W50" i="1"/>
  <c r="W46" i="1"/>
  <c r="W42" i="1"/>
  <c r="W38" i="1"/>
  <c r="W34" i="1"/>
  <c r="W30" i="1"/>
  <c r="W48" i="1"/>
  <c r="W44" i="1"/>
  <c r="W40" i="1"/>
  <c r="W36" i="1"/>
  <c r="W32" i="1"/>
  <c r="W47" i="1"/>
  <c r="W39" i="1"/>
  <c r="W31" i="1"/>
  <c r="W45" i="1"/>
  <c r="W37" i="1"/>
  <c r="S50" i="1"/>
  <c r="S46" i="1"/>
  <c r="S42" i="1"/>
  <c r="S38" i="1"/>
  <c r="S34" i="1"/>
  <c r="S30" i="1"/>
  <c r="S48" i="1"/>
  <c r="S44" i="1"/>
  <c r="S40" i="1"/>
  <c r="S36" i="1"/>
  <c r="S32" i="1"/>
  <c r="S43" i="1"/>
  <c r="S35" i="1"/>
  <c r="S49" i="1"/>
  <c r="S41" i="1"/>
  <c r="S33" i="1"/>
  <c r="B30" i="1"/>
  <c r="B46" i="1"/>
  <c r="B41" i="1"/>
  <c r="B35" i="1"/>
  <c r="I50" i="1"/>
  <c r="C50" i="1"/>
  <c r="J49" i="1"/>
  <c r="C49" i="1"/>
  <c r="G48" i="1"/>
  <c r="K47" i="1"/>
  <c r="C47" i="1"/>
  <c r="G46" i="1"/>
  <c r="K45" i="1"/>
  <c r="C45" i="1"/>
  <c r="G44" i="1"/>
  <c r="K43" i="1"/>
  <c r="C43" i="1"/>
  <c r="G42" i="1"/>
  <c r="K41" i="1"/>
  <c r="C41" i="1"/>
  <c r="G40" i="1"/>
  <c r="K39" i="1"/>
  <c r="C39" i="1"/>
  <c r="G38" i="1"/>
  <c r="K37" i="1"/>
  <c r="C37" i="1"/>
  <c r="G36" i="1"/>
  <c r="K35" i="1"/>
  <c r="L34" i="1"/>
  <c r="J33" i="1"/>
  <c r="F32" i="1"/>
  <c r="V30" i="1"/>
  <c r="Y31" i="1"/>
  <c r="AB32" i="1"/>
  <c r="R34" i="1"/>
  <c r="U35" i="1"/>
  <c r="X36" i="1"/>
  <c r="AA37" i="1"/>
  <c r="AD38" i="1"/>
  <c r="T40" i="1"/>
  <c r="W41" i="1"/>
  <c r="Z42" i="1"/>
  <c r="AC43" i="1"/>
  <c r="S45" i="1"/>
  <c r="V46" i="1"/>
  <c r="Y47" i="1"/>
  <c r="AB48" i="1"/>
  <c r="R50" i="1"/>
  <c r="N32" i="1"/>
  <c r="N36" i="1"/>
  <c r="N40" i="1"/>
  <c r="N44" i="1"/>
  <c r="N48" i="1"/>
  <c r="N33" i="1"/>
  <c r="N37" i="1"/>
  <c r="N41" i="1"/>
  <c r="N45" i="1"/>
  <c r="N49" i="1"/>
  <c r="N30" i="1"/>
  <c r="N34" i="1"/>
  <c r="N38" i="1"/>
  <c r="N42" i="1"/>
  <c r="N46" i="1"/>
  <c r="N50" i="1"/>
  <c r="N31" i="1"/>
  <c r="N35" i="1"/>
  <c r="N39" i="1"/>
  <c r="N43" i="1"/>
  <c r="AD26" i="4"/>
  <c r="AA47" i="4"/>
  <c r="AA43" i="4"/>
  <c r="AA39" i="4"/>
  <c r="AA35" i="4"/>
  <c r="AA31" i="4"/>
  <c r="AA50" i="4"/>
  <c r="AA46" i="4"/>
  <c r="AA42" i="4"/>
  <c r="AA38" i="4"/>
  <c r="AA34" i="4"/>
  <c r="AA30" i="4"/>
  <c r="AA49" i="4"/>
  <c r="AA45" i="4"/>
  <c r="S45" i="4"/>
  <c r="W47" i="4"/>
  <c r="W43" i="4"/>
  <c r="W39" i="4"/>
  <c r="W35" i="4"/>
  <c r="W31" i="4"/>
  <c r="W50" i="4"/>
  <c r="W46" i="4"/>
  <c r="W42" i="4"/>
  <c r="W38" i="4"/>
  <c r="W34" i="4"/>
  <c r="W30" i="4"/>
  <c r="W49" i="4"/>
  <c r="S33" i="4"/>
  <c r="S36" i="4"/>
  <c r="W36" i="4"/>
  <c r="W41" i="4"/>
  <c r="S37" i="4"/>
  <c r="W40" i="4"/>
  <c r="W45" i="4"/>
  <c r="S47" i="4"/>
  <c r="S43" i="4"/>
  <c r="S39" i="4"/>
  <c r="S35" i="4"/>
  <c r="S31" i="4"/>
  <c r="S50" i="4"/>
  <c r="S46" i="4"/>
  <c r="S42" i="4"/>
  <c r="S38" i="4"/>
  <c r="S34" i="4"/>
  <c r="S30" i="4"/>
  <c r="S51" i="4" s="1"/>
  <c r="S49" i="4"/>
  <c r="W33" i="4"/>
  <c r="S41" i="4"/>
  <c r="S44" i="4"/>
  <c r="W44" i="4"/>
  <c r="S48" i="4"/>
  <c r="W48" i="4"/>
  <c r="AA48" i="4"/>
  <c r="T33" i="4"/>
  <c r="X33" i="4"/>
  <c r="AB33" i="4"/>
  <c r="T37" i="4"/>
  <c r="X37" i="4"/>
  <c r="AB37" i="4"/>
  <c r="T41" i="4"/>
  <c r="X41" i="4"/>
  <c r="AB41" i="4"/>
  <c r="T45" i="4"/>
  <c r="X45" i="4"/>
  <c r="AB45" i="4"/>
  <c r="T49" i="4"/>
  <c r="X49" i="4"/>
  <c r="AB49" i="4"/>
  <c r="T30" i="4"/>
  <c r="X30" i="4"/>
  <c r="X51" i="4" s="1"/>
  <c r="AB30" i="4"/>
  <c r="U33" i="4"/>
  <c r="Y33" i="4"/>
  <c r="AC33" i="4"/>
  <c r="T34" i="4"/>
  <c r="X34" i="4"/>
  <c r="AB34" i="4"/>
  <c r="U37" i="4"/>
  <c r="Y37" i="4"/>
  <c r="AC37" i="4"/>
  <c r="T38" i="4"/>
  <c r="X38" i="4"/>
  <c r="AB38" i="4"/>
  <c r="U41" i="4"/>
  <c r="Y41" i="4"/>
  <c r="AC41" i="4"/>
  <c r="T42" i="4"/>
  <c r="X42" i="4"/>
  <c r="AB42" i="4"/>
  <c r="U45" i="4"/>
  <c r="Y45" i="4"/>
  <c r="AC45" i="4"/>
  <c r="T46" i="4"/>
  <c r="X46" i="4"/>
  <c r="AB46" i="4"/>
  <c r="O47" i="4"/>
  <c r="J47" i="4"/>
  <c r="F47" i="4"/>
  <c r="O43" i="4"/>
  <c r="J43" i="4"/>
  <c r="F43" i="4"/>
  <c r="O39" i="4"/>
  <c r="J39" i="4"/>
  <c r="F39" i="4"/>
  <c r="O35" i="4"/>
  <c r="J35" i="4"/>
  <c r="J51" i="4" s="1"/>
  <c r="F35" i="4"/>
  <c r="O31" i="4"/>
  <c r="J31" i="4"/>
  <c r="F31" i="4"/>
  <c r="O30" i="4"/>
  <c r="J30" i="4"/>
  <c r="F30" i="4"/>
  <c r="F51" i="4" s="1"/>
  <c r="O50" i="4"/>
  <c r="J50" i="4"/>
  <c r="F50" i="4"/>
  <c r="M47" i="4"/>
  <c r="I47" i="4"/>
  <c r="E47" i="4"/>
  <c r="O46" i="4"/>
  <c r="J46" i="4"/>
  <c r="F46" i="4"/>
  <c r="M43" i="4"/>
  <c r="I43" i="4"/>
  <c r="E43" i="4"/>
  <c r="O42" i="4"/>
  <c r="J42" i="4"/>
  <c r="F42" i="4"/>
  <c r="M39" i="4"/>
  <c r="I39" i="4"/>
  <c r="I51" i="4" s="1"/>
  <c r="E39" i="4"/>
  <c r="O38" i="4"/>
  <c r="J38" i="4"/>
  <c r="F38" i="4"/>
  <c r="M35" i="4"/>
  <c r="I35" i="4"/>
  <c r="E35" i="4"/>
  <c r="E51" i="4" s="1"/>
  <c r="F34" i="4"/>
  <c r="M51" i="4"/>
  <c r="K51" i="4"/>
  <c r="V51" i="4"/>
  <c r="D51" i="4"/>
  <c r="H51" i="4"/>
  <c r="L51" i="4"/>
  <c r="J34" i="3"/>
  <c r="AE27" i="3"/>
  <c r="D30" i="3"/>
  <c r="J31" i="3"/>
  <c r="M32" i="3"/>
  <c r="V35" i="3"/>
  <c r="M41" i="3"/>
  <c r="I30" i="3"/>
  <c r="W33" i="3"/>
  <c r="W42" i="3"/>
  <c r="F50" i="3"/>
  <c r="W30" i="3"/>
  <c r="G44" i="3"/>
  <c r="G42" i="3"/>
  <c r="G48" i="3"/>
  <c r="G46" i="3"/>
  <c r="G41" i="3"/>
  <c r="G39" i="3"/>
  <c r="G43" i="3"/>
  <c r="G32" i="3"/>
  <c r="G30" i="3"/>
  <c r="G47" i="3"/>
  <c r="G38" i="3"/>
  <c r="G36" i="3"/>
  <c r="G34" i="3"/>
  <c r="G50" i="3"/>
  <c r="G45" i="3"/>
  <c r="AC31" i="3"/>
  <c r="X32" i="3"/>
  <c r="C33" i="3"/>
  <c r="U34" i="3"/>
  <c r="AC34" i="3"/>
  <c r="H35" i="3"/>
  <c r="G40" i="3"/>
  <c r="AC43" i="3"/>
  <c r="AB48" i="3"/>
  <c r="K44" i="3"/>
  <c r="K42" i="3"/>
  <c r="K48" i="3"/>
  <c r="K46" i="3"/>
  <c r="K41" i="3"/>
  <c r="K39" i="3"/>
  <c r="K50" i="3"/>
  <c r="K45" i="3"/>
  <c r="K32" i="3"/>
  <c r="K30" i="3"/>
  <c r="K40" i="3"/>
  <c r="K36" i="3"/>
  <c r="K34" i="3"/>
  <c r="K43" i="3"/>
  <c r="K38" i="3"/>
  <c r="T50" i="3"/>
  <c r="T43" i="3"/>
  <c r="T41" i="3"/>
  <c r="T47" i="3"/>
  <c r="T45" i="3"/>
  <c r="T40" i="3"/>
  <c r="T38" i="3"/>
  <c r="T42" i="3"/>
  <c r="T31" i="3"/>
  <c r="T46" i="3"/>
  <c r="T35" i="3"/>
  <c r="T33" i="3"/>
  <c r="T44" i="3"/>
  <c r="T37" i="3"/>
  <c r="AB30" i="3"/>
  <c r="AA48" i="3"/>
  <c r="AA46" i="3"/>
  <c r="AA39" i="3"/>
  <c r="AA50" i="3"/>
  <c r="AA43" i="3"/>
  <c r="AA41" i="3"/>
  <c r="AA47" i="3"/>
  <c r="AA38" i="3"/>
  <c r="AA37" i="3"/>
  <c r="AA36" i="3"/>
  <c r="AA34" i="3"/>
  <c r="AA42" i="3"/>
  <c r="AA45" i="3"/>
  <c r="AA40" i="3"/>
  <c r="AA35" i="3"/>
  <c r="W48" i="3"/>
  <c r="W46" i="3"/>
  <c r="W39" i="3"/>
  <c r="W50" i="3"/>
  <c r="W43" i="3"/>
  <c r="W41" i="3"/>
  <c r="W45" i="3"/>
  <c r="W40" i="3"/>
  <c r="W34" i="3"/>
  <c r="W44" i="3"/>
  <c r="W47" i="3"/>
  <c r="W35" i="3"/>
  <c r="R44" i="3"/>
  <c r="R42" i="3"/>
  <c r="R48" i="3"/>
  <c r="R46" i="3"/>
  <c r="R39" i="3"/>
  <c r="R43" i="3"/>
  <c r="R37" i="3"/>
  <c r="R32" i="3"/>
  <c r="R30" i="3"/>
  <c r="R47" i="3"/>
  <c r="R36" i="3"/>
  <c r="R34" i="3"/>
  <c r="R50" i="3"/>
  <c r="R41" i="3"/>
  <c r="J47" i="3"/>
  <c r="J40" i="3"/>
  <c r="J44" i="3"/>
  <c r="J42" i="3"/>
  <c r="J46" i="3"/>
  <c r="J41" i="3"/>
  <c r="J37" i="3"/>
  <c r="J35" i="3"/>
  <c r="J50" i="3"/>
  <c r="J45" i="3"/>
  <c r="J32" i="3"/>
  <c r="J48" i="3"/>
  <c r="F47" i="3"/>
  <c r="F40" i="3"/>
  <c r="F44" i="3"/>
  <c r="F42" i="3"/>
  <c r="F48" i="3"/>
  <c r="F37" i="3"/>
  <c r="F35" i="3"/>
  <c r="F43" i="3"/>
  <c r="F32" i="3"/>
  <c r="F46" i="3"/>
  <c r="F41" i="3"/>
  <c r="F39" i="3"/>
  <c r="F38" i="3"/>
  <c r="F36" i="3"/>
  <c r="B47" i="3"/>
  <c r="B40" i="3"/>
  <c r="B44" i="3"/>
  <c r="B42" i="3"/>
  <c r="B46" i="3"/>
  <c r="B41" i="3"/>
  <c r="B37" i="3"/>
  <c r="B35" i="3"/>
  <c r="B50" i="3"/>
  <c r="B45" i="3"/>
  <c r="B39" i="3"/>
  <c r="B38" i="3"/>
  <c r="B48" i="3"/>
  <c r="B36" i="3"/>
  <c r="E30" i="3"/>
  <c r="J30" i="3"/>
  <c r="S30" i="3"/>
  <c r="X30" i="3"/>
  <c r="F31" i="3"/>
  <c r="K31" i="3"/>
  <c r="S31" i="3"/>
  <c r="Y31" i="3"/>
  <c r="AD31" i="3"/>
  <c r="H32" i="3"/>
  <c r="S32" i="3"/>
  <c r="AA32" i="3"/>
  <c r="F33" i="3"/>
  <c r="R33" i="3"/>
  <c r="Z33" i="3"/>
  <c r="M34" i="3"/>
  <c r="X34" i="3"/>
  <c r="C35" i="3"/>
  <c r="K35" i="3"/>
  <c r="W37" i="3"/>
  <c r="R38" i="3"/>
  <c r="J39" i="3"/>
  <c r="R40" i="3"/>
  <c r="Y41" i="3"/>
  <c r="B43" i="3"/>
  <c r="R45" i="3"/>
  <c r="AD47" i="3"/>
  <c r="X50" i="3"/>
  <c r="X43" i="3"/>
  <c r="X41" i="3"/>
  <c r="X47" i="3"/>
  <c r="X45" i="3"/>
  <c r="X40" i="3"/>
  <c r="X38" i="3"/>
  <c r="X44" i="3"/>
  <c r="X31" i="3"/>
  <c r="X48" i="3"/>
  <c r="X39" i="3"/>
  <c r="X35" i="3"/>
  <c r="X33" i="3"/>
  <c r="X42" i="3"/>
  <c r="C44" i="3"/>
  <c r="C42" i="3"/>
  <c r="C48" i="3"/>
  <c r="C46" i="3"/>
  <c r="C41" i="3"/>
  <c r="C39" i="3"/>
  <c r="C50" i="3"/>
  <c r="C45" i="3"/>
  <c r="C38" i="3"/>
  <c r="C32" i="3"/>
  <c r="C30" i="3"/>
  <c r="C40" i="3"/>
  <c r="C36" i="3"/>
  <c r="C34" i="3"/>
  <c r="C43" i="3"/>
  <c r="Z44" i="3"/>
  <c r="Z42" i="3"/>
  <c r="Z48" i="3"/>
  <c r="Z46" i="3"/>
  <c r="Z39" i="3"/>
  <c r="Z37" i="3"/>
  <c r="Z43" i="3"/>
  <c r="Z32" i="3"/>
  <c r="Z30" i="3"/>
  <c r="Z47" i="3"/>
  <c r="Z38" i="3"/>
  <c r="Z36" i="3"/>
  <c r="Z34" i="3"/>
  <c r="Z50" i="3"/>
  <c r="Z41" i="3"/>
  <c r="V44" i="3"/>
  <c r="V42" i="3"/>
  <c r="V48" i="3"/>
  <c r="V46" i="3"/>
  <c r="V39" i="3"/>
  <c r="V50" i="3"/>
  <c r="V41" i="3"/>
  <c r="V38" i="3"/>
  <c r="V37" i="3"/>
  <c r="V32" i="3"/>
  <c r="V30" i="3"/>
  <c r="V45" i="3"/>
  <c r="V40" i="3"/>
  <c r="V36" i="3"/>
  <c r="V34" i="3"/>
  <c r="V43" i="3"/>
  <c r="M50" i="3"/>
  <c r="M45" i="3"/>
  <c r="M43" i="3"/>
  <c r="M47" i="3"/>
  <c r="M40" i="3"/>
  <c r="M38" i="3"/>
  <c r="M44" i="3"/>
  <c r="M33" i="3"/>
  <c r="M31" i="3"/>
  <c r="M48" i="3"/>
  <c r="M39" i="3"/>
  <c r="M37" i="3"/>
  <c r="M35" i="3"/>
  <c r="M42" i="3"/>
  <c r="I50" i="3"/>
  <c r="I45" i="3"/>
  <c r="I43" i="3"/>
  <c r="I47" i="3"/>
  <c r="I40" i="3"/>
  <c r="I38" i="3"/>
  <c r="I42" i="3"/>
  <c r="I39" i="3"/>
  <c r="I33" i="3"/>
  <c r="I31" i="3"/>
  <c r="I46" i="3"/>
  <c r="I41" i="3"/>
  <c r="I37" i="3"/>
  <c r="I35" i="3"/>
  <c r="I44" i="3"/>
  <c r="E50" i="3"/>
  <c r="E45" i="3"/>
  <c r="E43" i="3"/>
  <c r="E47" i="3"/>
  <c r="E40" i="3"/>
  <c r="E38" i="3"/>
  <c r="E44" i="3"/>
  <c r="E33" i="3"/>
  <c r="E31" i="3"/>
  <c r="E48" i="3"/>
  <c r="E37" i="3"/>
  <c r="E35" i="3"/>
  <c r="E42" i="3"/>
  <c r="F30" i="3"/>
  <c r="L30" i="3"/>
  <c r="T30" i="3"/>
  <c r="Y30" i="3"/>
  <c r="B31" i="3"/>
  <c r="G31" i="3"/>
  <c r="L31" i="3"/>
  <c r="Z31" i="3"/>
  <c r="B32" i="3"/>
  <c r="I32" i="3"/>
  <c r="T32" i="3"/>
  <c r="AB32" i="3"/>
  <c r="G33" i="3"/>
  <c r="S33" i="3"/>
  <c r="AA33" i="3"/>
  <c r="F34" i="3"/>
  <c r="Y34" i="3"/>
  <c r="D35" i="3"/>
  <c r="T36" i="3"/>
  <c r="G37" i="3"/>
  <c r="W38" i="3"/>
  <c r="T39" i="3"/>
  <c r="Z40" i="3"/>
  <c r="J43" i="3"/>
  <c r="S44" i="3"/>
  <c r="Z45" i="3"/>
  <c r="C47" i="3"/>
  <c r="I48" i="3"/>
  <c r="AB50" i="3"/>
  <c r="AB43" i="3"/>
  <c r="AB41" i="3"/>
  <c r="AB47" i="3"/>
  <c r="AB45" i="3"/>
  <c r="AB40" i="3"/>
  <c r="AB38" i="3"/>
  <c r="AB42" i="3"/>
  <c r="AB31" i="3"/>
  <c r="AB46" i="3"/>
  <c r="AB35" i="3"/>
  <c r="AB33" i="3"/>
  <c r="AB44" i="3"/>
  <c r="S48" i="3"/>
  <c r="S46" i="3"/>
  <c r="S39" i="3"/>
  <c r="S50" i="3"/>
  <c r="S43" i="3"/>
  <c r="S41" i="3"/>
  <c r="S47" i="3"/>
  <c r="S34" i="3"/>
  <c r="S42" i="3"/>
  <c r="S45" i="3"/>
  <c r="S40" i="3"/>
  <c r="S38" i="3"/>
  <c r="S35" i="3"/>
  <c r="AC47" i="3"/>
  <c r="AC45" i="3"/>
  <c r="AC40" i="3"/>
  <c r="AC44" i="3"/>
  <c r="AC42" i="3"/>
  <c r="AC46" i="3"/>
  <c r="AC35" i="3"/>
  <c r="AC33" i="3"/>
  <c r="AC50" i="3"/>
  <c r="AC41" i="3"/>
  <c r="AC32" i="3"/>
  <c r="AC48" i="3"/>
  <c r="AC39" i="3"/>
  <c r="AC37" i="3"/>
  <c r="AC36" i="3"/>
  <c r="Y47" i="3"/>
  <c r="Y45" i="3"/>
  <c r="Y40" i="3"/>
  <c r="Y44" i="3"/>
  <c r="Y42" i="3"/>
  <c r="Y48" i="3"/>
  <c r="Y39" i="3"/>
  <c r="Y35" i="3"/>
  <c r="Y33" i="3"/>
  <c r="Y43" i="3"/>
  <c r="Y32" i="3"/>
  <c r="Y46" i="3"/>
  <c r="Y38" i="3"/>
  <c r="Y36" i="3"/>
  <c r="U47" i="3"/>
  <c r="U45" i="3"/>
  <c r="U40" i="3"/>
  <c r="U44" i="3"/>
  <c r="U42" i="3"/>
  <c r="U46" i="3"/>
  <c r="U35" i="3"/>
  <c r="U33" i="3"/>
  <c r="U50" i="3"/>
  <c r="U41" i="3"/>
  <c r="U38" i="3"/>
  <c r="U37" i="3"/>
  <c r="U32" i="3"/>
  <c r="U48" i="3"/>
  <c r="U39" i="3"/>
  <c r="U36" i="3"/>
  <c r="L48" i="3"/>
  <c r="L46" i="3"/>
  <c r="L41" i="3"/>
  <c r="L50" i="3"/>
  <c r="L45" i="3"/>
  <c r="L43" i="3"/>
  <c r="L40" i="3"/>
  <c r="L36" i="3"/>
  <c r="L34" i="3"/>
  <c r="L44" i="3"/>
  <c r="L38" i="3"/>
  <c r="L33" i="3"/>
  <c r="L47" i="3"/>
  <c r="L39" i="3"/>
  <c r="L37" i="3"/>
  <c r="H48" i="3"/>
  <c r="H46" i="3"/>
  <c r="H41" i="3"/>
  <c r="H50" i="3"/>
  <c r="H45" i="3"/>
  <c r="H43" i="3"/>
  <c r="H47" i="3"/>
  <c r="H38" i="3"/>
  <c r="H36" i="3"/>
  <c r="H34" i="3"/>
  <c r="H42" i="3"/>
  <c r="H39" i="3"/>
  <c r="H33" i="3"/>
  <c r="H40" i="3"/>
  <c r="D48" i="3"/>
  <c r="D46" i="3"/>
  <c r="D41" i="3"/>
  <c r="D50" i="3"/>
  <c r="D45" i="3"/>
  <c r="D43" i="3"/>
  <c r="D40" i="3"/>
  <c r="D39" i="3"/>
  <c r="D36" i="3"/>
  <c r="D34" i="3"/>
  <c r="D44" i="3"/>
  <c r="D33" i="3"/>
  <c r="D47" i="3"/>
  <c r="D37" i="3"/>
  <c r="AD44" i="3"/>
  <c r="AD42" i="3"/>
  <c r="AD48" i="3"/>
  <c r="AD46" i="3"/>
  <c r="AD39" i="3"/>
  <c r="AD37" i="3"/>
  <c r="AD41" i="3"/>
  <c r="AD32" i="3"/>
  <c r="AD30" i="3"/>
  <c r="AD45" i="3"/>
  <c r="AD40" i="3"/>
  <c r="AD36" i="3"/>
  <c r="AD34" i="3"/>
  <c r="AD43" i="3"/>
  <c r="AD38" i="3"/>
  <c r="B30" i="3"/>
  <c r="H30" i="3"/>
  <c r="M30" i="3"/>
  <c r="U30" i="3"/>
  <c r="AA30" i="3"/>
  <c r="C31" i="3"/>
  <c r="H31" i="3"/>
  <c r="V31" i="3"/>
  <c r="AA31" i="3"/>
  <c r="D32" i="3"/>
  <c r="L32" i="3"/>
  <c r="W32" i="3"/>
  <c r="B33" i="3"/>
  <c r="J33" i="3"/>
  <c r="V33" i="3"/>
  <c r="AD33" i="3"/>
  <c r="I34" i="3"/>
  <c r="T34" i="3"/>
  <c r="AB34" i="3"/>
  <c r="G35" i="3"/>
  <c r="R35" i="3"/>
  <c r="E36" i="3"/>
  <c r="X36" i="3"/>
  <c r="K37" i="3"/>
  <c r="D38" i="3"/>
  <c r="AC38" i="3"/>
  <c r="AB39" i="3"/>
  <c r="E41" i="3"/>
  <c r="L42" i="3"/>
  <c r="U43" i="3"/>
  <c r="AA44" i="3"/>
  <c r="E46" i="3"/>
  <c r="K47" i="3"/>
  <c r="T48" i="3"/>
  <c r="O42" i="3"/>
  <c r="O27" i="3"/>
  <c r="O49" i="3"/>
  <c r="O45" i="3"/>
  <c r="O41" i="3"/>
  <c r="O37" i="3"/>
  <c r="O33" i="3"/>
  <c r="AE26" i="1"/>
  <c r="AE26" i="2"/>
  <c r="O26" i="1"/>
  <c r="O38" i="1" s="1"/>
  <c r="AH23" i="5" l="1"/>
  <c r="AL23" i="5"/>
  <c r="AM3" i="5"/>
  <c r="AM23" i="5" s="1"/>
  <c r="O51" i="4"/>
  <c r="N51" i="4"/>
  <c r="Y51" i="4"/>
  <c r="T51" i="4"/>
  <c r="AD34" i="4"/>
  <c r="AD38" i="4"/>
  <c r="AD42" i="4"/>
  <c r="AD46" i="4"/>
  <c r="AD50" i="4"/>
  <c r="AD48" i="4"/>
  <c r="AD31" i="4"/>
  <c r="AD35" i="4"/>
  <c r="AD39" i="4"/>
  <c r="AD43" i="4"/>
  <c r="AD47" i="4"/>
  <c r="AD30" i="4"/>
  <c r="AD32" i="4"/>
  <c r="AD36" i="4"/>
  <c r="AD40" i="4"/>
  <c r="AD44" i="4"/>
  <c r="AD33" i="4"/>
  <c r="AD37" i="4"/>
  <c r="AD41" i="4"/>
  <c r="AD45" i="4"/>
  <c r="AD49" i="4"/>
  <c r="AC51" i="4"/>
  <c r="AB51" i="4"/>
  <c r="W51" i="4"/>
  <c r="AA51" i="4"/>
  <c r="N51" i="3"/>
  <c r="W51" i="3"/>
  <c r="U51" i="3"/>
  <c r="M51" i="3"/>
  <c r="E51" i="2"/>
  <c r="I51" i="2"/>
  <c r="L51" i="2"/>
  <c r="H51" i="2"/>
  <c r="M51" i="2"/>
  <c r="O47" i="2"/>
  <c r="T51" i="2"/>
  <c r="K51" i="2"/>
  <c r="AB51" i="2"/>
  <c r="O35" i="2"/>
  <c r="AC51" i="2"/>
  <c r="F51" i="2"/>
  <c r="O50" i="2"/>
  <c r="W51" i="2"/>
  <c r="O48" i="2"/>
  <c r="G51" i="2"/>
  <c r="O33" i="2"/>
  <c r="O37" i="2"/>
  <c r="O49" i="2"/>
  <c r="O46" i="2"/>
  <c r="Y51" i="2"/>
  <c r="B51" i="2"/>
  <c r="O41" i="2"/>
  <c r="O38" i="2"/>
  <c r="S51" i="2"/>
  <c r="C51" i="2"/>
  <c r="O44" i="2"/>
  <c r="O32" i="2"/>
  <c r="O30" i="2"/>
  <c r="J51" i="2"/>
  <c r="O34" i="2"/>
  <c r="U51" i="2"/>
  <c r="O45" i="2"/>
  <c r="O42" i="2"/>
  <c r="O43" i="2"/>
  <c r="X51" i="2"/>
  <c r="O40" i="2"/>
  <c r="O31" i="2"/>
  <c r="O36" i="2"/>
  <c r="R51" i="1"/>
  <c r="AD51" i="1"/>
  <c r="F51" i="1"/>
  <c r="B51" i="1"/>
  <c r="D51" i="1"/>
  <c r="Z51" i="1"/>
  <c r="O39" i="1"/>
  <c r="O50" i="1"/>
  <c r="O45" i="1"/>
  <c r="V51" i="1"/>
  <c r="G51" i="1"/>
  <c r="AB51" i="1"/>
  <c r="O43" i="1"/>
  <c r="O42" i="1"/>
  <c r="O32" i="1"/>
  <c r="O36" i="1"/>
  <c r="O44" i="1"/>
  <c r="O49" i="1"/>
  <c r="O48" i="1"/>
  <c r="O40" i="1"/>
  <c r="S51" i="1"/>
  <c r="J51" i="1"/>
  <c r="AC51" i="1"/>
  <c r="T51" i="1"/>
  <c r="X51" i="1"/>
  <c r="H51" i="1"/>
  <c r="M51" i="1"/>
  <c r="I51" i="1"/>
  <c r="O47" i="1"/>
  <c r="O30" i="1"/>
  <c r="W51" i="1"/>
  <c r="AA51" i="1"/>
  <c r="O31" i="1"/>
  <c r="U51" i="1"/>
  <c r="L51" i="1"/>
  <c r="E51" i="1"/>
  <c r="C51" i="1"/>
  <c r="K51" i="1"/>
  <c r="Y51" i="1"/>
  <c r="O33" i="1"/>
  <c r="O35" i="1"/>
  <c r="O41" i="1"/>
  <c r="O37" i="1"/>
  <c r="O46" i="1"/>
  <c r="N51" i="1"/>
  <c r="AA51" i="3"/>
  <c r="AD51" i="3"/>
  <c r="R51" i="4"/>
  <c r="I51" i="3"/>
  <c r="D51" i="3"/>
  <c r="J51" i="3"/>
  <c r="V51" i="3"/>
  <c r="F51" i="3"/>
  <c r="E51" i="3"/>
  <c r="O47" i="3"/>
  <c r="O40" i="3"/>
  <c r="O44" i="3"/>
  <c r="O48" i="3"/>
  <c r="O39" i="3"/>
  <c r="O38" i="3"/>
  <c r="O35" i="3"/>
  <c r="O43" i="3"/>
  <c r="O32" i="3"/>
  <c r="O46" i="3"/>
  <c r="O36" i="3"/>
  <c r="O31" i="3"/>
  <c r="O34" i="3"/>
  <c r="O50" i="3"/>
  <c r="O30" i="3"/>
  <c r="B51" i="3"/>
  <c r="Y51" i="3"/>
  <c r="X51" i="3"/>
  <c r="K51" i="3"/>
  <c r="AC51" i="3"/>
  <c r="L51" i="3"/>
  <c r="Z51" i="3"/>
  <c r="C51" i="3"/>
  <c r="S51" i="3"/>
  <c r="AB51" i="3"/>
  <c r="G51" i="3"/>
  <c r="H51" i="3"/>
  <c r="T51" i="3"/>
  <c r="R51" i="3"/>
  <c r="O51" i="2" l="1"/>
  <c r="AE51" i="1"/>
  <c r="O51" i="1"/>
  <c r="AD51" i="4"/>
  <c r="O51" i="3"/>
</calcChain>
</file>

<file path=xl/sharedStrings.xml><?xml version="1.0" encoding="utf-8"?>
<sst xmlns="http://schemas.openxmlformats.org/spreadsheetml/2006/main" count="885" uniqueCount="77">
  <si>
    <t xml:space="preserve"> Morbidade Hospitalar do SUS - por local de internação - Brasil</t>
  </si>
  <si>
    <t>Valor total por Capítulo CID-10 e Ano/mês processamento</t>
  </si>
  <si>
    <t>Período:Mai/2020-Fev/2021</t>
  </si>
  <si>
    <t>Capítulo CID-10</t>
  </si>
  <si>
    <t>2020/Mai</t>
  </si>
  <si>
    <t>2020/Jun</t>
  </si>
  <si>
    <t>2020/Jul</t>
  </si>
  <si>
    <t>2020/Ago</t>
  </si>
  <si>
    <t>2020/Set</t>
  </si>
  <si>
    <t>2020/Out</t>
  </si>
  <si>
    <t>2020/Nov</t>
  </si>
  <si>
    <t>2020/Dez</t>
  </si>
  <si>
    <t>2021/Jan</t>
  </si>
  <si>
    <t>2021/Fev</t>
  </si>
  <si>
    <t>Total</t>
  </si>
  <si>
    <t>I.   Algumas doenças infecciosas e parasitárias</t>
  </si>
  <si>
    <t>II.  Neoplasias (tumores)</t>
  </si>
  <si>
    <t>III. Doenças sangue órgãos hemat e transt imunitár</t>
  </si>
  <si>
    <t>IV.  Doenças endócrinas nutricionais e metabólicas</t>
  </si>
  <si>
    <t>V.   Transtornos mentais e comportamentais</t>
  </si>
  <si>
    <t>VI.  Doenças do sistema nervoso</t>
  </si>
  <si>
    <t>VII. Doenças do olho e anexos</t>
  </si>
  <si>
    <t>VIII.Doenças do ouvido e da apófise mastóide</t>
  </si>
  <si>
    <t>IX.  Doenças do aparelho circulatório</t>
  </si>
  <si>
    <t>X.   Doenças do aparelho respiratório</t>
  </si>
  <si>
    <t>XI.  Doenças do aparelho digestivo</t>
  </si>
  <si>
    <t>XII. Doenças da pele e do tecido subcutâneo</t>
  </si>
  <si>
    <t>XIII.Doenças sist osteomuscular e tec conjuntivo</t>
  </si>
  <si>
    <t>XIV. Doenças do aparelho geniturinário</t>
  </si>
  <si>
    <t>XV.  Gravidez parto e puerpério</t>
  </si>
  <si>
    <t>XVI. Algumas afec originadas no período perinatal</t>
  </si>
  <si>
    <t>XVII.Malf cong deformid e anomalias cromossômicas</t>
  </si>
  <si>
    <t>XVIII.Sint sinais e achad anorm ex clín e laborat</t>
  </si>
  <si>
    <t>XIX. Lesões enven e alg out conseq causas externas</t>
  </si>
  <si>
    <t>XXI. Contatos com serviços de saúde</t>
  </si>
  <si>
    <t>Taxa mortalidade por Capítulo CID-10 e Ano/mês processamento</t>
  </si>
  <si>
    <t>-</t>
  </si>
  <si>
    <t>Óbitos por Capítulo CID-10 e Ano/mês processamento</t>
  </si>
  <si>
    <t>Período:Mar/2019-Abr/2020</t>
  </si>
  <si>
    <t>2019/Mar</t>
  </si>
  <si>
    <t>2019/Abr</t>
  </si>
  <si>
    <t>2019/Mai</t>
  </si>
  <si>
    <t>2019/Jun</t>
  </si>
  <si>
    <t>2019/Jul</t>
  </si>
  <si>
    <t>2019/Ago</t>
  </si>
  <si>
    <t>2019/Set</t>
  </si>
  <si>
    <t>2019/Out</t>
  </si>
  <si>
    <t>2019/Nov</t>
  </si>
  <si>
    <t>2019/Dez</t>
  </si>
  <si>
    <t>2020/Jan</t>
  </si>
  <si>
    <t>2020/Fev</t>
  </si>
  <si>
    <t>2020/Mar</t>
  </si>
  <si>
    <t>2020/Abr</t>
  </si>
  <si>
    <t>XX.  Causas externas de morbidade e mortalidade</t>
  </si>
  <si>
    <t>Internações por Capítulo CID-10 e Ano/mês processamento</t>
  </si>
  <si>
    <t>2021/Mar</t>
  </si>
  <si>
    <t>Média</t>
  </si>
  <si>
    <t>Taxa de mortalidade
mar/2019 - mar/2020
N</t>
  </si>
  <si>
    <t>Variação entre os dois períodos
%</t>
  </si>
  <si>
    <t>Taxa de mortalidade
mar/2020 - mar/2021
%</t>
  </si>
  <si>
    <t>Taxa de mortalidade
mar/2019 - mar/2020
%</t>
  </si>
  <si>
    <t>Variação entre os dois períodos
N</t>
  </si>
  <si>
    <t>Taxa de mortalidade
mar/2020 - mar/2021
N</t>
  </si>
  <si>
    <t>Período:Mar/2019-Mar/2021</t>
  </si>
  <si>
    <t>Período:Mar/2019-Mar/2020</t>
  </si>
  <si>
    <t>Numero de internações 
mar/2019 - mar/2020
N</t>
  </si>
  <si>
    <t>Numero de internações 
mar/2020 - mar/2021
N</t>
  </si>
  <si>
    <t>Numero de internações 
mar/2019 - mar/2020
%</t>
  </si>
  <si>
    <t>Numero de internações 
mar/2020 - mar/2021
%</t>
  </si>
  <si>
    <t>Valor Total
mar/2019 - mar/2020
N</t>
  </si>
  <si>
    <t>Valor Total
mar/2020 - mar/2021
N</t>
  </si>
  <si>
    <t>Valor Total
mar/2019 - mar/2020
%</t>
  </si>
  <si>
    <t>Valor Total
mar/2020 - mar/2021
%</t>
  </si>
  <si>
    <t>Número de óbitos
mar/2019 - mar/2020
N</t>
  </si>
  <si>
    <t>Número de óbitos
mar/2020 - mar/2021
N</t>
  </si>
  <si>
    <t>Número de óbitos
mar/2019 - mar/2020
%</t>
  </si>
  <si>
    <t>Número de óbitos
mar/2020 - mar/2021
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</si>
</sst>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rebuchet MS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4" fontId="0" fillId="0" borderId="0" xfId="42" applyFont="1"/>
    <xf numFmtId="44" fontId="0" fillId="0" borderId="0" xfId="0" applyNumberFormat="1"/>
    <xf numFmtId="0" fontId="0" fillId="0" borderId="0" xfId="0" applyNumberFormat="1"/>
    <xf numFmtId="0" fontId="0" fillId="0" borderId="0" xfId="42" applyNumberFormat="1" applyFont="1"/>
    <xf numFmtId="10" fontId="0" fillId="0" borderId="0" xfId="43" applyNumberFormat="1" applyFont="1"/>
    <xf numFmtId="44" fontId="19" fillId="0" borderId="0" xfId="42" applyFont="1" applyFill="1" applyBorder="1" applyAlignment="1">
      <alignment horizontal="right" vertical="center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0" fillId="0" borderId="10" xfId="0" applyFont="1" applyBorder="1" applyAlignment="1">
      <alignment horizontal="center" vertical="center"/>
    </xf>
    <xf numFmtId="9" fontId="0" fillId="0" borderId="0" xfId="43" applyFont="1"/>
    <xf numFmtId="0" fontId="0" fillId="0" borderId="0" xfId="0" applyAlignment="1"/>
    <xf numFmtId="4" fontId="0" fillId="0" borderId="0" xfId="43" applyNumberFormat="1" applyFont="1"/>
    <xf numFmtId="0" fontId="0" fillId="0" borderId="0" xfId="0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D781-D62F-4C93-A5A3-82D1CF770E28}">
  <dimension ref="A1:AS51"/>
  <sheetViews>
    <sheetView topLeftCell="Q31" workbookViewId="0">
      <selection activeCell="AE30" sqref="AE30:AE50"/>
    </sheetView>
  </sheetViews>
  <sheetFormatPr defaultRowHeight="15" x14ac:dyDescent="0.25"/>
  <cols>
    <col min="9" max="9" width="10" customWidth="1"/>
    <col min="10" max="10" width="16" bestFit="1" customWidth="1"/>
    <col min="11" max="11" width="14.28515625" bestFit="1" customWidth="1"/>
  </cols>
  <sheetData>
    <row r="1" spans="1:3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4"/>
      <c r="Q1" s="21" t="s">
        <v>0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x14ac:dyDescent="0.25">
      <c r="A2" s="4" t="s">
        <v>54</v>
      </c>
      <c r="B2" s="6" t="s">
        <v>54</v>
      </c>
      <c r="C2" s="6" t="s">
        <v>54</v>
      </c>
      <c r="D2" s="6" t="s">
        <v>54</v>
      </c>
      <c r="E2" s="6" t="s">
        <v>54</v>
      </c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  <c r="K2" s="6" t="s">
        <v>54</v>
      </c>
      <c r="L2" s="6" t="s">
        <v>54</v>
      </c>
      <c r="M2" s="6" t="s">
        <v>54</v>
      </c>
      <c r="N2" s="6" t="s">
        <v>54</v>
      </c>
      <c r="O2" s="4"/>
      <c r="Q2" s="21" t="s">
        <v>54</v>
      </c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x14ac:dyDescent="0.25">
      <c r="A3" s="4" t="s">
        <v>64</v>
      </c>
      <c r="Q3" s="6" t="s">
        <v>63</v>
      </c>
    </row>
    <row r="4" spans="1:31" x14ac:dyDescent="0.25">
      <c r="A4" s="4" t="s">
        <v>3</v>
      </c>
      <c r="B4" s="4" t="s">
        <v>39</v>
      </c>
      <c r="C4" s="4" t="s">
        <v>40</v>
      </c>
      <c r="D4" s="4" t="s">
        <v>41</v>
      </c>
      <c r="E4" s="4" t="s">
        <v>42</v>
      </c>
      <c r="F4" s="4" t="s">
        <v>43</v>
      </c>
      <c r="G4" s="4" t="s">
        <v>44</v>
      </c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50</v>
      </c>
      <c r="N4" s="6" t="s">
        <v>51</v>
      </c>
      <c r="O4" s="4" t="s">
        <v>14</v>
      </c>
      <c r="Q4" s="6" t="s">
        <v>3</v>
      </c>
      <c r="R4" s="6" t="s">
        <v>51</v>
      </c>
      <c r="S4" s="6" t="s">
        <v>52</v>
      </c>
      <c r="T4" s="6" t="s">
        <v>4</v>
      </c>
      <c r="U4" s="6" t="s">
        <v>5</v>
      </c>
      <c r="V4" s="6" t="s">
        <v>6</v>
      </c>
      <c r="W4" s="6" t="s">
        <v>7</v>
      </c>
      <c r="X4" s="6" t="s">
        <v>8</v>
      </c>
      <c r="Y4" s="6" t="s">
        <v>9</v>
      </c>
      <c r="Z4" s="6" t="s">
        <v>10</v>
      </c>
      <c r="AA4" s="6" t="s">
        <v>11</v>
      </c>
      <c r="AB4" s="6" t="s">
        <v>12</v>
      </c>
      <c r="AC4" s="6" t="s">
        <v>13</v>
      </c>
      <c r="AD4" s="9" t="s">
        <v>55</v>
      </c>
      <c r="AE4" s="6" t="s">
        <v>14</v>
      </c>
    </row>
    <row r="5" spans="1:31" x14ac:dyDescent="0.25">
      <c r="A5" s="4" t="s">
        <v>15</v>
      </c>
      <c r="B5" s="4">
        <v>69975</v>
      </c>
      <c r="C5" s="4">
        <v>72267</v>
      </c>
      <c r="D5" s="4">
        <v>76331</v>
      </c>
      <c r="E5" s="4">
        <v>70103</v>
      </c>
      <c r="F5" s="4">
        <v>66126</v>
      </c>
      <c r="G5" s="4">
        <v>65436</v>
      </c>
      <c r="H5" s="4">
        <v>63961</v>
      </c>
      <c r="I5" s="4">
        <v>65196</v>
      </c>
      <c r="J5" s="4">
        <v>63069</v>
      </c>
      <c r="K5" s="4">
        <v>61678</v>
      </c>
      <c r="L5" s="4">
        <v>69073</v>
      </c>
      <c r="M5" s="4">
        <v>71420</v>
      </c>
      <c r="N5" s="6">
        <v>69435</v>
      </c>
      <c r="O5">
        <f t="shared" ref="O5:O26" si="0">SUM(B5:M5)</f>
        <v>814635</v>
      </c>
      <c r="Q5" s="6" t="s">
        <v>15</v>
      </c>
      <c r="R5" s="6">
        <v>69435</v>
      </c>
      <c r="S5" s="6">
        <v>58362</v>
      </c>
      <c r="T5" s="6">
        <v>83170</v>
      </c>
      <c r="U5" s="6">
        <v>102780</v>
      </c>
      <c r="V5" s="6">
        <v>123908</v>
      </c>
      <c r="W5" s="6">
        <v>120637</v>
      </c>
      <c r="X5" s="6">
        <v>105747</v>
      </c>
      <c r="Y5" s="6">
        <v>98540</v>
      </c>
      <c r="Z5" s="6">
        <v>93529</v>
      </c>
      <c r="AA5" s="6">
        <v>103734</v>
      </c>
      <c r="AB5" s="6">
        <v>118180</v>
      </c>
      <c r="AC5" s="6">
        <v>120201</v>
      </c>
      <c r="AD5" s="10">
        <v>165686</v>
      </c>
      <c r="AE5" s="6">
        <f>SUM(R5:AD5)</f>
        <v>1363909</v>
      </c>
    </row>
    <row r="6" spans="1:31" x14ac:dyDescent="0.25">
      <c r="A6" s="4" t="s">
        <v>16</v>
      </c>
      <c r="B6" s="4">
        <v>70629</v>
      </c>
      <c r="C6" s="4">
        <v>72130</v>
      </c>
      <c r="D6" s="4">
        <v>74872</v>
      </c>
      <c r="E6" s="4">
        <v>71156</v>
      </c>
      <c r="F6" s="4">
        <v>76165</v>
      </c>
      <c r="G6" s="4">
        <v>77103</v>
      </c>
      <c r="H6" s="4">
        <v>75433</v>
      </c>
      <c r="I6" s="4">
        <v>78913</v>
      </c>
      <c r="J6" s="4">
        <v>75713</v>
      </c>
      <c r="K6" s="4">
        <v>71286</v>
      </c>
      <c r="L6" s="4">
        <v>73912</v>
      </c>
      <c r="M6" s="4">
        <v>71441</v>
      </c>
      <c r="N6" s="6">
        <v>70731</v>
      </c>
      <c r="O6" s="6">
        <f t="shared" si="0"/>
        <v>888753</v>
      </c>
      <c r="Q6" s="6" t="s">
        <v>16</v>
      </c>
      <c r="R6" s="6">
        <v>70731</v>
      </c>
      <c r="S6" s="6">
        <v>56820</v>
      </c>
      <c r="T6" s="6">
        <v>54985</v>
      </c>
      <c r="U6" s="6">
        <v>53956</v>
      </c>
      <c r="V6" s="6">
        <v>58184</v>
      </c>
      <c r="W6" s="6">
        <v>59753</v>
      </c>
      <c r="X6" s="6">
        <v>63199</v>
      </c>
      <c r="Y6" s="6">
        <v>65540</v>
      </c>
      <c r="Z6" s="6">
        <v>66938</v>
      </c>
      <c r="AA6" s="6">
        <v>63800</v>
      </c>
      <c r="AB6" s="6">
        <v>61192</v>
      </c>
      <c r="AC6" s="6">
        <v>61212</v>
      </c>
      <c r="AD6" s="10">
        <v>59604</v>
      </c>
      <c r="AE6" s="6">
        <f t="shared" ref="AE6:AE23" si="1">SUM(R6:AD6)</f>
        <v>795914</v>
      </c>
    </row>
    <row r="7" spans="1:31" x14ac:dyDescent="0.25">
      <c r="A7" s="4" t="s">
        <v>17</v>
      </c>
      <c r="B7" s="4">
        <v>9372</v>
      </c>
      <c r="C7" s="4">
        <v>9440</v>
      </c>
      <c r="D7" s="4">
        <v>9324</v>
      </c>
      <c r="E7" s="4">
        <v>8820</v>
      </c>
      <c r="F7" s="4">
        <v>9035</v>
      </c>
      <c r="G7" s="4">
        <v>9256</v>
      </c>
      <c r="H7" s="4">
        <v>9313</v>
      </c>
      <c r="I7" s="4">
        <v>9422</v>
      </c>
      <c r="J7" s="4">
        <v>9155</v>
      </c>
      <c r="K7" s="4">
        <v>9198</v>
      </c>
      <c r="L7" s="4">
        <v>9439</v>
      </c>
      <c r="M7" s="4">
        <v>8970</v>
      </c>
      <c r="N7" s="6">
        <v>8881</v>
      </c>
      <c r="O7" s="6">
        <f t="shared" si="0"/>
        <v>110744</v>
      </c>
      <c r="Q7" s="6" t="s">
        <v>17</v>
      </c>
      <c r="R7" s="6">
        <v>8881</v>
      </c>
      <c r="S7" s="6">
        <v>6907</v>
      </c>
      <c r="T7" s="6">
        <v>6653</v>
      </c>
      <c r="U7" s="6">
        <v>6481</v>
      </c>
      <c r="V7" s="6">
        <v>6724</v>
      </c>
      <c r="W7" s="6">
        <v>6988</v>
      </c>
      <c r="X7" s="6">
        <v>7390</v>
      </c>
      <c r="Y7" s="6">
        <v>8045</v>
      </c>
      <c r="Z7" s="6">
        <v>7810</v>
      </c>
      <c r="AA7" s="6">
        <v>7622</v>
      </c>
      <c r="AB7" s="6">
        <v>7601</v>
      </c>
      <c r="AC7" s="6">
        <v>7395</v>
      </c>
      <c r="AD7" s="10">
        <v>6530</v>
      </c>
      <c r="AE7" s="6">
        <f t="shared" si="1"/>
        <v>95027</v>
      </c>
    </row>
    <row r="8" spans="1:31" x14ac:dyDescent="0.25">
      <c r="A8" s="4" t="s">
        <v>18</v>
      </c>
      <c r="B8" s="4">
        <v>20454</v>
      </c>
      <c r="C8" s="4">
        <v>20140</v>
      </c>
      <c r="D8" s="4">
        <v>20377</v>
      </c>
      <c r="E8" s="4">
        <v>19407</v>
      </c>
      <c r="F8" s="4">
        <v>20342</v>
      </c>
      <c r="G8" s="4">
        <v>21131</v>
      </c>
      <c r="H8" s="4">
        <v>20771</v>
      </c>
      <c r="I8" s="4">
        <v>21334</v>
      </c>
      <c r="J8" s="4">
        <v>20893</v>
      </c>
      <c r="K8" s="4">
        <v>20140</v>
      </c>
      <c r="L8" s="4">
        <v>21480</v>
      </c>
      <c r="M8" s="4">
        <v>20251</v>
      </c>
      <c r="N8" s="6">
        <v>19086</v>
      </c>
      <c r="O8" s="6">
        <f t="shared" si="0"/>
        <v>246720</v>
      </c>
      <c r="Q8" s="6" t="s">
        <v>18</v>
      </c>
      <c r="R8" s="6">
        <v>19086</v>
      </c>
      <c r="S8" s="6">
        <v>14378</v>
      </c>
      <c r="T8" s="6">
        <v>14201</v>
      </c>
      <c r="U8" s="6">
        <v>13841</v>
      </c>
      <c r="V8" s="6">
        <v>14909</v>
      </c>
      <c r="W8" s="6">
        <v>15401</v>
      </c>
      <c r="X8" s="6">
        <v>16277</v>
      </c>
      <c r="Y8" s="6">
        <v>17465</v>
      </c>
      <c r="Z8" s="6">
        <v>16927</v>
      </c>
      <c r="AA8" s="6">
        <v>16379</v>
      </c>
      <c r="AB8" s="6">
        <v>16070</v>
      </c>
      <c r="AC8" s="6">
        <v>14932</v>
      </c>
      <c r="AD8" s="10">
        <v>13263</v>
      </c>
      <c r="AE8" s="6">
        <f t="shared" si="1"/>
        <v>203129</v>
      </c>
    </row>
    <row r="9" spans="1:31" x14ac:dyDescent="0.25">
      <c r="A9" s="4" t="s">
        <v>19</v>
      </c>
      <c r="B9" s="4">
        <v>19237</v>
      </c>
      <c r="C9" s="4">
        <v>19390</v>
      </c>
      <c r="D9" s="4">
        <v>20146</v>
      </c>
      <c r="E9" s="4">
        <v>18871</v>
      </c>
      <c r="F9" s="4">
        <v>19573</v>
      </c>
      <c r="G9" s="4">
        <v>20021</v>
      </c>
      <c r="H9" s="4">
        <v>20089</v>
      </c>
      <c r="I9" s="4">
        <v>21180</v>
      </c>
      <c r="J9" s="4">
        <v>20171</v>
      </c>
      <c r="K9" s="4">
        <v>19655</v>
      </c>
      <c r="L9" s="4">
        <v>20307</v>
      </c>
      <c r="M9" s="4">
        <v>19665</v>
      </c>
      <c r="N9" s="6">
        <v>18503</v>
      </c>
      <c r="O9" s="6">
        <f t="shared" si="0"/>
        <v>238305</v>
      </c>
      <c r="Q9" s="6" t="s">
        <v>19</v>
      </c>
      <c r="R9" s="6">
        <v>18503</v>
      </c>
      <c r="S9" s="6">
        <v>15385</v>
      </c>
      <c r="T9" s="6">
        <v>13752</v>
      </c>
      <c r="U9" s="6">
        <v>14023</v>
      </c>
      <c r="V9" s="6">
        <v>15435</v>
      </c>
      <c r="W9" s="6">
        <v>14981</v>
      </c>
      <c r="X9" s="6">
        <v>15802</v>
      </c>
      <c r="Y9" s="6">
        <v>17022</v>
      </c>
      <c r="Z9" s="6">
        <v>16568</v>
      </c>
      <c r="AA9" s="6">
        <v>16455</v>
      </c>
      <c r="AB9" s="6">
        <v>16649</v>
      </c>
      <c r="AC9" s="6">
        <v>15608</v>
      </c>
      <c r="AD9" s="10">
        <v>15120</v>
      </c>
      <c r="AE9" s="6">
        <f t="shared" si="1"/>
        <v>205303</v>
      </c>
    </row>
    <row r="10" spans="1:31" x14ac:dyDescent="0.25">
      <c r="A10" s="4" t="s">
        <v>20</v>
      </c>
      <c r="B10" s="4">
        <v>16555</v>
      </c>
      <c r="C10" s="4">
        <v>16841</v>
      </c>
      <c r="D10" s="4">
        <v>17172</v>
      </c>
      <c r="E10" s="4">
        <v>16399</v>
      </c>
      <c r="F10" s="4">
        <v>17470</v>
      </c>
      <c r="G10" s="4">
        <v>17657</v>
      </c>
      <c r="H10" s="4">
        <v>17346</v>
      </c>
      <c r="I10" s="4">
        <v>18058</v>
      </c>
      <c r="J10" s="4">
        <v>17280</v>
      </c>
      <c r="K10" s="4">
        <v>16610</v>
      </c>
      <c r="L10" s="4">
        <v>17230</v>
      </c>
      <c r="M10" s="4">
        <v>16665</v>
      </c>
      <c r="N10" s="6">
        <v>15648</v>
      </c>
      <c r="O10" s="6">
        <f t="shared" si="0"/>
        <v>205283</v>
      </c>
      <c r="Q10" s="6" t="s">
        <v>20</v>
      </c>
      <c r="R10" s="6">
        <v>15648</v>
      </c>
      <c r="S10" s="6">
        <v>11666</v>
      </c>
      <c r="T10" s="6">
        <v>11300</v>
      </c>
      <c r="U10" s="6">
        <v>11530</v>
      </c>
      <c r="V10" s="6">
        <v>12330</v>
      </c>
      <c r="W10" s="6">
        <v>12923</v>
      </c>
      <c r="X10" s="6">
        <v>13228</v>
      </c>
      <c r="Y10" s="6">
        <v>14451</v>
      </c>
      <c r="Z10" s="6">
        <v>14425</v>
      </c>
      <c r="AA10" s="6">
        <v>13396</v>
      </c>
      <c r="AB10" s="6">
        <v>13928</v>
      </c>
      <c r="AC10" s="6">
        <v>13116</v>
      </c>
      <c r="AD10" s="10">
        <v>12223</v>
      </c>
      <c r="AE10" s="6">
        <f t="shared" si="1"/>
        <v>170164</v>
      </c>
    </row>
    <row r="11" spans="1:31" x14ac:dyDescent="0.25">
      <c r="A11" s="4" t="s">
        <v>21</v>
      </c>
      <c r="B11" s="4">
        <v>10238</v>
      </c>
      <c r="C11" s="4">
        <v>10470</v>
      </c>
      <c r="D11" s="4">
        <v>12024</v>
      </c>
      <c r="E11" s="4">
        <v>11954</v>
      </c>
      <c r="F11" s="4">
        <v>13015</v>
      </c>
      <c r="G11" s="4">
        <v>12963</v>
      </c>
      <c r="H11" s="4">
        <v>11692</v>
      </c>
      <c r="I11" s="4">
        <v>11824</v>
      </c>
      <c r="J11" s="4">
        <v>11741</v>
      </c>
      <c r="K11" s="4">
        <v>10138</v>
      </c>
      <c r="L11" s="4">
        <v>9984</v>
      </c>
      <c r="M11" s="4">
        <v>9611</v>
      </c>
      <c r="N11" s="6">
        <v>8322</v>
      </c>
      <c r="O11" s="6">
        <f t="shared" si="0"/>
        <v>135654</v>
      </c>
      <c r="Q11" s="6" t="s">
        <v>21</v>
      </c>
      <c r="R11" s="6">
        <v>8322</v>
      </c>
      <c r="S11" s="6">
        <v>3385</v>
      </c>
      <c r="T11" s="6">
        <v>3418</v>
      </c>
      <c r="U11" s="6">
        <v>4776</v>
      </c>
      <c r="V11" s="6">
        <v>5043</v>
      </c>
      <c r="W11" s="6">
        <v>6017</v>
      </c>
      <c r="X11" s="6">
        <v>6909</v>
      </c>
      <c r="Y11" s="6">
        <v>8570</v>
      </c>
      <c r="Z11" s="6">
        <v>9409</v>
      </c>
      <c r="AA11" s="6">
        <v>8193</v>
      </c>
      <c r="AB11" s="6">
        <v>6768</v>
      </c>
      <c r="AC11" s="6">
        <v>7018</v>
      </c>
      <c r="AD11" s="10">
        <v>6758</v>
      </c>
      <c r="AE11" s="6">
        <f t="shared" si="1"/>
        <v>84586</v>
      </c>
    </row>
    <row r="12" spans="1:31" x14ac:dyDescent="0.25">
      <c r="A12" s="4" t="s">
        <v>22</v>
      </c>
      <c r="B12" s="4">
        <v>1758</v>
      </c>
      <c r="C12" s="4">
        <v>1762</v>
      </c>
      <c r="D12" s="4">
        <v>1839</v>
      </c>
      <c r="E12" s="4">
        <v>1784</v>
      </c>
      <c r="F12" s="4">
        <v>1934</v>
      </c>
      <c r="G12" s="4">
        <v>1876</v>
      </c>
      <c r="H12" s="4">
        <v>1843</v>
      </c>
      <c r="I12" s="4">
        <v>1943</v>
      </c>
      <c r="J12" s="4">
        <v>1867</v>
      </c>
      <c r="K12" s="4">
        <v>1729</v>
      </c>
      <c r="L12" s="4">
        <v>1804</v>
      </c>
      <c r="M12" s="4">
        <v>1658</v>
      </c>
      <c r="N12" s="6">
        <v>1510</v>
      </c>
      <c r="O12" s="6">
        <f t="shared" si="0"/>
        <v>21797</v>
      </c>
      <c r="Q12" s="6" t="s">
        <v>22</v>
      </c>
      <c r="R12" s="6">
        <v>1510</v>
      </c>
      <c r="S12" s="6">
        <v>792</v>
      </c>
      <c r="T12" s="6">
        <v>591</v>
      </c>
      <c r="U12" s="6">
        <v>525</v>
      </c>
      <c r="V12" s="6">
        <v>611</v>
      </c>
      <c r="W12" s="6">
        <v>656</v>
      </c>
      <c r="X12" s="6">
        <v>747</v>
      </c>
      <c r="Y12" s="6">
        <v>946</v>
      </c>
      <c r="Z12" s="6">
        <v>1038</v>
      </c>
      <c r="AA12" s="6">
        <v>938</v>
      </c>
      <c r="AB12" s="6">
        <v>931</v>
      </c>
      <c r="AC12" s="6">
        <v>935</v>
      </c>
      <c r="AD12" s="10">
        <v>792</v>
      </c>
      <c r="AE12" s="6">
        <f t="shared" si="1"/>
        <v>11012</v>
      </c>
    </row>
    <row r="13" spans="1:31" x14ac:dyDescent="0.25">
      <c r="A13" s="4" t="s">
        <v>23</v>
      </c>
      <c r="B13" s="4">
        <v>94391</v>
      </c>
      <c r="C13" s="4">
        <v>94215</v>
      </c>
      <c r="D13" s="4">
        <v>97964</v>
      </c>
      <c r="E13" s="4">
        <v>94714</v>
      </c>
      <c r="F13" s="4">
        <v>102843</v>
      </c>
      <c r="G13" s="4">
        <v>106575</v>
      </c>
      <c r="H13" s="4">
        <v>102564</v>
      </c>
      <c r="I13" s="4">
        <v>104128</v>
      </c>
      <c r="J13" s="4">
        <v>98142</v>
      </c>
      <c r="K13" s="4">
        <v>96194</v>
      </c>
      <c r="L13" s="4">
        <v>97894</v>
      </c>
      <c r="M13" s="4">
        <v>94939</v>
      </c>
      <c r="N13" s="6">
        <v>91243</v>
      </c>
      <c r="O13" s="6">
        <f t="shared" si="0"/>
        <v>1184563</v>
      </c>
      <c r="Q13" s="6" t="s">
        <v>23</v>
      </c>
      <c r="R13" s="6">
        <v>91243</v>
      </c>
      <c r="S13" s="6">
        <v>72788</v>
      </c>
      <c r="T13" s="6">
        <v>73230</v>
      </c>
      <c r="U13" s="6">
        <v>73453</v>
      </c>
      <c r="V13" s="6">
        <v>77286</v>
      </c>
      <c r="W13" s="6">
        <v>80736</v>
      </c>
      <c r="X13" s="6">
        <v>81228</v>
      </c>
      <c r="Y13" s="6">
        <v>86693</v>
      </c>
      <c r="Z13" s="6">
        <v>85885</v>
      </c>
      <c r="AA13" s="6">
        <v>78594</v>
      </c>
      <c r="AB13" s="6">
        <v>77247</v>
      </c>
      <c r="AC13" s="6">
        <v>74309</v>
      </c>
      <c r="AD13" s="10">
        <v>68252</v>
      </c>
      <c r="AE13" s="6">
        <f t="shared" si="1"/>
        <v>1020944</v>
      </c>
    </row>
    <row r="14" spans="1:31" x14ac:dyDescent="0.25">
      <c r="A14" s="4" t="s">
        <v>24</v>
      </c>
      <c r="B14" s="4">
        <v>90716</v>
      </c>
      <c r="C14" s="4">
        <v>106375</v>
      </c>
      <c r="D14" s="4">
        <v>117885</v>
      </c>
      <c r="E14" s="4">
        <v>118002</v>
      </c>
      <c r="F14" s="4">
        <v>116271</v>
      </c>
      <c r="G14" s="4">
        <v>109084</v>
      </c>
      <c r="H14" s="4">
        <v>102868</v>
      </c>
      <c r="I14" s="4">
        <v>100628</v>
      </c>
      <c r="J14" s="4">
        <v>90625</v>
      </c>
      <c r="K14" s="4">
        <v>85119</v>
      </c>
      <c r="L14" s="4">
        <v>79527</v>
      </c>
      <c r="M14" s="4">
        <v>76758</v>
      </c>
      <c r="N14" s="6">
        <v>88884</v>
      </c>
      <c r="O14" s="6">
        <f t="shared" si="0"/>
        <v>1193858</v>
      </c>
      <c r="Q14" s="6" t="s">
        <v>24</v>
      </c>
      <c r="R14" s="6">
        <v>88884</v>
      </c>
      <c r="S14" s="6">
        <v>64826</v>
      </c>
      <c r="T14" s="6">
        <v>57655</v>
      </c>
      <c r="U14" s="6">
        <v>55931</v>
      </c>
      <c r="V14" s="6">
        <v>57516</v>
      </c>
      <c r="W14" s="6">
        <v>58211</v>
      </c>
      <c r="X14" s="6">
        <v>56022</v>
      </c>
      <c r="Y14" s="6">
        <v>56859</v>
      </c>
      <c r="Z14" s="6">
        <v>55939</v>
      </c>
      <c r="AA14" s="6">
        <v>52104</v>
      </c>
      <c r="AB14" s="6">
        <v>55026</v>
      </c>
      <c r="AC14" s="6">
        <v>53907</v>
      </c>
      <c r="AD14" s="10">
        <v>54495</v>
      </c>
      <c r="AE14" s="6">
        <f t="shared" si="1"/>
        <v>767375</v>
      </c>
    </row>
    <row r="15" spans="1:31" x14ac:dyDescent="0.25">
      <c r="A15" s="4" t="s">
        <v>25</v>
      </c>
      <c r="B15" s="4">
        <v>95917</v>
      </c>
      <c r="C15" s="4">
        <v>98924</v>
      </c>
      <c r="D15" s="4">
        <v>103691</v>
      </c>
      <c r="E15" s="4">
        <v>99445</v>
      </c>
      <c r="F15" s="4">
        <v>104072</v>
      </c>
      <c r="G15" s="4">
        <v>105553</v>
      </c>
      <c r="H15" s="4">
        <v>102869</v>
      </c>
      <c r="I15" s="4">
        <v>109535</v>
      </c>
      <c r="J15" s="4">
        <v>104058</v>
      </c>
      <c r="K15" s="4">
        <v>99026</v>
      </c>
      <c r="L15" s="4">
        <v>100234</v>
      </c>
      <c r="M15" s="4">
        <v>96774</v>
      </c>
      <c r="N15" s="6">
        <v>89807</v>
      </c>
      <c r="O15" s="6">
        <f t="shared" si="0"/>
        <v>1220098</v>
      </c>
      <c r="Q15" s="6" t="s">
        <v>25</v>
      </c>
      <c r="R15" s="6">
        <v>89807</v>
      </c>
      <c r="S15" s="6">
        <v>56753</v>
      </c>
      <c r="T15" s="6">
        <v>55156</v>
      </c>
      <c r="U15" s="6">
        <v>54401</v>
      </c>
      <c r="V15" s="6">
        <v>58116</v>
      </c>
      <c r="W15" s="6">
        <v>63764</v>
      </c>
      <c r="X15" s="6">
        <v>70329</v>
      </c>
      <c r="Y15" s="6">
        <v>81821</v>
      </c>
      <c r="Z15" s="6">
        <v>83571</v>
      </c>
      <c r="AA15" s="6">
        <v>76531</v>
      </c>
      <c r="AB15" s="6">
        <v>72077</v>
      </c>
      <c r="AC15" s="6">
        <v>70662</v>
      </c>
      <c r="AD15" s="10">
        <v>57928</v>
      </c>
      <c r="AE15" s="6">
        <f t="shared" si="1"/>
        <v>890916</v>
      </c>
    </row>
    <row r="16" spans="1:31" x14ac:dyDescent="0.25">
      <c r="A16" s="4" t="s">
        <v>26</v>
      </c>
      <c r="B16" s="4">
        <v>23032</v>
      </c>
      <c r="C16" s="4">
        <v>23328</v>
      </c>
      <c r="D16" s="4">
        <v>24153</v>
      </c>
      <c r="E16" s="4">
        <v>22876</v>
      </c>
      <c r="F16" s="4">
        <v>24411</v>
      </c>
      <c r="G16" s="4">
        <v>24787</v>
      </c>
      <c r="H16" s="4">
        <v>23951</v>
      </c>
      <c r="I16" s="4">
        <v>25242</v>
      </c>
      <c r="J16" s="4">
        <v>23730</v>
      </c>
      <c r="K16" s="4">
        <v>22981</v>
      </c>
      <c r="L16" s="4">
        <v>24022</v>
      </c>
      <c r="M16" s="4">
        <v>23109</v>
      </c>
      <c r="N16" s="6">
        <v>21260</v>
      </c>
      <c r="O16" s="6">
        <f t="shared" si="0"/>
        <v>285622</v>
      </c>
      <c r="Q16" s="6" t="s">
        <v>26</v>
      </c>
      <c r="R16" s="6">
        <v>21260</v>
      </c>
      <c r="S16" s="6">
        <v>14269</v>
      </c>
      <c r="T16" s="6">
        <v>13515</v>
      </c>
      <c r="U16" s="6">
        <v>13425</v>
      </c>
      <c r="V16" s="6">
        <v>14317</v>
      </c>
      <c r="W16" s="6">
        <v>15440</v>
      </c>
      <c r="X16" s="6">
        <v>16257</v>
      </c>
      <c r="Y16" s="6">
        <v>18084</v>
      </c>
      <c r="Z16" s="6">
        <v>18000</v>
      </c>
      <c r="AA16" s="6">
        <v>16891</v>
      </c>
      <c r="AB16" s="6">
        <v>16368</v>
      </c>
      <c r="AC16" s="6">
        <v>16330</v>
      </c>
      <c r="AD16" s="10">
        <v>14345</v>
      </c>
      <c r="AE16" s="6">
        <f t="shared" si="1"/>
        <v>208501</v>
      </c>
    </row>
    <row r="17" spans="1:31" x14ac:dyDescent="0.25">
      <c r="A17" s="4" t="s">
        <v>27</v>
      </c>
      <c r="B17" s="4">
        <v>17484</v>
      </c>
      <c r="C17" s="4">
        <v>18175</v>
      </c>
      <c r="D17" s="4">
        <v>18924</v>
      </c>
      <c r="E17" s="4">
        <v>17774</v>
      </c>
      <c r="F17" s="4">
        <v>18831</v>
      </c>
      <c r="G17" s="4">
        <v>19467</v>
      </c>
      <c r="H17" s="4">
        <v>18360</v>
      </c>
      <c r="I17" s="4">
        <v>19758</v>
      </c>
      <c r="J17" s="4">
        <v>19043</v>
      </c>
      <c r="K17" s="4">
        <v>17489</v>
      </c>
      <c r="L17" s="4">
        <v>17213</v>
      </c>
      <c r="M17" s="4">
        <v>17098</v>
      </c>
      <c r="N17" s="6">
        <v>16026</v>
      </c>
      <c r="O17" s="6">
        <f t="shared" si="0"/>
        <v>219616</v>
      </c>
      <c r="Q17" s="6" t="s">
        <v>27</v>
      </c>
      <c r="R17" s="6">
        <v>16026</v>
      </c>
      <c r="S17" s="6">
        <v>9355</v>
      </c>
      <c r="T17" s="6">
        <v>8863</v>
      </c>
      <c r="U17" s="6">
        <v>8560</v>
      </c>
      <c r="V17" s="6">
        <v>8889</v>
      </c>
      <c r="W17" s="6">
        <v>9839</v>
      </c>
      <c r="X17" s="6">
        <v>10965</v>
      </c>
      <c r="Y17" s="6">
        <v>13209</v>
      </c>
      <c r="Z17" s="6">
        <v>13849</v>
      </c>
      <c r="AA17" s="6">
        <v>12158</v>
      </c>
      <c r="AB17" s="6">
        <v>11371</v>
      </c>
      <c r="AC17" s="6">
        <v>11386</v>
      </c>
      <c r="AD17" s="10">
        <v>10102</v>
      </c>
      <c r="AE17" s="6">
        <f t="shared" si="1"/>
        <v>144572</v>
      </c>
    </row>
    <row r="18" spans="1:31" x14ac:dyDescent="0.25">
      <c r="A18" s="4" t="s">
        <v>28</v>
      </c>
      <c r="B18" s="4">
        <v>72365</v>
      </c>
      <c r="C18" s="4">
        <v>71478</v>
      </c>
      <c r="D18" s="4">
        <v>73944</v>
      </c>
      <c r="E18" s="4">
        <v>70143</v>
      </c>
      <c r="F18" s="4">
        <v>72936</v>
      </c>
      <c r="G18" s="4">
        <v>74485</v>
      </c>
      <c r="H18" s="4">
        <v>73782</v>
      </c>
      <c r="I18" s="4">
        <v>77660</v>
      </c>
      <c r="J18" s="4">
        <v>74995</v>
      </c>
      <c r="K18" s="4">
        <v>71494</v>
      </c>
      <c r="L18" s="4">
        <v>73536</v>
      </c>
      <c r="M18" s="4">
        <v>71781</v>
      </c>
      <c r="N18" s="6">
        <v>65738</v>
      </c>
      <c r="O18" s="6">
        <f t="shared" si="0"/>
        <v>878599</v>
      </c>
      <c r="Q18" s="6" t="s">
        <v>28</v>
      </c>
      <c r="R18" s="6">
        <v>65738</v>
      </c>
      <c r="S18" s="6">
        <v>44316</v>
      </c>
      <c r="T18" s="6">
        <v>41850</v>
      </c>
      <c r="U18" s="6">
        <v>41106</v>
      </c>
      <c r="V18" s="6">
        <v>43937</v>
      </c>
      <c r="W18" s="6">
        <v>46446</v>
      </c>
      <c r="X18" s="6">
        <v>51519</v>
      </c>
      <c r="Y18" s="6">
        <v>60585</v>
      </c>
      <c r="Z18" s="6">
        <v>60108</v>
      </c>
      <c r="AA18" s="6">
        <v>54468</v>
      </c>
      <c r="AB18" s="6">
        <v>51792</v>
      </c>
      <c r="AC18" s="6">
        <v>50433</v>
      </c>
      <c r="AD18" s="10">
        <v>43430</v>
      </c>
      <c r="AE18" s="6">
        <f t="shared" si="1"/>
        <v>655728</v>
      </c>
    </row>
    <row r="19" spans="1:31" x14ac:dyDescent="0.25">
      <c r="A19" s="4" t="s">
        <v>29</v>
      </c>
      <c r="B19" s="4">
        <v>212761</v>
      </c>
      <c r="C19" s="4">
        <v>209536</v>
      </c>
      <c r="D19" s="4">
        <v>214596</v>
      </c>
      <c r="E19" s="4">
        <v>205016</v>
      </c>
      <c r="F19" s="4">
        <v>207678</v>
      </c>
      <c r="G19" s="4">
        <v>207824</v>
      </c>
      <c r="H19" s="4">
        <v>204500</v>
      </c>
      <c r="I19" s="4">
        <v>200975</v>
      </c>
      <c r="J19" s="4">
        <v>190870</v>
      </c>
      <c r="K19" s="4">
        <v>189099</v>
      </c>
      <c r="L19" s="4">
        <v>203929</v>
      </c>
      <c r="M19" s="4">
        <v>192263</v>
      </c>
      <c r="N19" s="6">
        <v>199894</v>
      </c>
      <c r="O19" s="6">
        <f t="shared" si="0"/>
        <v>2439047</v>
      </c>
      <c r="Q19" s="6" t="s">
        <v>29</v>
      </c>
      <c r="R19" s="6">
        <v>199894</v>
      </c>
      <c r="S19" s="6">
        <v>201651</v>
      </c>
      <c r="T19" s="6">
        <v>203670</v>
      </c>
      <c r="U19" s="6">
        <v>195214</v>
      </c>
      <c r="V19" s="6">
        <v>196801</v>
      </c>
      <c r="W19" s="6">
        <v>190354</v>
      </c>
      <c r="X19" s="6">
        <v>189941</v>
      </c>
      <c r="Y19" s="6">
        <v>187137</v>
      </c>
      <c r="Z19" s="6">
        <v>180232</v>
      </c>
      <c r="AA19" s="6">
        <v>176439</v>
      </c>
      <c r="AB19" s="6">
        <v>187733</v>
      </c>
      <c r="AC19" s="6">
        <v>178077</v>
      </c>
      <c r="AD19" s="10">
        <v>176560</v>
      </c>
      <c r="AE19" s="6">
        <f t="shared" si="1"/>
        <v>2463703</v>
      </c>
    </row>
    <row r="20" spans="1:31" x14ac:dyDescent="0.25">
      <c r="A20" s="4" t="s">
        <v>30</v>
      </c>
      <c r="B20" s="4">
        <v>26003</v>
      </c>
      <c r="C20" s="4">
        <v>26400</v>
      </c>
      <c r="D20" s="4">
        <v>27091</v>
      </c>
      <c r="E20" s="4">
        <v>25229</v>
      </c>
      <c r="F20" s="4">
        <v>25465</v>
      </c>
      <c r="G20" s="4">
        <v>25765</v>
      </c>
      <c r="H20" s="4">
        <v>25716</v>
      </c>
      <c r="I20" s="4">
        <v>25267</v>
      </c>
      <c r="J20" s="4">
        <v>24558</v>
      </c>
      <c r="K20" s="4">
        <v>24311</v>
      </c>
      <c r="L20" s="4">
        <v>27066</v>
      </c>
      <c r="M20" s="4">
        <v>25710</v>
      </c>
      <c r="N20" s="6">
        <v>26327</v>
      </c>
      <c r="O20" s="6">
        <f t="shared" si="0"/>
        <v>308581</v>
      </c>
      <c r="Q20" s="6" t="s">
        <v>30</v>
      </c>
      <c r="R20" s="6">
        <v>26327</v>
      </c>
      <c r="S20" s="6">
        <v>25849</v>
      </c>
      <c r="T20" s="6">
        <v>26438</v>
      </c>
      <c r="U20" s="6">
        <v>25550</v>
      </c>
      <c r="V20" s="6">
        <v>26044</v>
      </c>
      <c r="W20" s="6">
        <v>25362</v>
      </c>
      <c r="X20" s="6">
        <v>25177</v>
      </c>
      <c r="Y20" s="6">
        <v>25284</v>
      </c>
      <c r="Z20" s="6">
        <v>25055</v>
      </c>
      <c r="AA20" s="6">
        <v>24671</v>
      </c>
      <c r="AB20" s="6">
        <v>25980</v>
      </c>
      <c r="AC20" s="6">
        <v>25075</v>
      </c>
      <c r="AD20" s="10">
        <v>26331</v>
      </c>
      <c r="AE20" s="6">
        <f t="shared" si="1"/>
        <v>333143</v>
      </c>
    </row>
    <row r="21" spans="1:31" x14ac:dyDescent="0.25">
      <c r="A21" s="4" t="s">
        <v>31</v>
      </c>
      <c r="B21" s="4">
        <v>7099</v>
      </c>
      <c r="C21" s="4">
        <v>7366</v>
      </c>
      <c r="D21" s="4">
        <v>7830</v>
      </c>
      <c r="E21" s="4">
        <v>7498</v>
      </c>
      <c r="F21" s="4">
        <v>7632</v>
      </c>
      <c r="G21" s="4">
        <v>8291</v>
      </c>
      <c r="H21" s="4">
        <v>8118</v>
      </c>
      <c r="I21" s="4">
        <v>8384</v>
      </c>
      <c r="J21" s="4">
        <v>7834</v>
      </c>
      <c r="K21" s="4">
        <v>7051</v>
      </c>
      <c r="L21" s="4">
        <v>7100</v>
      </c>
      <c r="M21" s="4">
        <v>7247</v>
      </c>
      <c r="N21" s="6">
        <v>6363</v>
      </c>
      <c r="O21" s="6">
        <f t="shared" si="0"/>
        <v>91450</v>
      </c>
      <c r="Q21" s="6" t="s">
        <v>31</v>
      </c>
      <c r="R21" s="6">
        <v>6363</v>
      </c>
      <c r="S21" s="6">
        <v>3607</v>
      </c>
      <c r="T21" s="6">
        <v>3523</v>
      </c>
      <c r="U21" s="6">
        <v>3369</v>
      </c>
      <c r="V21" s="6">
        <v>3744</v>
      </c>
      <c r="W21" s="6">
        <v>4365</v>
      </c>
      <c r="X21" s="6">
        <v>5156</v>
      </c>
      <c r="Y21" s="6">
        <v>5932</v>
      </c>
      <c r="Z21" s="6">
        <v>6343</v>
      </c>
      <c r="AA21" s="6">
        <v>5485</v>
      </c>
      <c r="AB21" s="6">
        <v>5164</v>
      </c>
      <c r="AC21" s="6">
        <v>5379</v>
      </c>
      <c r="AD21" s="10">
        <v>5135</v>
      </c>
      <c r="AE21" s="6">
        <f t="shared" si="1"/>
        <v>63565</v>
      </c>
    </row>
    <row r="22" spans="1:31" x14ac:dyDescent="0.25">
      <c r="A22" s="4" t="s">
        <v>32</v>
      </c>
      <c r="B22" s="4">
        <v>17580</v>
      </c>
      <c r="C22" s="4">
        <v>17767</v>
      </c>
      <c r="D22" s="4">
        <v>18186</v>
      </c>
      <c r="E22" s="4">
        <v>17504</v>
      </c>
      <c r="F22" s="4">
        <v>18054</v>
      </c>
      <c r="G22" s="4">
        <v>18741</v>
      </c>
      <c r="H22" s="4">
        <v>18295</v>
      </c>
      <c r="I22" s="4">
        <v>19279</v>
      </c>
      <c r="J22" s="4">
        <v>18411</v>
      </c>
      <c r="K22" s="4">
        <v>18168</v>
      </c>
      <c r="L22" s="4">
        <v>18324</v>
      </c>
      <c r="M22" s="4">
        <v>18026</v>
      </c>
      <c r="N22" s="6">
        <v>16853</v>
      </c>
      <c r="O22" s="6">
        <f t="shared" si="0"/>
        <v>218335</v>
      </c>
      <c r="Q22" s="6" t="s">
        <v>32</v>
      </c>
      <c r="R22" s="6">
        <v>16853</v>
      </c>
      <c r="S22" s="6">
        <v>13594</v>
      </c>
      <c r="T22" s="6">
        <v>13188</v>
      </c>
      <c r="U22" s="6">
        <v>13444</v>
      </c>
      <c r="V22" s="6">
        <v>14235</v>
      </c>
      <c r="W22" s="6">
        <v>14485</v>
      </c>
      <c r="X22" s="6">
        <v>14951</v>
      </c>
      <c r="Y22" s="6">
        <v>16323</v>
      </c>
      <c r="Z22" s="6">
        <v>16279</v>
      </c>
      <c r="AA22" s="6">
        <v>15677</v>
      </c>
      <c r="AB22" s="6">
        <v>15856</v>
      </c>
      <c r="AC22" s="6">
        <v>15276</v>
      </c>
      <c r="AD22" s="10">
        <v>14192</v>
      </c>
      <c r="AE22" s="6">
        <f t="shared" si="1"/>
        <v>194353</v>
      </c>
    </row>
    <row r="23" spans="1:31" x14ac:dyDescent="0.25">
      <c r="A23" s="4" t="s">
        <v>33</v>
      </c>
      <c r="B23" s="4">
        <v>99997</v>
      </c>
      <c r="C23" s="4">
        <v>98511</v>
      </c>
      <c r="D23" s="4">
        <v>104411</v>
      </c>
      <c r="E23" s="4">
        <v>98418</v>
      </c>
      <c r="F23" s="4">
        <v>104964</v>
      </c>
      <c r="G23" s="4">
        <v>107599</v>
      </c>
      <c r="H23" s="4">
        <v>103895</v>
      </c>
      <c r="I23" s="4">
        <v>109791</v>
      </c>
      <c r="J23" s="4">
        <v>104468</v>
      </c>
      <c r="K23" s="4">
        <v>104431</v>
      </c>
      <c r="L23" s="4">
        <v>107207</v>
      </c>
      <c r="M23" s="4">
        <v>101849</v>
      </c>
      <c r="N23" s="6">
        <v>101598</v>
      </c>
      <c r="O23" s="6">
        <f t="shared" si="0"/>
        <v>1245541</v>
      </c>
      <c r="Q23" s="6" t="s">
        <v>33</v>
      </c>
      <c r="R23" s="6">
        <v>101598</v>
      </c>
      <c r="S23" s="6">
        <v>88174</v>
      </c>
      <c r="T23" s="6">
        <v>88826</v>
      </c>
      <c r="U23" s="6">
        <v>87037</v>
      </c>
      <c r="V23" s="6">
        <v>96283</v>
      </c>
      <c r="W23" s="6">
        <v>97342</v>
      </c>
      <c r="X23" s="6">
        <v>99297</v>
      </c>
      <c r="Y23" s="6">
        <v>106359</v>
      </c>
      <c r="Z23" s="6">
        <v>103361</v>
      </c>
      <c r="AA23" s="6">
        <v>101612</v>
      </c>
      <c r="AB23" s="6">
        <v>102912</v>
      </c>
      <c r="AC23" s="6">
        <v>98598</v>
      </c>
      <c r="AD23" s="10">
        <v>90976</v>
      </c>
      <c r="AE23" s="6">
        <f t="shared" si="1"/>
        <v>1262375</v>
      </c>
    </row>
    <row r="24" spans="1:31" x14ac:dyDescent="0.25">
      <c r="A24" s="6" t="s">
        <v>53</v>
      </c>
      <c r="B24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f t="shared" si="0"/>
        <v>0</v>
      </c>
      <c r="Q24" s="6" t="s">
        <v>53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f>SUM(R24:AD24)</f>
        <v>0</v>
      </c>
    </row>
    <row r="25" spans="1:31" x14ac:dyDescent="0.25">
      <c r="A25" s="4" t="s">
        <v>34</v>
      </c>
      <c r="B25" s="4">
        <v>21652</v>
      </c>
      <c r="C25" s="4">
        <v>21960</v>
      </c>
      <c r="D25" s="4">
        <v>23257</v>
      </c>
      <c r="E25" s="4">
        <v>22557</v>
      </c>
      <c r="F25" s="4">
        <v>24073</v>
      </c>
      <c r="G25" s="4">
        <v>24011</v>
      </c>
      <c r="H25" s="4">
        <v>24025</v>
      </c>
      <c r="I25" s="4">
        <v>24344</v>
      </c>
      <c r="J25" s="4">
        <v>22689</v>
      </c>
      <c r="K25" s="4">
        <v>21439</v>
      </c>
      <c r="L25" s="4">
        <v>21713</v>
      </c>
      <c r="M25" s="4">
        <v>22052</v>
      </c>
      <c r="N25" s="6">
        <v>20299</v>
      </c>
      <c r="O25" s="6">
        <f t="shared" si="0"/>
        <v>273772</v>
      </c>
      <c r="Q25" s="6" t="s">
        <v>34</v>
      </c>
      <c r="R25" s="6">
        <v>20299</v>
      </c>
      <c r="S25" s="6">
        <v>12353</v>
      </c>
      <c r="T25" s="6">
        <v>12323</v>
      </c>
      <c r="U25" s="6">
        <v>11809</v>
      </c>
      <c r="V25" s="6">
        <v>12993</v>
      </c>
      <c r="W25" s="6">
        <v>14149</v>
      </c>
      <c r="X25" s="6">
        <v>15577</v>
      </c>
      <c r="Y25" s="6">
        <v>17955</v>
      </c>
      <c r="Z25" s="6">
        <v>19105</v>
      </c>
      <c r="AA25" s="6">
        <v>16912</v>
      </c>
      <c r="AB25" s="6">
        <v>15596</v>
      </c>
      <c r="AC25" s="6">
        <v>16318</v>
      </c>
      <c r="AD25" s="10">
        <v>14914</v>
      </c>
      <c r="AE25" s="6">
        <f>SUM(R25:AD25)</f>
        <v>200303</v>
      </c>
    </row>
    <row r="26" spans="1:31" x14ac:dyDescent="0.25">
      <c r="A26" s="4" t="s">
        <v>14</v>
      </c>
      <c r="B26" s="6">
        <f t="shared" ref="B26:M26" si="2">SUM(B5:B25)</f>
        <v>997215</v>
      </c>
      <c r="C26" s="6">
        <f t="shared" si="2"/>
        <v>1016475</v>
      </c>
      <c r="D26" s="6">
        <f t="shared" si="2"/>
        <v>1064017</v>
      </c>
      <c r="E26" s="6">
        <f t="shared" si="2"/>
        <v>1017670</v>
      </c>
      <c r="F26" s="6">
        <f t="shared" si="2"/>
        <v>1050890</v>
      </c>
      <c r="G26" s="6">
        <f t="shared" si="2"/>
        <v>1057625</v>
      </c>
      <c r="H26" s="6">
        <f t="shared" si="2"/>
        <v>1029391</v>
      </c>
      <c r="I26" s="6">
        <f t="shared" si="2"/>
        <v>1052861</v>
      </c>
      <c r="J26" s="6">
        <f t="shared" si="2"/>
        <v>999312</v>
      </c>
      <c r="K26" s="6">
        <f t="shared" si="2"/>
        <v>967236</v>
      </c>
      <c r="L26" s="6">
        <f t="shared" si="2"/>
        <v>1000994</v>
      </c>
      <c r="M26" s="4">
        <f t="shared" si="2"/>
        <v>967287</v>
      </c>
      <c r="N26" s="6">
        <f>SUM(N5:N25)</f>
        <v>956408</v>
      </c>
      <c r="O26" s="6">
        <f t="shared" si="0"/>
        <v>12220973</v>
      </c>
      <c r="Q26" s="6" t="s">
        <v>14</v>
      </c>
      <c r="R26" s="6">
        <f>SUM(R5:R25)</f>
        <v>956408</v>
      </c>
      <c r="S26" s="6">
        <f t="shared" ref="S26:AE26" si="3">SUM(S5:S25)</f>
        <v>775230</v>
      </c>
      <c r="T26" s="6">
        <f t="shared" si="3"/>
        <v>786307</v>
      </c>
      <c r="U26" s="6">
        <f t="shared" si="3"/>
        <v>791211</v>
      </c>
      <c r="V26" s="6">
        <f t="shared" si="3"/>
        <v>847305</v>
      </c>
      <c r="W26" s="6">
        <f t="shared" si="3"/>
        <v>857849</v>
      </c>
      <c r="X26" s="6">
        <f t="shared" si="3"/>
        <v>865718</v>
      </c>
      <c r="Y26" s="6">
        <f t="shared" si="3"/>
        <v>906820</v>
      </c>
      <c r="Z26" s="6">
        <f t="shared" si="3"/>
        <v>894371</v>
      </c>
      <c r="AA26" s="6">
        <f t="shared" si="3"/>
        <v>862059</v>
      </c>
      <c r="AB26" s="6">
        <f t="shared" si="3"/>
        <v>878441</v>
      </c>
      <c r="AC26" s="6">
        <f t="shared" si="3"/>
        <v>856167</v>
      </c>
      <c r="AD26" s="10">
        <f>SUM(AD5:AD25)</f>
        <v>856636</v>
      </c>
      <c r="AE26" s="6">
        <f t="shared" si="3"/>
        <v>11134522</v>
      </c>
    </row>
    <row r="27" spans="1:31" x14ac:dyDescent="0.25">
      <c r="A27" t="s">
        <v>56</v>
      </c>
      <c r="B27">
        <f>AVERAGE(B5:B25)</f>
        <v>47486.428571428572</v>
      </c>
      <c r="C27" s="6">
        <f t="shared" ref="C27:M27" si="4">AVERAGE(C5:C25)</f>
        <v>48403.571428571428</v>
      </c>
      <c r="D27" s="6">
        <f t="shared" si="4"/>
        <v>50667.476190476191</v>
      </c>
      <c r="E27" s="6">
        <f t="shared" si="4"/>
        <v>48460.476190476191</v>
      </c>
      <c r="F27" s="6">
        <f t="shared" si="4"/>
        <v>50042.380952380954</v>
      </c>
      <c r="G27" s="6">
        <f t="shared" si="4"/>
        <v>50363.095238095237</v>
      </c>
      <c r="H27" s="6">
        <f t="shared" si="4"/>
        <v>49018.619047619046</v>
      </c>
      <c r="I27" s="6">
        <f t="shared" si="4"/>
        <v>50136.238095238092</v>
      </c>
      <c r="J27" s="6">
        <f t="shared" si="4"/>
        <v>47586.285714285717</v>
      </c>
      <c r="K27" s="6">
        <f t="shared" si="4"/>
        <v>46058.857142857145</v>
      </c>
      <c r="L27" s="6">
        <f t="shared" si="4"/>
        <v>47666.380952380954</v>
      </c>
      <c r="M27" s="6">
        <f t="shared" si="4"/>
        <v>46061.285714285717</v>
      </c>
      <c r="N27" s="6">
        <f>AVERAGE(N5:N25)</f>
        <v>45543.238095238092</v>
      </c>
      <c r="O27" s="6">
        <f>AVERAGE(O5:O25)</f>
        <v>581951.09523809527</v>
      </c>
      <c r="Q27" s="6" t="s">
        <v>56</v>
      </c>
      <c r="R27" s="6">
        <f>AVERAGE(R5:R25)</f>
        <v>45543.238095238092</v>
      </c>
      <c r="S27" s="6">
        <f t="shared" ref="S27:AE27" si="5">AVERAGE(S5:S25)</f>
        <v>36915.714285714283</v>
      </c>
      <c r="T27" s="6">
        <f t="shared" si="5"/>
        <v>37443.190476190473</v>
      </c>
      <c r="U27" s="6">
        <f t="shared" si="5"/>
        <v>37676.714285714283</v>
      </c>
      <c r="V27" s="6">
        <f t="shared" si="5"/>
        <v>40347.857142857145</v>
      </c>
      <c r="W27" s="6">
        <f t="shared" si="5"/>
        <v>40849.952380952382</v>
      </c>
      <c r="X27" s="6">
        <f t="shared" si="5"/>
        <v>41224.666666666664</v>
      </c>
      <c r="Y27" s="6">
        <f t="shared" si="5"/>
        <v>43181.904761904763</v>
      </c>
      <c r="Z27" s="6">
        <f t="shared" si="5"/>
        <v>42589.095238095237</v>
      </c>
      <c r="AA27" s="6">
        <f t="shared" si="5"/>
        <v>41050.428571428572</v>
      </c>
      <c r="AB27" s="6">
        <f t="shared" si="5"/>
        <v>41830.523809523809</v>
      </c>
      <c r="AC27" s="6">
        <f t="shared" si="5"/>
        <v>40769.857142857145</v>
      </c>
      <c r="AD27" s="6">
        <f t="shared" si="5"/>
        <v>40792.190476190473</v>
      </c>
      <c r="AE27" s="6">
        <f t="shared" si="5"/>
        <v>530215.33333333337</v>
      </c>
    </row>
    <row r="28" spans="1:31" x14ac:dyDescent="0.25">
      <c r="N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x14ac:dyDescent="0.25">
      <c r="A29" s="6" t="s">
        <v>3</v>
      </c>
      <c r="B29" s="6" t="s">
        <v>39</v>
      </c>
      <c r="C29" s="6" t="s">
        <v>40</v>
      </c>
      <c r="D29" s="6" t="s">
        <v>41</v>
      </c>
      <c r="E29" s="6" t="s">
        <v>42</v>
      </c>
      <c r="F29" s="6" t="s">
        <v>43</v>
      </c>
      <c r="G29" s="6" t="s">
        <v>44</v>
      </c>
      <c r="H29" s="6" t="s">
        <v>45</v>
      </c>
      <c r="I29" s="6" t="s">
        <v>46</v>
      </c>
      <c r="J29" s="6" t="s">
        <v>47</v>
      </c>
      <c r="K29" s="6" t="s">
        <v>48</v>
      </c>
      <c r="L29" s="6" t="s">
        <v>49</v>
      </c>
      <c r="M29" s="6" t="s">
        <v>50</v>
      </c>
      <c r="N29" s="6" t="s">
        <v>51</v>
      </c>
      <c r="O29" s="6" t="s">
        <v>14</v>
      </c>
      <c r="Q29" s="6" t="s">
        <v>3</v>
      </c>
      <c r="R29" s="6" t="s">
        <v>51</v>
      </c>
      <c r="S29" s="6" t="s">
        <v>52</v>
      </c>
      <c r="T29" s="6" t="s">
        <v>4</v>
      </c>
      <c r="U29" s="6" t="s">
        <v>5</v>
      </c>
      <c r="V29" s="6" t="s">
        <v>6</v>
      </c>
      <c r="W29" s="6" t="s">
        <v>7</v>
      </c>
      <c r="X29" s="6" t="s">
        <v>8</v>
      </c>
      <c r="Y29" s="6" t="s">
        <v>9</v>
      </c>
      <c r="Z29" s="6" t="s">
        <v>10</v>
      </c>
      <c r="AA29" s="6" t="s">
        <v>11</v>
      </c>
      <c r="AB29" s="6" t="s">
        <v>12</v>
      </c>
      <c r="AC29" s="6" t="s">
        <v>13</v>
      </c>
      <c r="AD29" s="9" t="s">
        <v>55</v>
      </c>
      <c r="AE29" s="6" t="s">
        <v>14</v>
      </c>
    </row>
    <row r="30" spans="1:31" x14ac:dyDescent="0.25">
      <c r="A30" s="6" t="s">
        <v>15</v>
      </c>
      <c r="B30" s="11">
        <f>B5/B$26</f>
        <v>7.0170424632601799E-2</v>
      </c>
      <c r="C30" s="11">
        <f t="shared" ref="C30:M30" si="6">C5/C$26</f>
        <v>7.1095698369364718E-2</v>
      </c>
      <c r="D30" s="11">
        <f t="shared" si="6"/>
        <v>7.1738515456050048E-2</v>
      </c>
      <c r="E30" s="11">
        <f t="shared" si="6"/>
        <v>6.8885788123851543E-2</v>
      </c>
      <c r="F30" s="11">
        <f t="shared" si="6"/>
        <v>6.2923807439408508E-2</v>
      </c>
      <c r="G30" s="11">
        <f t="shared" si="6"/>
        <v>6.187070086278218E-2</v>
      </c>
      <c r="H30" s="11">
        <f t="shared" si="6"/>
        <v>6.2134796204746302E-2</v>
      </c>
      <c r="I30" s="11">
        <f t="shared" si="6"/>
        <v>6.1922703946674824E-2</v>
      </c>
      <c r="J30" s="11">
        <f t="shared" si="6"/>
        <v>6.3112421345885975E-2</v>
      </c>
      <c r="K30" s="11">
        <f t="shared" si="6"/>
        <v>6.3767270862540276E-2</v>
      </c>
      <c r="L30" s="11">
        <f t="shared" si="6"/>
        <v>6.9004409616840859E-2</v>
      </c>
      <c r="M30" s="11">
        <f t="shared" si="6"/>
        <v>7.3835376677242645E-2</v>
      </c>
      <c r="N30" s="11">
        <f t="shared" ref="N30:O50" si="7">N5/N$26</f>
        <v>7.2599769136184558E-2</v>
      </c>
      <c r="O30" s="11">
        <f t="shared" si="7"/>
        <v>6.665876767749998E-2</v>
      </c>
      <c r="Q30" s="6" t="s">
        <v>15</v>
      </c>
      <c r="R30" s="11">
        <f t="shared" ref="R30:AD30" si="8">R5/R$26</f>
        <v>7.2599769136184558E-2</v>
      </c>
      <c r="S30" s="11">
        <f t="shared" si="8"/>
        <v>7.5283464262218949E-2</v>
      </c>
      <c r="T30" s="11">
        <f t="shared" si="8"/>
        <v>0.10577293601608533</v>
      </c>
      <c r="U30" s="11">
        <f t="shared" si="8"/>
        <v>0.12990213735653322</v>
      </c>
      <c r="V30" s="11">
        <f t="shared" si="8"/>
        <v>0.14623777742371402</v>
      </c>
      <c r="W30" s="11">
        <f t="shared" si="8"/>
        <v>0.14062731319847666</v>
      </c>
      <c r="X30" s="11">
        <f t="shared" si="8"/>
        <v>0.12214947592634091</v>
      </c>
      <c r="Y30" s="11">
        <f t="shared" si="8"/>
        <v>0.10866544628481947</v>
      </c>
      <c r="Z30" s="11">
        <f t="shared" si="8"/>
        <v>0.10457517070656361</v>
      </c>
      <c r="AA30" s="11">
        <f t="shared" si="8"/>
        <v>0.12033283104752691</v>
      </c>
      <c r="AB30" s="11">
        <f t="shared" si="8"/>
        <v>0.13453379339079119</v>
      </c>
      <c r="AC30" s="11">
        <f t="shared" si="8"/>
        <v>0.14039433895490017</v>
      </c>
      <c r="AD30" s="11">
        <f t="shared" si="8"/>
        <v>0.19341470589608656</v>
      </c>
      <c r="AE30" s="11">
        <f>AE5/AE$26</f>
        <v>0.12249371818565719</v>
      </c>
    </row>
    <row r="31" spans="1:31" x14ac:dyDescent="0.25">
      <c r="A31" s="6" t="s">
        <v>16</v>
      </c>
      <c r="B31" s="11">
        <f t="shared" ref="B31:M50" si="9">B6/B$26</f>
        <v>7.0826251109339516E-2</v>
      </c>
      <c r="C31" s="11">
        <f t="shared" si="9"/>
        <v>7.0960918861752625E-2</v>
      </c>
      <c r="D31" s="11">
        <f t="shared" si="9"/>
        <v>7.0367296763115622E-2</v>
      </c>
      <c r="E31" s="11">
        <f t="shared" si="9"/>
        <v>6.9920504682264392E-2</v>
      </c>
      <c r="F31" s="11">
        <f t="shared" si="9"/>
        <v>7.2476662638335132E-2</v>
      </c>
      <c r="G31" s="11">
        <f t="shared" si="9"/>
        <v>7.2902021037702394E-2</v>
      </c>
      <c r="H31" s="11">
        <f t="shared" si="9"/>
        <v>7.3279249575720018E-2</v>
      </c>
      <c r="I31" s="11">
        <f t="shared" si="9"/>
        <v>7.4951014426405768E-2</v>
      </c>
      <c r="J31" s="11">
        <f t="shared" si="9"/>
        <v>7.5765126406967989E-2</v>
      </c>
      <c r="K31" s="11">
        <f t="shared" si="9"/>
        <v>7.3700730742031928E-2</v>
      </c>
      <c r="L31" s="11">
        <f t="shared" si="9"/>
        <v>7.3838604427199361E-2</v>
      </c>
      <c r="M31" s="11">
        <f t="shared" si="9"/>
        <v>7.3857086883210465E-2</v>
      </c>
      <c r="N31" s="11">
        <f t="shared" si="7"/>
        <v>7.3954839357261756E-2</v>
      </c>
      <c r="O31" s="11">
        <f t="shared" si="7"/>
        <v>7.2723587557226424E-2</v>
      </c>
      <c r="Q31" s="6" t="s">
        <v>16</v>
      </c>
      <c r="R31" s="11">
        <f t="shared" ref="R31:AE31" si="10">R6/R$26</f>
        <v>7.3954839357261756E-2</v>
      </c>
      <c r="S31" s="11">
        <f t="shared" si="10"/>
        <v>7.3294377152586979E-2</v>
      </c>
      <c r="T31" s="11">
        <f t="shared" si="10"/>
        <v>6.9928157831483123E-2</v>
      </c>
      <c r="U31" s="11">
        <f t="shared" si="10"/>
        <v>6.8194198513418042E-2</v>
      </c>
      <c r="V31" s="11">
        <f t="shared" si="10"/>
        <v>6.866948737467618E-2</v>
      </c>
      <c r="W31" s="11">
        <f t="shared" si="10"/>
        <v>6.9654449675875363E-2</v>
      </c>
      <c r="X31" s="11">
        <f t="shared" si="10"/>
        <v>7.300183200534123E-2</v>
      </c>
      <c r="Y31" s="11">
        <f t="shared" si="10"/>
        <v>7.227454180542997E-2</v>
      </c>
      <c r="Z31" s="11">
        <f t="shared" si="10"/>
        <v>7.484366107577281E-2</v>
      </c>
      <c r="AA31" s="11">
        <f t="shared" si="10"/>
        <v>7.4008855542370064E-2</v>
      </c>
      <c r="AB31" s="11">
        <f t="shared" si="10"/>
        <v>6.9659772255621033E-2</v>
      </c>
      <c r="AC31" s="11">
        <f t="shared" si="10"/>
        <v>7.1495397510065214E-2</v>
      </c>
      <c r="AD31" s="11">
        <f t="shared" si="10"/>
        <v>6.9579144467428411E-2</v>
      </c>
      <c r="AE31" s="11">
        <f t="shared" si="10"/>
        <v>7.1481649593938559E-2</v>
      </c>
    </row>
    <row r="32" spans="1:31" x14ac:dyDescent="0.25">
      <c r="A32" s="6" t="s">
        <v>17</v>
      </c>
      <c r="B32" s="11">
        <f t="shared" si="9"/>
        <v>9.3981739143514688E-3</v>
      </c>
      <c r="C32" s="11">
        <f t="shared" si="9"/>
        <v>9.2869967288915119E-3</v>
      </c>
      <c r="D32" s="11">
        <f t="shared" si="9"/>
        <v>8.7630178841127532E-3</v>
      </c>
      <c r="E32" s="11">
        <f t="shared" si="9"/>
        <v>8.6668566431161373E-3</v>
      </c>
      <c r="F32" s="11">
        <f t="shared" si="9"/>
        <v>8.5974745215959807E-3</v>
      </c>
      <c r="G32" s="11">
        <f t="shared" si="9"/>
        <v>8.751684198085332E-3</v>
      </c>
      <c r="H32" s="11">
        <f t="shared" si="9"/>
        <v>9.0470967785807339E-3</v>
      </c>
      <c r="I32" s="11">
        <f t="shared" si="9"/>
        <v>8.9489495764398155E-3</v>
      </c>
      <c r="J32" s="11">
        <f t="shared" si="9"/>
        <v>9.1613029764477955E-3</v>
      </c>
      <c r="K32" s="11">
        <f t="shared" si="9"/>
        <v>9.5095716040345894E-3</v>
      </c>
      <c r="L32" s="11">
        <f t="shared" si="9"/>
        <v>9.4296269508108935E-3</v>
      </c>
      <c r="M32" s="11">
        <f t="shared" si="9"/>
        <v>9.2733594062568807E-3</v>
      </c>
      <c r="N32" s="11">
        <f t="shared" si="7"/>
        <v>9.2857859825513801E-3</v>
      </c>
      <c r="O32" s="11">
        <f t="shared" si="7"/>
        <v>9.0617989255029046E-3</v>
      </c>
      <c r="Q32" s="6" t="s">
        <v>17</v>
      </c>
      <c r="R32" s="11">
        <f t="shared" ref="R32:AE32" si="11">R7/R$26</f>
        <v>9.2857859825513801E-3</v>
      </c>
      <c r="S32" s="11">
        <f t="shared" si="11"/>
        <v>8.909613921029888E-3</v>
      </c>
      <c r="T32" s="11">
        <f t="shared" si="11"/>
        <v>8.4610718205484631E-3</v>
      </c>
      <c r="U32" s="11">
        <f t="shared" si="11"/>
        <v>8.1912410216743708E-3</v>
      </c>
      <c r="V32" s="11">
        <f t="shared" si="11"/>
        <v>7.9357492284360415E-3</v>
      </c>
      <c r="W32" s="11">
        <f t="shared" si="11"/>
        <v>8.145955756782371E-3</v>
      </c>
      <c r="X32" s="11">
        <f t="shared" si="11"/>
        <v>8.5362670061151554E-3</v>
      </c>
      <c r="Y32" s="11">
        <f t="shared" si="11"/>
        <v>8.8716614102026855E-3</v>
      </c>
      <c r="Z32" s="11">
        <f t="shared" si="11"/>
        <v>8.7323940512382438E-3</v>
      </c>
      <c r="AA32" s="11">
        <f t="shared" si="11"/>
        <v>8.8416222091527372E-3</v>
      </c>
      <c r="AB32" s="11">
        <f t="shared" si="11"/>
        <v>8.6528292736791652E-3</v>
      </c>
      <c r="AC32" s="11">
        <f t="shared" si="11"/>
        <v>8.6373336043085048E-3</v>
      </c>
      <c r="AD32" s="11">
        <f t="shared" si="11"/>
        <v>7.6228409732955419E-3</v>
      </c>
      <c r="AE32" s="11">
        <f t="shared" si="11"/>
        <v>8.5344480885663522E-3</v>
      </c>
    </row>
    <row r="33" spans="1:31" x14ac:dyDescent="0.25">
      <c r="A33" s="6" t="s">
        <v>18</v>
      </c>
      <c r="B33" s="11">
        <f t="shared" si="9"/>
        <v>2.0511123478888706E-2</v>
      </c>
      <c r="C33" s="11">
        <f t="shared" si="9"/>
        <v>1.9813571411003712E-2</v>
      </c>
      <c r="D33" s="11">
        <f t="shared" si="9"/>
        <v>1.9151009805294463E-2</v>
      </c>
      <c r="E33" s="11">
        <f t="shared" si="9"/>
        <v>1.9070032525278332E-2</v>
      </c>
      <c r="F33" s="11">
        <f t="shared" si="9"/>
        <v>1.9356926034123458E-2</v>
      </c>
      <c r="G33" s="11">
        <f t="shared" si="9"/>
        <v>1.9979671433636687E-2</v>
      </c>
      <c r="H33" s="11">
        <f t="shared" si="9"/>
        <v>2.0177949875217482E-2</v>
      </c>
      <c r="I33" s="11">
        <f t="shared" si="9"/>
        <v>2.0262883704496606E-2</v>
      </c>
      <c r="J33" s="11">
        <f t="shared" si="9"/>
        <v>2.0907384280384904E-2</v>
      </c>
      <c r="K33" s="11">
        <f t="shared" si="9"/>
        <v>2.0822219189525617E-2</v>
      </c>
      <c r="L33" s="11">
        <f t="shared" si="9"/>
        <v>2.1458670081938552E-2</v>
      </c>
      <c r="M33" s="11">
        <f t="shared" si="9"/>
        <v>2.0935875288306365E-2</v>
      </c>
      <c r="N33" s="11">
        <f t="shared" si="7"/>
        <v>1.995591839466002E-2</v>
      </c>
      <c r="O33" s="11">
        <f t="shared" si="7"/>
        <v>2.0188245240374887E-2</v>
      </c>
      <c r="Q33" s="6" t="s">
        <v>18</v>
      </c>
      <c r="R33" s="11">
        <f t="shared" ref="R33:AE33" si="12">R8/R$26</f>
        <v>1.995591839466002E-2</v>
      </c>
      <c r="S33" s="11">
        <f t="shared" si="12"/>
        <v>1.8546753866594431E-2</v>
      </c>
      <c r="T33" s="11">
        <f t="shared" si="12"/>
        <v>1.8060375909155074E-2</v>
      </c>
      <c r="U33" s="11">
        <f t="shared" si="12"/>
        <v>1.7493437275265384E-2</v>
      </c>
      <c r="V33" s="11">
        <f t="shared" si="12"/>
        <v>1.7595789001599187E-2</v>
      </c>
      <c r="W33" s="11">
        <f t="shared" si="12"/>
        <v>1.7953043018060288E-2</v>
      </c>
      <c r="X33" s="11">
        <f t="shared" si="12"/>
        <v>1.8801734514010335E-2</v>
      </c>
      <c r="Y33" s="11">
        <f t="shared" si="12"/>
        <v>1.9259610507046603E-2</v>
      </c>
      <c r="Z33" s="11">
        <f t="shared" si="12"/>
        <v>1.8926150333586397E-2</v>
      </c>
      <c r="AA33" s="11">
        <f t="shared" si="12"/>
        <v>1.8999859638377421E-2</v>
      </c>
      <c r="AB33" s="11">
        <f t="shared" si="12"/>
        <v>1.8293772717803473E-2</v>
      </c>
      <c r="AC33" s="11">
        <f t="shared" si="12"/>
        <v>1.7440522701762624E-2</v>
      </c>
      <c r="AD33" s="11">
        <f t="shared" si="12"/>
        <v>1.5482655410232584E-2</v>
      </c>
      <c r="AE33" s="11">
        <f t="shared" si="12"/>
        <v>1.8243172001456372E-2</v>
      </c>
    </row>
    <row r="34" spans="1:31" x14ac:dyDescent="0.25">
      <c r="A34" s="6" t="s">
        <v>19</v>
      </c>
      <c r="B34" s="11">
        <f t="shared" si="9"/>
        <v>1.9290724668200941E-2</v>
      </c>
      <c r="C34" s="11">
        <f t="shared" si="9"/>
        <v>1.9075727391229494E-2</v>
      </c>
      <c r="D34" s="11">
        <f t="shared" si="9"/>
        <v>1.8933908010868247E-2</v>
      </c>
      <c r="E34" s="11">
        <f t="shared" si="9"/>
        <v>1.8543339196399618E-2</v>
      </c>
      <c r="F34" s="11">
        <f t="shared" si="9"/>
        <v>1.8625165336048494E-2</v>
      </c>
      <c r="G34" s="11">
        <f t="shared" si="9"/>
        <v>1.8930150100460938E-2</v>
      </c>
      <c r="H34" s="11">
        <f t="shared" si="9"/>
        <v>1.9515422225374033E-2</v>
      </c>
      <c r="I34" s="11">
        <f t="shared" si="9"/>
        <v>2.0116615583633549E-2</v>
      </c>
      <c r="J34" s="11">
        <f t="shared" si="9"/>
        <v>2.0184887202395248E-2</v>
      </c>
      <c r="K34" s="11">
        <f t="shared" si="9"/>
        <v>2.0320790375875173E-2</v>
      </c>
      <c r="L34" s="11">
        <f t="shared" si="9"/>
        <v>2.0286834886123192E-2</v>
      </c>
      <c r="M34" s="11">
        <f t="shared" si="9"/>
        <v>2.0330057159870855E-2</v>
      </c>
      <c r="N34" s="11">
        <f t="shared" si="7"/>
        <v>1.9346345910950139E-2</v>
      </c>
      <c r="O34" s="11">
        <f t="shared" si="7"/>
        <v>1.949967486222251E-2</v>
      </c>
      <c r="Q34" s="6" t="s">
        <v>19</v>
      </c>
      <c r="R34" s="11">
        <f t="shared" ref="R34:AE34" si="13">R9/R$26</f>
        <v>1.9346345910950139E-2</v>
      </c>
      <c r="S34" s="11">
        <f t="shared" si="13"/>
        <v>1.9845723204726339E-2</v>
      </c>
      <c r="T34" s="11">
        <f t="shared" si="13"/>
        <v>1.7489352123280094E-2</v>
      </c>
      <c r="U34" s="11">
        <f t="shared" si="13"/>
        <v>1.7723464410884075E-2</v>
      </c>
      <c r="V34" s="11">
        <f t="shared" si="13"/>
        <v>1.8216580806203198E-2</v>
      </c>
      <c r="W34" s="11">
        <f t="shared" si="13"/>
        <v>1.7463446364103706E-2</v>
      </c>
      <c r="X34" s="11">
        <f t="shared" si="13"/>
        <v>1.825305700008548E-2</v>
      </c>
      <c r="Y34" s="11">
        <f t="shared" si="13"/>
        <v>1.8771090183277828E-2</v>
      </c>
      <c r="Z34" s="11">
        <f t="shared" si="13"/>
        <v>1.8524750914329736E-2</v>
      </c>
      <c r="AA34" s="11">
        <f t="shared" si="13"/>
        <v>1.9088020657518801E-2</v>
      </c>
      <c r="AB34" s="11">
        <f t="shared" si="13"/>
        <v>1.8952894958227131E-2</v>
      </c>
      <c r="AC34" s="11">
        <f t="shared" si="13"/>
        <v>1.8230088288850189E-2</v>
      </c>
      <c r="AD34" s="11">
        <f t="shared" si="13"/>
        <v>1.7650437291918623E-2</v>
      </c>
      <c r="AE34" s="11">
        <f t="shared" si="13"/>
        <v>1.8438420616529384E-2</v>
      </c>
    </row>
    <row r="35" spans="1:31" x14ac:dyDescent="0.25">
      <c r="A35" s="6" t="s">
        <v>20</v>
      </c>
      <c r="B35" s="11">
        <f t="shared" si="9"/>
        <v>1.660123443790958E-2</v>
      </c>
      <c r="C35" s="11">
        <f t="shared" si="9"/>
        <v>1.6568041516023514E-2</v>
      </c>
      <c r="D35" s="11">
        <f t="shared" si="9"/>
        <v>1.6138839886956694E-2</v>
      </c>
      <c r="E35" s="11">
        <f t="shared" si="9"/>
        <v>1.6114261007988837E-2</v>
      </c>
      <c r="F35" s="11">
        <f t="shared" si="9"/>
        <v>1.6624004415305121E-2</v>
      </c>
      <c r="G35" s="11">
        <f t="shared" si="9"/>
        <v>1.6694953315210967E-2</v>
      </c>
      <c r="H35" s="11">
        <f t="shared" si="9"/>
        <v>1.685073990349634E-2</v>
      </c>
      <c r="I35" s="11">
        <f t="shared" si="9"/>
        <v>1.7151361860682463E-2</v>
      </c>
      <c r="J35" s="11">
        <f t="shared" si="9"/>
        <v>1.7291896825015612E-2</v>
      </c>
      <c r="K35" s="11">
        <f t="shared" si="9"/>
        <v>1.7172644525224455E-2</v>
      </c>
      <c r="L35" s="11">
        <f t="shared" si="9"/>
        <v>1.7212890386955365E-2</v>
      </c>
      <c r="M35" s="11">
        <f t="shared" si="9"/>
        <v>1.7228599164467215E-2</v>
      </c>
      <c r="N35" s="11">
        <f t="shared" si="7"/>
        <v>1.6361218224858011E-2</v>
      </c>
      <c r="O35" s="11">
        <f t="shared" si="7"/>
        <v>1.6797598685472915E-2</v>
      </c>
      <c r="Q35" s="6" t="s">
        <v>20</v>
      </c>
      <c r="R35" s="11">
        <f t="shared" ref="R35:AE35" si="14">R10/R$26</f>
        <v>1.6361218224858011E-2</v>
      </c>
      <c r="S35" s="11">
        <f t="shared" si="14"/>
        <v>1.5048437237980987E-2</v>
      </c>
      <c r="T35" s="11">
        <f t="shared" si="14"/>
        <v>1.4370977239169943E-2</v>
      </c>
      <c r="U35" s="11">
        <f t="shared" si="14"/>
        <v>1.4572598207052227E-2</v>
      </c>
      <c r="V35" s="11">
        <f t="shared" si="14"/>
        <v>1.4552020818949492E-2</v>
      </c>
      <c r="W35" s="11">
        <f t="shared" si="14"/>
        <v>1.5064422759716454E-2</v>
      </c>
      <c r="X35" s="11">
        <f t="shared" si="14"/>
        <v>1.5279802429890564E-2</v>
      </c>
      <c r="Y35" s="11">
        <f t="shared" si="14"/>
        <v>1.5935907897929025E-2</v>
      </c>
      <c r="Z35" s="11">
        <f t="shared" si="14"/>
        <v>1.6128653545340804E-2</v>
      </c>
      <c r="AA35" s="11">
        <f t="shared" si="14"/>
        <v>1.5539539637078204E-2</v>
      </c>
      <c r="AB35" s="11">
        <f t="shared" si="14"/>
        <v>1.5855361942350141E-2</v>
      </c>
      <c r="AC35" s="11">
        <f t="shared" si="14"/>
        <v>1.5319441183787742E-2</v>
      </c>
      <c r="AD35" s="11">
        <f t="shared" si="14"/>
        <v>1.4268604167931303E-2</v>
      </c>
      <c r="AE35" s="11">
        <f t="shared" si="14"/>
        <v>1.5282559951832687E-2</v>
      </c>
    </row>
    <row r="36" spans="1:31" x14ac:dyDescent="0.25">
      <c r="A36" s="6" t="s">
        <v>21</v>
      </c>
      <c r="B36" s="11">
        <f t="shared" si="9"/>
        <v>1.0266592460001103E-2</v>
      </c>
      <c r="C36" s="11">
        <f t="shared" si="9"/>
        <v>1.0300302516048108E-2</v>
      </c>
      <c r="D36" s="11">
        <f t="shared" si="9"/>
        <v>1.1300571325458145E-2</v>
      </c>
      <c r="E36" s="11">
        <f t="shared" si="9"/>
        <v>1.1746440398164434E-2</v>
      </c>
      <c r="F36" s="11">
        <f t="shared" si="9"/>
        <v>1.2384740553245344E-2</v>
      </c>
      <c r="G36" s="11">
        <f t="shared" si="9"/>
        <v>1.22567072450065E-2</v>
      </c>
      <c r="H36" s="11">
        <f t="shared" si="9"/>
        <v>1.1358171967697405E-2</v>
      </c>
      <c r="I36" s="11">
        <f t="shared" si="9"/>
        <v>1.1230352344706471E-2</v>
      </c>
      <c r="J36" s="11">
        <f t="shared" si="9"/>
        <v>1.1749083369358119E-2</v>
      </c>
      <c r="K36" s="11">
        <f t="shared" si="9"/>
        <v>1.0481413016058129E-2</v>
      </c>
      <c r="L36" s="11">
        <f t="shared" si="9"/>
        <v>9.9740857587557966E-3</v>
      </c>
      <c r="M36" s="11">
        <f t="shared" si="9"/>
        <v>9.9360375979414585E-3</v>
      </c>
      <c r="N36" s="11">
        <f t="shared" si="7"/>
        <v>8.7013073918244099E-3</v>
      </c>
      <c r="O36" s="11">
        <f t="shared" si="7"/>
        <v>1.1100098167306319E-2</v>
      </c>
      <c r="Q36" s="6" t="s">
        <v>21</v>
      </c>
      <c r="R36" s="11">
        <f t="shared" ref="R36:AE36" si="15">R11/R$26</f>
        <v>8.7013073918244099E-3</v>
      </c>
      <c r="S36" s="11">
        <f t="shared" si="15"/>
        <v>4.366446086967739E-3</v>
      </c>
      <c r="T36" s="11">
        <f t="shared" si="15"/>
        <v>4.34690267287459E-3</v>
      </c>
      <c r="U36" s="11">
        <f t="shared" si="15"/>
        <v>6.0363164819498211E-3</v>
      </c>
      <c r="V36" s="11">
        <f t="shared" si="15"/>
        <v>5.9518119213270307E-3</v>
      </c>
      <c r="W36" s="11">
        <f t="shared" si="15"/>
        <v>7.0140549210875106E-3</v>
      </c>
      <c r="X36" s="11">
        <f t="shared" si="15"/>
        <v>7.9806588288565093E-3</v>
      </c>
      <c r="Y36" s="11">
        <f t="shared" si="15"/>
        <v>9.4506076178293378E-3</v>
      </c>
      <c r="Z36" s="11">
        <f t="shared" si="15"/>
        <v>1.0520242718066664E-2</v>
      </c>
      <c r="AA36" s="11">
        <f t="shared" si="15"/>
        <v>9.5039898661228531E-3</v>
      </c>
      <c r="AB36" s="11">
        <f t="shared" si="15"/>
        <v>7.704558416558426E-3</v>
      </c>
      <c r="AC36" s="11">
        <f t="shared" si="15"/>
        <v>8.1969989499712081E-3</v>
      </c>
      <c r="AD36" s="11">
        <f t="shared" si="15"/>
        <v>7.8889983610308228E-3</v>
      </c>
      <c r="AE36" s="11">
        <f t="shared" si="15"/>
        <v>7.5967338337469721E-3</v>
      </c>
    </row>
    <row r="37" spans="1:31" x14ac:dyDescent="0.25">
      <c r="A37" s="6" t="s">
        <v>22</v>
      </c>
      <c r="B37" s="11">
        <f t="shared" si="9"/>
        <v>1.7629097035243152E-3</v>
      </c>
      <c r="C37" s="11">
        <f t="shared" si="9"/>
        <v>1.7334415504562336E-3</v>
      </c>
      <c r="D37" s="11">
        <f t="shared" si="9"/>
        <v>1.7283558439385837E-3</v>
      </c>
      <c r="E37" s="11">
        <f t="shared" si="9"/>
        <v>1.7530240647754183E-3</v>
      </c>
      <c r="F37" s="11">
        <f t="shared" si="9"/>
        <v>1.8403448505552437E-3</v>
      </c>
      <c r="G37" s="11">
        <f t="shared" si="9"/>
        <v>1.7737856045384707E-3</v>
      </c>
      <c r="H37" s="11">
        <f t="shared" si="9"/>
        <v>1.7903789716443995E-3</v>
      </c>
      <c r="I37" s="11">
        <f t="shared" si="9"/>
        <v>1.8454477846553345E-3</v>
      </c>
      <c r="J37" s="11">
        <f t="shared" si="9"/>
        <v>1.8682853803416752E-3</v>
      </c>
      <c r="K37" s="11">
        <f t="shared" si="9"/>
        <v>1.7875678738177652E-3</v>
      </c>
      <c r="L37" s="11">
        <f t="shared" si="9"/>
        <v>1.8022086046469809E-3</v>
      </c>
      <c r="M37" s="11">
        <f t="shared" si="9"/>
        <v>1.7140724521264113E-3</v>
      </c>
      <c r="N37" s="11">
        <f t="shared" si="7"/>
        <v>1.5788241001748209E-3</v>
      </c>
      <c r="O37" s="11">
        <f t="shared" si="7"/>
        <v>1.7835732064869138E-3</v>
      </c>
      <c r="Q37" s="6" t="s">
        <v>22</v>
      </c>
      <c r="R37" s="11">
        <f t="shared" ref="R37:AE37" si="16">R12/R$26</f>
        <v>1.5788241001748209E-3</v>
      </c>
      <c r="S37" s="11">
        <f t="shared" si="16"/>
        <v>1.0216322897720676E-3</v>
      </c>
      <c r="T37" s="11">
        <f t="shared" si="16"/>
        <v>7.5161482728756067E-4</v>
      </c>
      <c r="U37" s="11">
        <f t="shared" si="16"/>
        <v>6.6353981428468514E-4</v>
      </c>
      <c r="V37" s="11">
        <f t="shared" si="16"/>
        <v>7.2110987188792703E-4</v>
      </c>
      <c r="W37" s="11">
        <f t="shared" si="16"/>
        <v>7.6470334522742351E-4</v>
      </c>
      <c r="X37" s="11">
        <f t="shared" si="16"/>
        <v>8.6286758505656571E-4</v>
      </c>
      <c r="Y37" s="11">
        <f t="shared" si="16"/>
        <v>1.0432059284091661E-3</v>
      </c>
      <c r="Z37" s="11">
        <f t="shared" si="16"/>
        <v>1.1605921927253903E-3</v>
      </c>
      <c r="AA37" s="11">
        <f t="shared" si="16"/>
        <v>1.0880925783502058E-3</v>
      </c>
      <c r="AB37" s="11">
        <f t="shared" si="16"/>
        <v>1.0598321344290624E-3</v>
      </c>
      <c r="AC37" s="11">
        <f t="shared" si="16"/>
        <v>1.0920766626137191E-3</v>
      </c>
      <c r="AD37" s="11">
        <f t="shared" si="16"/>
        <v>9.2454671529097537E-4</v>
      </c>
      <c r="AE37" s="11">
        <f t="shared" si="16"/>
        <v>9.8899620477646013E-4</v>
      </c>
    </row>
    <row r="38" spans="1:31" x14ac:dyDescent="0.25">
      <c r="A38" s="6" t="s">
        <v>23</v>
      </c>
      <c r="B38" s="11">
        <f t="shared" si="9"/>
        <v>9.465461309747647E-2</v>
      </c>
      <c r="C38" s="11">
        <f t="shared" si="9"/>
        <v>9.2687965764037483E-2</v>
      </c>
      <c r="D38" s="11">
        <f t="shared" si="9"/>
        <v>9.2069957528874063E-2</v>
      </c>
      <c r="E38" s="11">
        <f t="shared" si="9"/>
        <v>9.3069462595929922E-2</v>
      </c>
      <c r="F38" s="11">
        <f t="shared" si="9"/>
        <v>9.7862763942943604E-2</v>
      </c>
      <c r="G38" s="11">
        <f t="shared" si="9"/>
        <v>0.10076823070559035</v>
      </c>
      <c r="H38" s="11">
        <f t="shared" si="9"/>
        <v>9.9635609792586108E-2</v>
      </c>
      <c r="I38" s="11">
        <f t="shared" si="9"/>
        <v>9.8900044735249951E-2</v>
      </c>
      <c r="J38" s="11">
        <f t="shared" si="9"/>
        <v>9.8209568182909837E-2</v>
      </c>
      <c r="K38" s="11">
        <f t="shared" si="9"/>
        <v>9.9452460412970567E-2</v>
      </c>
      <c r="L38" s="11">
        <f t="shared" si="9"/>
        <v>9.77967899907492E-2</v>
      </c>
      <c r="M38" s="11">
        <f t="shared" si="9"/>
        <v>9.8149773541875374E-2</v>
      </c>
      <c r="N38" s="11">
        <f t="shared" si="7"/>
        <v>9.5401753226656408E-2</v>
      </c>
      <c r="O38" s="11">
        <f t="shared" si="7"/>
        <v>9.6928697903186589E-2</v>
      </c>
      <c r="Q38" s="6" t="s">
        <v>23</v>
      </c>
      <c r="R38" s="11">
        <f t="shared" ref="R38:AE38" si="17">R13/R$26</f>
        <v>9.5401753226656408E-2</v>
      </c>
      <c r="S38" s="11">
        <f t="shared" si="17"/>
        <v>9.3892135237284416E-2</v>
      </c>
      <c r="T38" s="11">
        <f t="shared" si="17"/>
        <v>9.3131563117204857E-2</v>
      </c>
      <c r="U38" s="11">
        <f t="shared" si="17"/>
        <v>9.2836171387910435E-2</v>
      </c>
      <c r="V38" s="11">
        <f t="shared" si="17"/>
        <v>9.1213907624763224E-2</v>
      </c>
      <c r="W38" s="11">
        <f t="shared" si="17"/>
        <v>9.4114465366282415E-2</v>
      </c>
      <c r="X38" s="11">
        <f t="shared" si="17"/>
        <v>9.3827320212817575E-2</v>
      </c>
      <c r="Y38" s="11">
        <f t="shared" si="17"/>
        <v>9.5601111576718648E-2</v>
      </c>
      <c r="Z38" s="11">
        <f t="shared" si="17"/>
        <v>9.6028381957822873E-2</v>
      </c>
      <c r="AA38" s="11">
        <f t="shared" si="17"/>
        <v>9.1170093926285792E-2</v>
      </c>
      <c r="AB38" s="11">
        <f t="shared" si="17"/>
        <v>8.7936469267714049E-2</v>
      </c>
      <c r="AC38" s="11">
        <f t="shared" si="17"/>
        <v>8.6792646761671491E-2</v>
      </c>
      <c r="AD38" s="11">
        <f t="shared" si="17"/>
        <v>7.9674447489949063E-2</v>
      </c>
      <c r="AE38" s="11">
        <f t="shared" si="17"/>
        <v>9.1691767280176015E-2</v>
      </c>
    </row>
    <row r="39" spans="1:31" x14ac:dyDescent="0.25">
      <c r="A39" s="6" t="s">
        <v>24</v>
      </c>
      <c r="B39" s="11">
        <f t="shared" si="9"/>
        <v>9.0969349638743896E-2</v>
      </c>
      <c r="C39" s="11">
        <f t="shared" si="9"/>
        <v>0.10465087680464349</v>
      </c>
      <c r="D39" s="11">
        <f t="shared" si="9"/>
        <v>0.11079240275296354</v>
      </c>
      <c r="E39" s="11">
        <f t="shared" si="9"/>
        <v>0.11595310857154087</v>
      </c>
      <c r="F39" s="11">
        <f t="shared" si="9"/>
        <v>0.11064050471505105</v>
      </c>
      <c r="G39" s="11">
        <f t="shared" si="9"/>
        <v>0.10314052712445337</v>
      </c>
      <c r="H39" s="11">
        <f t="shared" si="9"/>
        <v>9.9930930035331572E-2</v>
      </c>
      <c r="I39" s="11">
        <f t="shared" si="9"/>
        <v>9.5575769261089544E-2</v>
      </c>
      <c r="J39" s="11">
        <f t="shared" si="9"/>
        <v>9.0687392926333321E-2</v>
      </c>
      <c r="K39" s="11">
        <f t="shared" si="9"/>
        <v>8.8002307606416641E-2</v>
      </c>
      <c r="L39" s="11">
        <f t="shared" si="9"/>
        <v>7.9448028659512449E-2</v>
      </c>
      <c r="M39" s="11">
        <f t="shared" si="9"/>
        <v>7.9353904270397513E-2</v>
      </c>
      <c r="N39" s="11">
        <f t="shared" si="7"/>
        <v>9.2935232662211112E-2</v>
      </c>
      <c r="O39" s="11">
        <f t="shared" si="7"/>
        <v>9.7689275641145754E-2</v>
      </c>
      <c r="Q39" s="6" t="s">
        <v>24</v>
      </c>
      <c r="R39" s="11">
        <f t="shared" ref="R39:AE39" si="18">R14/R$26</f>
        <v>9.2935232662211112E-2</v>
      </c>
      <c r="S39" s="11">
        <f t="shared" si="18"/>
        <v>8.3621634869651587E-2</v>
      </c>
      <c r="T39" s="11">
        <f t="shared" si="18"/>
        <v>7.3323778117198493E-2</v>
      </c>
      <c r="U39" s="11">
        <f t="shared" si="18"/>
        <v>7.0690372100488993E-2</v>
      </c>
      <c r="V39" s="11">
        <f t="shared" si="18"/>
        <v>6.7881105387080212E-2</v>
      </c>
      <c r="W39" s="11">
        <f t="shared" si="18"/>
        <v>6.7856930532063334E-2</v>
      </c>
      <c r="X39" s="11">
        <f t="shared" si="18"/>
        <v>6.4711603547575533E-2</v>
      </c>
      <c r="Y39" s="11">
        <f t="shared" si="18"/>
        <v>6.2701528417988137E-2</v>
      </c>
      <c r="Z39" s="11">
        <f t="shared" si="18"/>
        <v>6.2545632628964939E-2</v>
      </c>
      <c r="AA39" s="11">
        <f t="shared" si="18"/>
        <v>6.0441338701875395E-2</v>
      </c>
      <c r="AB39" s="11">
        <f t="shared" si="18"/>
        <v>6.26405188282423E-2</v>
      </c>
      <c r="AC39" s="11">
        <f t="shared" si="18"/>
        <v>6.2963183584510959E-2</v>
      </c>
      <c r="AD39" s="11">
        <f t="shared" si="18"/>
        <v>6.3615117739623361E-2</v>
      </c>
      <c r="AE39" s="11">
        <f t="shared" si="18"/>
        <v>6.8918540014560117E-2</v>
      </c>
    </row>
    <row r="40" spans="1:31" x14ac:dyDescent="0.25">
      <c r="A40" s="6" t="s">
        <v>25</v>
      </c>
      <c r="B40" s="11">
        <f t="shared" si="9"/>
        <v>9.6184874876531143E-2</v>
      </c>
      <c r="C40" s="11">
        <f t="shared" si="9"/>
        <v>9.7320642416193218E-2</v>
      </c>
      <c r="D40" s="11">
        <f t="shared" si="9"/>
        <v>9.7452390328350014E-2</v>
      </c>
      <c r="E40" s="11">
        <f t="shared" si="9"/>
        <v>9.7718317332730648E-2</v>
      </c>
      <c r="F40" s="11">
        <f t="shared" si="9"/>
        <v>9.9032248855731808E-2</v>
      </c>
      <c r="G40" s="11">
        <f t="shared" si="9"/>
        <v>9.9801914667297015E-2</v>
      </c>
      <c r="H40" s="11">
        <f t="shared" si="9"/>
        <v>9.9931901483498495E-2</v>
      </c>
      <c r="I40" s="11">
        <f t="shared" si="9"/>
        <v>0.10403557544633148</v>
      </c>
      <c r="J40" s="11">
        <f t="shared" si="9"/>
        <v>0.10412964119314089</v>
      </c>
      <c r="K40" s="11">
        <f t="shared" si="9"/>
        <v>0.10238039113515213</v>
      </c>
      <c r="L40" s="11">
        <f t="shared" si="9"/>
        <v>0.10013446634045758</v>
      </c>
      <c r="M40" s="11">
        <f t="shared" si="9"/>
        <v>0.1000468320157306</v>
      </c>
      <c r="N40" s="11">
        <f t="shared" si="7"/>
        <v>9.3900301963178889E-2</v>
      </c>
      <c r="O40" s="11">
        <f t="shared" si="7"/>
        <v>9.9836404188111696E-2</v>
      </c>
      <c r="Q40" s="6" t="s">
        <v>25</v>
      </c>
      <c r="R40" s="11">
        <f t="shared" ref="R40:AE40" si="19">R15/R$26</f>
        <v>9.3900301963178889E-2</v>
      </c>
      <c r="S40" s="11">
        <f t="shared" si="19"/>
        <v>7.3207951188679482E-2</v>
      </c>
      <c r="T40" s="11">
        <f t="shared" si="19"/>
        <v>7.0145630141916576E-2</v>
      </c>
      <c r="U40" s="11">
        <f t="shared" si="19"/>
        <v>6.8756627498859343E-2</v>
      </c>
      <c r="V40" s="11">
        <f t="shared" si="19"/>
        <v>6.858923292084905E-2</v>
      </c>
      <c r="W40" s="11">
        <f t="shared" si="19"/>
        <v>7.4330097721160712E-2</v>
      </c>
      <c r="X40" s="11">
        <f t="shared" si="19"/>
        <v>8.1237770266992249E-2</v>
      </c>
      <c r="Y40" s="11">
        <f t="shared" si="19"/>
        <v>9.0228490769943312E-2</v>
      </c>
      <c r="Z40" s="11">
        <f t="shared" si="19"/>
        <v>9.3441088765176872E-2</v>
      </c>
      <c r="AA40" s="11">
        <f t="shared" si="19"/>
        <v>8.8776986261961191E-2</v>
      </c>
      <c r="AB40" s="11">
        <f t="shared" si="19"/>
        <v>8.2051042699509705E-2</v>
      </c>
      <c r="AC40" s="11">
        <f t="shared" si="19"/>
        <v>8.2532963779262697E-2</v>
      </c>
      <c r="AD40" s="11">
        <f t="shared" si="19"/>
        <v>6.7622654196181339E-2</v>
      </c>
      <c r="AE40" s="11">
        <f t="shared" si="19"/>
        <v>8.0013852413242353E-2</v>
      </c>
    </row>
    <row r="41" spans="1:31" x14ac:dyDescent="0.25">
      <c r="A41" s="6" t="s">
        <v>26</v>
      </c>
      <c r="B41" s="11">
        <f t="shared" si="9"/>
        <v>2.3096323260279879E-2</v>
      </c>
      <c r="C41" s="11">
        <f t="shared" si="9"/>
        <v>2.2949900391057331E-2</v>
      </c>
      <c r="D41" s="11">
        <f t="shared" si="9"/>
        <v>2.269982528474639E-2</v>
      </c>
      <c r="E41" s="11">
        <f t="shared" si="9"/>
        <v>2.2478799610875823E-2</v>
      </c>
      <c r="F41" s="11">
        <f t="shared" si="9"/>
        <v>2.3228882185576036E-2</v>
      </c>
      <c r="G41" s="11">
        <f t="shared" si="9"/>
        <v>2.3436473230114642E-2</v>
      </c>
      <c r="H41" s="11">
        <f t="shared" si="9"/>
        <v>2.3267155046041786E-2</v>
      </c>
      <c r="I41" s="11">
        <f t="shared" si="9"/>
        <v>2.3974674719644852E-2</v>
      </c>
      <c r="J41" s="11">
        <f t="shared" si="9"/>
        <v>2.3746337480186369E-2</v>
      </c>
      <c r="K41" s="11">
        <f t="shared" si="9"/>
        <v>2.3759454776290378E-2</v>
      </c>
      <c r="L41" s="11">
        <f t="shared" si="9"/>
        <v>2.3998145843032025E-2</v>
      </c>
      <c r="M41" s="11">
        <f t="shared" si="9"/>
        <v>2.3890530938594234E-2</v>
      </c>
      <c r="N41" s="11">
        <f t="shared" si="7"/>
        <v>2.2229006867362046E-2</v>
      </c>
      <c r="O41" s="11">
        <f t="shared" si="7"/>
        <v>2.3371461503106178E-2</v>
      </c>
      <c r="Q41" s="6" t="s">
        <v>26</v>
      </c>
      <c r="R41" s="11">
        <f t="shared" ref="R41:AE41" si="20">R16/R$26</f>
        <v>2.2229006867362046E-2</v>
      </c>
      <c r="S41" s="11">
        <f t="shared" si="20"/>
        <v>1.8406150432774788E-2</v>
      </c>
      <c r="T41" s="11">
        <f t="shared" si="20"/>
        <v>1.7187943131626707E-2</v>
      </c>
      <c r="U41" s="11">
        <f t="shared" si="20"/>
        <v>1.6967660965279806E-2</v>
      </c>
      <c r="V41" s="11">
        <f t="shared" si="20"/>
        <v>1.6897103168280608E-2</v>
      </c>
      <c r="W41" s="11">
        <f t="shared" si="20"/>
        <v>1.7998505564499112E-2</v>
      </c>
      <c r="X41" s="11">
        <f t="shared" si="20"/>
        <v>1.877863230289771E-2</v>
      </c>
      <c r="Y41" s="11">
        <f t="shared" si="20"/>
        <v>1.9942215654705456E-2</v>
      </c>
      <c r="Z41" s="11">
        <f t="shared" si="20"/>
        <v>2.0125876174428733E-2</v>
      </c>
      <c r="AA41" s="11">
        <f t="shared" si="20"/>
        <v>1.9593786504171987E-2</v>
      </c>
      <c r="AB41" s="11">
        <f t="shared" si="20"/>
        <v>1.8633010071251229E-2</v>
      </c>
      <c r="AC41" s="11">
        <f t="shared" si="20"/>
        <v>1.9073381711745489E-2</v>
      </c>
      <c r="AD41" s="11">
        <f t="shared" si="20"/>
        <v>1.6745735645011417E-2</v>
      </c>
      <c r="AE41" s="11">
        <f t="shared" si="20"/>
        <v>1.8725635460597231E-2</v>
      </c>
    </row>
    <row r="42" spans="1:31" x14ac:dyDescent="0.25">
      <c r="A42" s="6" t="s">
        <v>27</v>
      </c>
      <c r="B42" s="11">
        <f t="shared" si="9"/>
        <v>1.7532828928566058E-2</v>
      </c>
      <c r="C42" s="11">
        <f t="shared" si="9"/>
        <v>1.7880420079195259E-2</v>
      </c>
      <c r="D42" s="11">
        <f t="shared" si="9"/>
        <v>1.7785430120007481E-2</v>
      </c>
      <c r="E42" s="11">
        <f t="shared" si="9"/>
        <v>1.7465386618451952E-2</v>
      </c>
      <c r="F42" s="11">
        <f t="shared" si="9"/>
        <v>1.7919097146228434E-2</v>
      </c>
      <c r="G42" s="11">
        <f t="shared" si="9"/>
        <v>1.8406334948587639E-2</v>
      </c>
      <c r="H42" s="11">
        <f t="shared" si="9"/>
        <v>1.7835788344759181E-2</v>
      </c>
      <c r="I42" s="11">
        <f t="shared" si="9"/>
        <v>1.8766009948131806E-2</v>
      </c>
      <c r="J42" s="11">
        <f t="shared" si="9"/>
        <v>1.9056110604095618E-2</v>
      </c>
      <c r="K42" s="11">
        <f t="shared" si="9"/>
        <v>1.8081419632850721E-2</v>
      </c>
      <c r="L42" s="11">
        <f t="shared" si="9"/>
        <v>1.7195907268175433E-2</v>
      </c>
      <c r="M42" s="11">
        <f t="shared" si="9"/>
        <v>1.767624293513714E-2</v>
      </c>
      <c r="N42" s="11">
        <f t="shared" si="7"/>
        <v>1.6756447039338859E-2</v>
      </c>
      <c r="O42" s="11">
        <f t="shared" si="7"/>
        <v>1.7970418558325922E-2</v>
      </c>
      <c r="Q42" s="6" t="s">
        <v>27</v>
      </c>
      <c r="R42" s="11">
        <f t="shared" ref="R42:AE42" si="21">R17/R$26</f>
        <v>1.6756447039338859E-2</v>
      </c>
      <c r="S42" s="11">
        <f t="shared" si="21"/>
        <v>1.2067386453052642E-2</v>
      </c>
      <c r="T42" s="11">
        <f t="shared" si="21"/>
        <v>1.1271678873518867E-2</v>
      </c>
      <c r="U42" s="11">
        <f t="shared" si="21"/>
        <v>1.0818858686241724E-2</v>
      </c>
      <c r="V42" s="11">
        <f t="shared" si="21"/>
        <v>1.0490909412785243E-2</v>
      </c>
      <c r="W42" s="11">
        <f t="shared" si="21"/>
        <v>1.1469384472092408E-2</v>
      </c>
      <c r="X42" s="11">
        <f t="shared" si="21"/>
        <v>1.2665787242496979E-2</v>
      </c>
      <c r="Y42" s="11">
        <f t="shared" si="21"/>
        <v>1.4566286583886548E-2</v>
      </c>
      <c r="Z42" s="11">
        <f t="shared" si="21"/>
        <v>1.5484625507759085E-2</v>
      </c>
      <c r="AA42" s="11">
        <f t="shared" si="21"/>
        <v>1.4103443035801494E-2</v>
      </c>
      <c r="AB42" s="11">
        <f t="shared" si="21"/>
        <v>1.2944523308907484E-2</v>
      </c>
      <c r="AC42" s="11">
        <f t="shared" si="21"/>
        <v>1.3298807358844712E-2</v>
      </c>
      <c r="AD42" s="11">
        <f t="shared" si="21"/>
        <v>1.1792640047814941E-2</v>
      </c>
      <c r="AE42" s="11">
        <f t="shared" si="21"/>
        <v>1.2984122713125898E-2</v>
      </c>
    </row>
    <row r="43" spans="1:31" x14ac:dyDescent="0.25">
      <c r="A43" s="6" t="s">
        <v>28</v>
      </c>
      <c r="B43" s="11">
        <f t="shared" si="9"/>
        <v>7.2567099371750321E-2</v>
      </c>
      <c r="C43" s="11">
        <f t="shared" si="9"/>
        <v>7.0319486460562242E-2</v>
      </c>
      <c r="D43" s="11">
        <f t="shared" si="9"/>
        <v>6.9495130246979134E-2</v>
      </c>
      <c r="E43" s="11">
        <f t="shared" si="9"/>
        <v>6.8925093596155923E-2</v>
      </c>
      <c r="F43" s="11">
        <f t="shared" si="9"/>
        <v>6.9404028965924125E-2</v>
      </c>
      <c r="G43" s="11">
        <f t="shared" si="9"/>
        <v>7.0426663514950957E-2</v>
      </c>
      <c r="H43" s="11">
        <f t="shared" si="9"/>
        <v>7.1675388652125388E-2</v>
      </c>
      <c r="I43" s="11">
        <f t="shared" si="9"/>
        <v>7.3760923806656345E-2</v>
      </c>
      <c r="J43" s="11">
        <f t="shared" si="9"/>
        <v>7.5046632082873016E-2</v>
      </c>
      <c r="K43" s="11">
        <f t="shared" si="9"/>
        <v>7.3915776501288208E-2</v>
      </c>
      <c r="L43" s="11">
        <f t="shared" si="9"/>
        <v>7.3462977800066734E-2</v>
      </c>
      <c r="M43" s="11">
        <f t="shared" si="9"/>
        <v>7.420858545602288E-2</v>
      </c>
      <c r="N43" s="11">
        <f t="shared" si="7"/>
        <v>6.8734264037941972E-2</v>
      </c>
      <c r="O43" s="11">
        <f t="shared" si="7"/>
        <v>7.1892720816910408E-2</v>
      </c>
      <c r="Q43" s="6" t="s">
        <v>28</v>
      </c>
      <c r="R43" s="11">
        <f t="shared" ref="R43:AE43" si="22">R18/R$26</f>
        <v>6.8734264037941972E-2</v>
      </c>
      <c r="S43" s="11">
        <f t="shared" si="22"/>
        <v>5.716497039588251E-2</v>
      </c>
      <c r="T43" s="11">
        <f t="shared" si="22"/>
        <v>5.3223486500819657E-2</v>
      </c>
      <c r="U43" s="11">
        <f t="shared" si="22"/>
        <v>5.1953271630450035E-2</v>
      </c>
      <c r="V43" s="11">
        <f t="shared" si="22"/>
        <v>5.1854999085335265E-2</v>
      </c>
      <c r="W43" s="11">
        <f t="shared" si="22"/>
        <v>5.4142395689684313E-2</v>
      </c>
      <c r="X43" s="11">
        <f t="shared" si="22"/>
        <v>5.9510140715567886E-2</v>
      </c>
      <c r="Y43" s="11">
        <f t="shared" si="22"/>
        <v>6.6810392360115572E-2</v>
      </c>
      <c r="Z43" s="11">
        <f t="shared" si="22"/>
        <v>6.720700917180901E-2</v>
      </c>
      <c r="AA43" s="11">
        <f t="shared" si="22"/>
        <v>6.3183610402536255E-2</v>
      </c>
      <c r="AB43" s="11">
        <f t="shared" si="22"/>
        <v>5.8958996677067665E-2</v>
      </c>
      <c r="AC43" s="11">
        <f t="shared" si="22"/>
        <v>5.8905563984596461E-2</v>
      </c>
      <c r="AD43" s="11">
        <f t="shared" si="22"/>
        <v>5.0698312935715986E-2</v>
      </c>
      <c r="AE43" s="11">
        <f t="shared" si="22"/>
        <v>5.8891436920237794E-2</v>
      </c>
    </row>
    <row r="44" spans="1:31" x14ac:dyDescent="0.25">
      <c r="A44" s="6" t="s">
        <v>29</v>
      </c>
      <c r="B44" s="11">
        <f t="shared" si="9"/>
        <v>0.21335519421589125</v>
      </c>
      <c r="C44" s="11">
        <f t="shared" si="9"/>
        <v>0.20613984603654786</v>
      </c>
      <c r="D44" s="11">
        <f t="shared" si="9"/>
        <v>0.20168474751813176</v>
      </c>
      <c r="E44" s="11">
        <f t="shared" si="9"/>
        <v>0.20145626774887734</v>
      </c>
      <c r="F44" s="11">
        <f t="shared" si="9"/>
        <v>0.1976210640504715</v>
      </c>
      <c r="G44" s="11">
        <f t="shared" si="9"/>
        <v>0.19650065004136627</v>
      </c>
      <c r="H44" s="11">
        <f t="shared" si="9"/>
        <v>0.19866115013634275</v>
      </c>
      <c r="I44" s="11">
        <f t="shared" si="9"/>
        <v>0.19088464669125363</v>
      </c>
      <c r="J44" s="11">
        <f t="shared" si="9"/>
        <v>0.19100140896937093</v>
      </c>
      <c r="K44" s="11">
        <f t="shared" si="9"/>
        <v>0.19550450975770134</v>
      </c>
      <c r="L44" s="11">
        <f t="shared" si="9"/>
        <v>0.20372649586311206</v>
      </c>
      <c r="M44" s="11">
        <f t="shared" si="9"/>
        <v>0.19876520619009663</v>
      </c>
      <c r="N44" s="11">
        <f t="shared" si="7"/>
        <v>0.20900494349691764</v>
      </c>
      <c r="O44" s="11">
        <f t="shared" si="7"/>
        <v>0.19957878967574841</v>
      </c>
      <c r="Q44" s="6" t="s">
        <v>29</v>
      </c>
      <c r="R44" s="11">
        <f t="shared" ref="R44:AE44" si="23">R19/R$26</f>
        <v>0.20900494349691764</v>
      </c>
      <c r="S44" s="11">
        <f t="shared" si="23"/>
        <v>0.26011764250609498</v>
      </c>
      <c r="T44" s="11">
        <f t="shared" si="23"/>
        <v>0.2590209676373223</v>
      </c>
      <c r="U44" s="11">
        <f t="shared" si="23"/>
        <v>0.24672811677289624</v>
      </c>
      <c r="V44" s="11">
        <f t="shared" si="23"/>
        <v>0.23226701128873309</v>
      </c>
      <c r="W44" s="11">
        <f t="shared" si="23"/>
        <v>0.22189686063631245</v>
      </c>
      <c r="X44" s="11">
        <f t="shared" si="23"/>
        <v>0.21940285404716087</v>
      </c>
      <c r="Y44" s="11">
        <f t="shared" si="23"/>
        <v>0.20636620277453077</v>
      </c>
      <c r="Z44" s="11">
        <f t="shared" si="23"/>
        <v>0.20151816192609107</v>
      </c>
      <c r="AA44" s="11">
        <f t="shared" si="23"/>
        <v>0.20467160600376541</v>
      </c>
      <c r="AB44" s="11">
        <f t="shared" si="23"/>
        <v>0.21371156400942123</v>
      </c>
      <c r="AC44" s="11">
        <f t="shared" si="23"/>
        <v>0.20799330037247407</v>
      </c>
      <c r="AD44" s="11">
        <f t="shared" si="23"/>
        <v>0.20610854551991745</v>
      </c>
      <c r="AE44" s="11">
        <f t="shared" si="23"/>
        <v>0.22126706471997631</v>
      </c>
    </row>
    <row r="45" spans="1:31" x14ac:dyDescent="0.25">
      <c r="A45" s="6" t="s">
        <v>30</v>
      </c>
      <c r="B45" s="11">
        <f t="shared" si="9"/>
        <v>2.6075620603380416E-2</v>
      </c>
      <c r="C45" s="11">
        <f t="shared" si="9"/>
        <v>2.5972109496052536E-2</v>
      </c>
      <c r="D45" s="11">
        <f t="shared" si="9"/>
        <v>2.546105936277334E-2</v>
      </c>
      <c r="E45" s="11">
        <f t="shared" si="9"/>
        <v>2.4790944019181072E-2</v>
      </c>
      <c r="F45" s="11">
        <f t="shared" si="9"/>
        <v>2.423184158189725E-2</v>
      </c>
      <c r="G45" s="11">
        <f t="shared" si="9"/>
        <v>2.4361186620966788E-2</v>
      </c>
      <c r="H45" s="11">
        <f t="shared" si="9"/>
        <v>2.4981761060665967E-2</v>
      </c>
      <c r="I45" s="11">
        <f t="shared" si="9"/>
        <v>2.3998419544460286E-2</v>
      </c>
      <c r="J45" s="11">
        <f t="shared" si="9"/>
        <v>2.4574907536385034E-2</v>
      </c>
      <c r="K45" s="11">
        <f t="shared" si="9"/>
        <v>2.5134506986919429E-2</v>
      </c>
      <c r="L45" s="11">
        <f t="shared" si="9"/>
        <v>2.7039123111627043E-2</v>
      </c>
      <c r="M45" s="11">
        <f t="shared" si="9"/>
        <v>2.657949502060919E-2</v>
      </c>
      <c r="N45" s="11">
        <f t="shared" si="7"/>
        <v>2.7526955023379145E-2</v>
      </c>
      <c r="O45" s="11">
        <f t="shared" si="7"/>
        <v>2.525011715515614E-2</v>
      </c>
      <c r="Q45" s="6" t="s">
        <v>30</v>
      </c>
      <c r="R45" s="11">
        <f t="shared" ref="R45:AE45" si="24">R20/R$26</f>
        <v>2.7526955023379145E-2</v>
      </c>
      <c r="S45" s="11">
        <f t="shared" si="24"/>
        <v>3.3343652851411838E-2</v>
      </c>
      <c r="T45" s="11">
        <f t="shared" si="24"/>
        <v>3.362299966806858E-2</v>
      </c>
      <c r="U45" s="11">
        <f t="shared" si="24"/>
        <v>3.2292270961854677E-2</v>
      </c>
      <c r="V45" s="11">
        <f t="shared" si="24"/>
        <v>3.0737455815792424E-2</v>
      </c>
      <c r="W45" s="11">
        <f t="shared" si="24"/>
        <v>2.9564643661063893E-2</v>
      </c>
      <c r="X45" s="11">
        <f t="shared" si="24"/>
        <v>2.9082218459128725E-2</v>
      </c>
      <c r="Y45" s="11">
        <f t="shared" si="24"/>
        <v>2.788204935929953E-2</v>
      </c>
      <c r="Z45" s="11">
        <f t="shared" si="24"/>
        <v>2.8014101530572884E-2</v>
      </c>
      <c r="AA45" s="11">
        <f t="shared" si="24"/>
        <v>2.8618690832066019E-2</v>
      </c>
      <c r="AB45" s="11">
        <f t="shared" si="24"/>
        <v>2.9575122290512398E-2</v>
      </c>
      <c r="AC45" s="11">
        <f t="shared" si="24"/>
        <v>2.928751049736792E-2</v>
      </c>
      <c r="AD45" s="11">
        <f t="shared" si="24"/>
        <v>3.0737676212533677E-2</v>
      </c>
      <c r="AE45" s="11">
        <f t="shared" si="24"/>
        <v>2.9919829517603001E-2</v>
      </c>
    </row>
    <row r="46" spans="1:31" x14ac:dyDescent="0.25">
      <c r="A46" s="6" t="s">
        <v>31</v>
      </c>
      <c r="B46" s="11">
        <f t="shared" si="9"/>
        <v>7.1188259302156507E-3</v>
      </c>
      <c r="C46" s="11">
        <f t="shared" si="9"/>
        <v>7.2466120662092034E-3</v>
      </c>
      <c r="D46" s="11">
        <f t="shared" si="9"/>
        <v>7.3589049799016367E-3</v>
      </c>
      <c r="E46" s="11">
        <f t="shared" si="9"/>
        <v>7.3678107834563265E-3</v>
      </c>
      <c r="F46" s="11">
        <f t="shared" si="9"/>
        <v>7.2624156667205888E-3</v>
      </c>
      <c r="G46" s="11">
        <f t="shared" si="9"/>
        <v>7.8392624985226325E-3</v>
      </c>
      <c r="H46" s="11">
        <f t="shared" si="9"/>
        <v>7.8862162191043056E-3</v>
      </c>
      <c r="I46" s="11">
        <f t="shared" si="9"/>
        <v>7.9630644501030995E-3</v>
      </c>
      <c r="J46" s="11">
        <f t="shared" si="9"/>
        <v>7.8393935027298786E-3</v>
      </c>
      <c r="K46" s="11">
        <f t="shared" si="9"/>
        <v>7.2898444640191228E-3</v>
      </c>
      <c r="L46" s="11">
        <f t="shared" si="9"/>
        <v>7.092949608089559E-3</v>
      </c>
      <c r="M46" s="11">
        <f t="shared" si="9"/>
        <v>7.4920886975633916E-3</v>
      </c>
      <c r="N46" s="11">
        <f t="shared" si="7"/>
        <v>6.6530183770942943E-3</v>
      </c>
      <c r="O46" s="11">
        <f t="shared" si="7"/>
        <v>7.4830375617391514E-3</v>
      </c>
      <c r="Q46" s="6" t="s">
        <v>31</v>
      </c>
      <c r="R46" s="11">
        <f t="shared" ref="R46:AE46" si="25">R21/R$26</f>
        <v>6.6530183770942943E-3</v>
      </c>
      <c r="S46" s="11">
        <f t="shared" si="25"/>
        <v>4.6528127136462724E-3</v>
      </c>
      <c r="T46" s="11">
        <f t="shared" si="25"/>
        <v>4.4804383020881156E-3</v>
      </c>
      <c r="U46" s="11">
        <f t="shared" si="25"/>
        <v>4.2580297796668649E-3</v>
      </c>
      <c r="V46" s="11">
        <f t="shared" si="25"/>
        <v>4.4187158107175106E-3</v>
      </c>
      <c r="W46" s="11">
        <f t="shared" si="25"/>
        <v>5.0883080821916213E-3</v>
      </c>
      <c r="X46" s="11">
        <f t="shared" si="25"/>
        <v>5.9557500248348773E-3</v>
      </c>
      <c r="Y46" s="11">
        <f t="shared" si="25"/>
        <v>6.5415407688405635E-3</v>
      </c>
      <c r="Z46" s="11">
        <f t="shared" si="25"/>
        <v>7.0921351430223026E-3</v>
      </c>
      <c r="AA46" s="11">
        <f t="shared" si="25"/>
        <v>6.3626735525062665E-3</v>
      </c>
      <c r="AB46" s="11">
        <f t="shared" si="25"/>
        <v>5.8785962859201702E-3</v>
      </c>
      <c r="AC46" s="11">
        <f t="shared" si="25"/>
        <v>6.2826528002130422E-3</v>
      </c>
      <c r="AD46" s="11">
        <f t="shared" si="25"/>
        <v>5.9943780088625737E-3</v>
      </c>
      <c r="AE46" s="11">
        <f t="shared" si="25"/>
        <v>5.7088216270083257E-3</v>
      </c>
    </row>
    <row r="47" spans="1:31" x14ac:dyDescent="0.25">
      <c r="A47" s="6" t="s">
        <v>32</v>
      </c>
      <c r="B47" s="11">
        <f t="shared" si="9"/>
        <v>1.7629097035243152E-2</v>
      </c>
      <c r="C47" s="11">
        <f t="shared" si="9"/>
        <v>1.7479032932438084E-2</v>
      </c>
      <c r="D47" s="11">
        <f t="shared" si="9"/>
        <v>1.7091832179373073E-2</v>
      </c>
      <c r="E47" s="11">
        <f t="shared" si="9"/>
        <v>1.720007468039738E-2</v>
      </c>
      <c r="F47" s="11">
        <f t="shared" si="9"/>
        <v>1.7179723853114979E-2</v>
      </c>
      <c r="G47" s="11">
        <f t="shared" si="9"/>
        <v>1.7719891265807825E-2</v>
      </c>
      <c r="H47" s="11">
        <f t="shared" si="9"/>
        <v>1.7772644213909002E-2</v>
      </c>
      <c r="I47" s="11">
        <f t="shared" si="9"/>
        <v>1.8311059104668136E-2</v>
      </c>
      <c r="J47" s="11">
        <f t="shared" si="9"/>
        <v>1.842367548873625E-2</v>
      </c>
      <c r="K47" s="11">
        <f t="shared" si="9"/>
        <v>1.878341997196134E-2</v>
      </c>
      <c r="L47" s="11">
        <f t="shared" si="9"/>
        <v>1.8305804030793391E-2</v>
      </c>
      <c r="M47" s="11">
        <f t="shared" si="9"/>
        <v>1.8635627275048666E-2</v>
      </c>
      <c r="N47" s="11">
        <f t="shared" si="7"/>
        <v>1.7621140768375003E-2</v>
      </c>
      <c r="O47" s="11">
        <f t="shared" si="7"/>
        <v>1.7865598753879906E-2</v>
      </c>
      <c r="Q47" s="6" t="s">
        <v>32</v>
      </c>
      <c r="R47" s="11">
        <f t="shared" ref="R47:AE47" si="26">R22/R$26</f>
        <v>1.7621140768375003E-2</v>
      </c>
      <c r="S47" s="11">
        <f t="shared" si="26"/>
        <v>1.7535441094900867E-2</v>
      </c>
      <c r="T47" s="11">
        <f t="shared" si="26"/>
        <v>1.6772075029218868E-2</v>
      </c>
      <c r="U47" s="11">
        <f t="shared" si="26"/>
        <v>1.6991674787130109E-2</v>
      </c>
      <c r="V47" s="11">
        <f t="shared" si="26"/>
        <v>1.6800325738665533E-2</v>
      </c>
      <c r="W47" s="11">
        <f t="shared" si="26"/>
        <v>1.6885256029907363E-2</v>
      </c>
      <c r="X47" s="11">
        <f t="shared" si="26"/>
        <v>1.7270057917243259E-2</v>
      </c>
      <c r="Y47" s="11">
        <f t="shared" si="26"/>
        <v>1.8000264661123488E-2</v>
      </c>
      <c r="Z47" s="11">
        <f t="shared" si="26"/>
        <v>1.8201618791306964E-2</v>
      </c>
      <c r="AA47" s="11">
        <f t="shared" si="26"/>
        <v>1.8185530224729397E-2</v>
      </c>
      <c r="AB47" s="11">
        <f t="shared" si="26"/>
        <v>1.8050159316334278E-2</v>
      </c>
      <c r="AC47" s="11">
        <f t="shared" si="26"/>
        <v>1.7842313473890023E-2</v>
      </c>
      <c r="AD47" s="11">
        <f t="shared" si="26"/>
        <v>1.6567130029557477E-2</v>
      </c>
      <c r="AE47" s="11">
        <f t="shared" si="26"/>
        <v>1.7454992679524096E-2</v>
      </c>
    </row>
    <row r="48" spans="1:31" x14ac:dyDescent="0.25">
      <c r="A48" s="6" t="s">
        <v>33</v>
      </c>
      <c r="B48" s="11">
        <f t="shared" si="9"/>
        <v>0.10027626941030771</v>
      </c>
      <c r="C48" s="11">
        <f t="shared" si="9"/>
        <v>9.6914336309304211E-2</v>
      </c>
      <c r="D48" s="11">
        <f t="shared" si="9"/>
        <v>9.8129071246042116E-2</v>
      </c>
      <c r="E48" s="11">
        <f t="shared" si="9"/>
        <v>9.670914933131565E-2</v>
      </c>
      <c r="F48" s="11">
        <f t="shared" si="9"/>
        <v>9.9881053202523579E-2</v>
      </c>
      <c r="G48" s="11">
        <f t="shared" si="9"/>
        <v>0.10173643777331284</v>
      </c>
      <c r="H48" s="11">
        <f t="shared" si="9"/>
        <v>0.10092860730276446</v>
      </c>
      <c r="I48" s="11">
        <f t="shared" si="9"/>
        <v>0.10427872245244149</v>
      </c>
      <c r="J48" s="11">
        <f t="shared" si="9"/>
        <v>0.10453992346734553</v>
      </c>
      <c r="K48" s="11">
        <f t="shared" si="9"/>
        <v>0.10796847925428747</v>
      </c>
      <c r="L48" s="11">
        <f t="shared" si="9"/>
        <v>0.10710054206119117</v>
      </c>
      <c r="M48" s="11">
        <f t="shared" si="9"/>
        <v>0.10529346512462175</v>
      </c>
      <c r="N48" s="11">
        <f t="shared" si="7"/>
        <v>0.10622872246990823</v>
      </c>
      <c r="O48" s="11">
        <f t="shared" si="7"/>
        <v>0.10191831697852535</v>
      </c>
      <c r="Q48" s="6" t="s">
        <v>33</v>
      </c>
      <c r="R48" s="11">
        <f t="shared" ref="R48:AE48" si="27">R23/R$26</f>
        <v>0.10622872246990823</v>
      </c>
      <c r="S48" s="11">
        <f t="shared" si="27"/>
        <v>0.11373914838177057</v>
      </c>
      <c r="T48" s="11">
        <f t="shared" si="27"/>
        <v>0.11296605524305392</v>
      </c>
      <c r="U48" s="11">
        <f t="shared" si="27"/>
        <v>0.11000479012551645</v>
      </c>
      <c r="V48" s="11">
        <f t="shared" si="27"/>
        <v>0.11363440555644072</v>
      </c>
      <c r="W48" s="11">
        <f t="shared" si="27"/>
        <v>0.11347218449867051</v>
      </c>
      <c r="X48" s="11">
        <f t="shared" si="27"/>
        <v>0.11469901284251915</v>
      </c>
      <c r="Y48" s="11">
        <f t="shared" si="27"/>
        <v>0.1172878851370724</v>
      </c>
      <c r="Z48" s="11">
        <f t="shared" si="27"/>
        <v>0.11556837151472935</v>
      </c>
      <c r="AA48" s="11">
        <f t="shared" si="27"/>
        <v>0.11787128259202677</v>
      </c>
      <c r="AB48" s="11">
        <f t="shared" si="27"/>
        <v>0.11715300173830684</v>
      </c>
      <c r="AC48" s="11">
        <f t="shared" si="27"/>
        <v>0.11516211206458553</v>
      </c>
      <c r="AD48" s="11">
        <f t="shared" si="27"/>
        <v>0.10620146713423204</v>
      </c>
      <c r="AE48" s="11">
        <f t="shared" si="27"/>
        <v>0.11337487141342933</v>
      </c>
    </row>
    <row r="49" spans="1:45" x14ac:dyDescent="0.25">
      <c r="A49" s="6" t="s">
        <v>53</v>
      </c>
      <c r="B49" s="11">
        <f t="shared" si="9"/>
        <v>0</v>
      </c>
      <c r="C49" s="11">
        <f t="shared" si="9"/>
        <v>0</v>
      </c>
      <c r="D49" s="11">
        <f t="shared" si="9"/>
        <v>0</v>
      </c>
      <c r="E49" s="11">
        <f t="shared" si="9"/>
        <v>0</v>
      </c>
      <c r="F49" s="11">
        <f t="shared" si="9"/>
        <v>0</v>
      </c>
      <c r="G49" s="11">
        <f t="shared" si="9"/>
        <v>0</v>
      </c>
      <c r="H49" s="11">
        <f t="shared" si="9"/>
        <v>0</v>
      </c>
      <c r="I49" s="11">
        <f t="shared" si="9"/>
        <v>0</v>
      </c>
      <c r="J49" s="11">
        <f t="shared" si="9"/>
        <v>0</v>
      </c>
      <c r="K49" s="11">
        <f t="shared" si="9"/>
        <v>0</v>
      </c>
      <c r="L49" s="11">
        <f t="shared" si="9"/>
        <v>0</v>
      </c>
      <c r="M49" s="11">
        <f t="shared" si="9"/>
        <v>0</v>
      </c>
      <c r="N49" s="11">
        <f t="shared" si="7"/>
        <v>0</v>
      </c>
      <c r="O49" s="11">
        <f t="shared" si="7"/>
        <v>0</v>
      </c>
      <c r="Q49" s="6" t="s">
        <v>53</v>
      </c>
      <c r="R49" s="11">
        <f t="shared" ref="R49:AE49" si="28">R24/R$26</f>
        <v>0</v>
      </c>
      <c r="S49" s="11">
        <f t="shared" si="28"/>
        <v>0</v>
      </c>
      <c r="T49" s="11">
        <f t="shared" si="28"/>
        <v>0</v>
      </c>
      <c r="U49" s="11">
        <f t="shared" si="28"/>
        <v>0</v>
      </c>
      <c r="V49" s="11">
        <f t="shared" si="28"/>
        <v>0</v>
      </c>
      <c r="W49" s="11">
        <f t="shared" si="28"/>
        <v>0</v>
      </c>
      <c r="X49" s="11">
        <f t="shared" si="28"/>
        <v>0</v>
      </c>
      <c r="Y49" s="11">
        <f t="shared" si="28"/>
        <v>0</v>
      </c>
      <c r="Z49" s="11">
        <f t="shared" si="28"/>
        <v>0</v>
      </c>
      <c r="AA49" s="11">
        <f t="shared" si="28"/>
        <v>0</v>
      </c>
      <c r="AB49" s="11">
        <f t="shared" si="28"/>
        <v>0</v>
      </c>
      <c r="AC49" s="11">
        <f t="shared" si="28"/>
        <v>0</v>
      </c>
      <c r="AD49" s="11">
        <f t="shared" si="28"/>
        <v>0</v>
      </c>
      <c r="AE49" s="11">
        <f t="shared" si="28"/>
        <v>0</v>
      </c>
    </row>
    <row r="50" spans="1:45" x14ac:dyDescent="0.25">
      <c r="A50" s="6" t="s">
        <v>34</v>
      </c>
      <c r="B50" s="11">
        <f t="shared" si="9"/>
        <v>2.1712469226796628E-2</v>
      </c>
      <c r="C50" s="11">
        <f t="shared" si="9"/>
        <v>2.1604072898989152E-2</v>
      </c>
      <c r="D50" s="11">
        <f t="shared" si="9"/>
        <v>2.1857733476062881E-2</v>
      </c>
      <c r="E50" s="11">
        <f t="shared" si="9"/>
        <v>2.2165338469248379E-2</v>
      </c>
      <c r="F50" s="11">
        <f t="shared" si="9"/>
        <v>2.2907250045199782E-2</v>
      </c>
      <c r="G50" s="11">
        <f t="shared" si="9"/>
        <v>2.2702753811606195E-2</v>
      </c>
      <c r="H50" s="11">
        <f t="shared" si="9"/>
        <v>2.33390422103943E-2</v>
      </c>
      <c r="I50" s="11">
        <f t="shared" si="9"/>
        <v>2.3121760612274556E-2</v>
      </c>
      <c r="J50" s="11">
        <f t="shared" ref="J50:M50" si="29">J25/J$26</f>
        <v>2.2704620779096019E-2</v>
      </c>
      <c r="K50" s="11">
        <f t="shared" si="29"/>
        <v>2.2165221311034742E-2</v>
      </c>
      <c r="L50" s="11">
        <f t="shared" si="29"/>
        <v>2.1691438709922337E-2</v>
      </c>
      <c r="M50" s="11">
        <f t="shared" si="29"/>
        <v>2.279778390488035E-2</v>
      </c>
      <c r="N50" s="11">
        <f t="shared" si="7"/>
        <v>2.1224205569171317E-2</v>
      </c>
      <c r="O50" s="11">
        <f t="shared" si="7"/>
        <v>2.2401816942071634E-2</v>
      </c>
      <c r="Q50" s="6" t="s">
        <v>34</v>
      </c>
      <c r="R50" s="11">
        <f t="shared" ref="R50:AE50" si="30">R25/R$26</f>
        <v>2.1224205569171317E-2</v>
      </c>
      <c r="S50" s="11">
        <f t="shared" si="30"/>
        <v>1.5934625852972666E-2</v>
      </c>
      <c r="T50" s="11">
        <f t="shared" si="30"/>
        <v>1.5671995798078868E-2</v>
      </c>
      <c r="U50" s="11">
        <f t="shared" si="30"/>
        <v>1.4925222222643517E-2</v>
      </c>
      <c r="V50" s="11">
        <f t="shared" si="30"/>
        <v>1.5334501743764052E-2</v>
      </c>
      <c r="W50" s="11">
        <f t="shared" si="30"/>
        <v>1.6493578706742097E-2</v>
      </c>
      <c r="X50" s="11">
        <f t="shared" si="30"/>
        <v>1.7993157125068441E-2</v>
      </c>
      <c r="Y50" s="11">
        <f t="shared" si="30"/>
        <v>1.9799960300831476E-2</v>
      </c>
      <c r="Z50" s="11">
        <f t="shared" si="30"/>
        <v>2.1361381350692273E-2</v>
      </c>
      <c r="AA50" s="11">
        <f t="shared" si="30"/>
        <v>1.9618146785776842E-2</v>
      </c>
      <c r="AB50" s="11">
        <f t="shared" si="30"/>
        <v>1.7754180417353015E-2</v>
      </c>
      <c r="AC50" s="11">
        <f t="shared" si="30"/>
        <v>1.9059365754578252E-2</v>
      </c>
      <c r="AD50" s="11">
        <f t="shared" si="30"/>
        <v>1.7409961757385867E-2</v>
      </c>
      <c r="AE50" s="11">
        <f t="shared" si="30"/>
        <v>1.7989366764015555E-2</v>
      </c>
    </row>
    <row r="51" spans="1:45" x14ac:dyDescent="0.25">
      <c r="A51" s="6" t="s">
        <v>56</v>
      </c>
      <c r="B51" s="11">
        <f>AVERAGE(B30:B50)</f>
        <v>4.761904761904763E-2</v>
      </c>
      <c r="C51" s="11">
        <f t="shared" ref="C51:M51" si="31">AVERAGE(C30:C50)</f>
        <v>4.761904761904763E-2</v>
      </c>
      <c r="D51" s="11">
        <f t="shared" si="31"/>
        <v>4.7619047619047616E-2</v>
      </c>
      <c r="E51" s="11">
        <f t="shared" si="31"/>
        <v>4.7619047619047616E-2</v>
      </c>
      <c r="F51" s="11">
        <f t="shared" si="31"/>
        <v>4.7619047619047616E-2</v>
      </c>
      <c r="G51" s="11">
        <f t="shared" si="31"/>
        <v>4.761904761904763E-2</v>
      </c>
      <c r="H51" s="11">
        <f t="shared" si="31"/>
        <v>4.761904761904763E-2</v>
      </c>
      <c r="I51" s="11">
        <f t="shared" si="31"/>
        <v>4.7619047619047616E-2</v>
      </c>
      <c r="J51" s="11">
        <f t="shared" si="31"/>
        <v>4.7619047619047616E-2</v>
      </c>
      <c r="K51" s="11">
        <f t="shared" si="31"/>
        <v>4.7619047619047616E-2</v>
      </c>
      <c r="L51" s="11">
        <f t="shared" si="31"/>
        <v>4.7619047619047616E-2</v>
      </c>
      <c r="M51" s="11">
        <f t="shared" si="31"/>
        <v>4.7619047619047616E-2</v>
      </c>
      <c r="N51" s="11">
        <f>AVERAGE(N30:N50)</f>
        <v>4.7619047619047616E-2</v>
      </c>
      <c r="O51" s="11">
        <f>AVERAGE(O30:O50)</f>
        <v>4.761904761904763E-2</v>
      </c>
      <c r="Q51" s="6" t="s">
        <v>56</v>
      </c>
      <c r="R51" s="11">
        <f>AVERAGE(R30:R50)</f>
        <v>4.7619047619047616E-2</v>
      </c>
      <c r="S51" s="11">
        <f t="shared" ref="S51" si="32">AVERAGE(S30:S50)</f>
        <v>4.7619047619047616E-2</v>
      </c>
      <c r="T51" s="11">
        <f t="shared" ref="T51" si="33">AVERAGE(T30:T50)</f>
        <v>4.7619047619047616E-2</v>
      </c>
      <c r="U51" s="11">
        <f t="shared" ref="U51" si="34">AVERAGE(U30:U50)</f>
        <v>4.761904761904763E-2</v>
      </c>
      <c r="V51" s="11">
        <f t="shared" ref="V51" si="35">AVERAGE(V30:V50)</f>
        <v>4.7619047619047616E-2</v>
      </c>
      <c r="W51" s="11">
        <f t="shared" ref="W51" si="36">AVERAGE(W30:W50)</f>
        <v>4.7619047619047616E-2</v>
      </c>
      <c r="X51" s="11">
        <f t="shared" ref="X51" si="37">AVERAGE(X30:X50)</f>
        <v>4.7619047619047616E-2</v>
      </c>
      <c r="Y51" s="11">
        <f t="shared" ref="Y51" si="38">AVERAGE(Y30:Y50)</f>
        <v>4.7619047619047616E-2</v>
      </c>
      <c r="Z51" s="11">
        <f t="shared" ref="Z51" si="39">AVERAGE(Z30:Z50)</f>
        <v>4.7619047619047616E-2</v>
      </c>
      <c r="AA51" s="11">
        <f t="shared" ref="AA51" si="40">AVERAGE(AA30:AA50)</f>
        <v>4.7619047619047616E-2</v>
      </c>
      <c r="AB51" s="11">
        <f t="shared" ref="AB51" si="41">AVERAGE(AB30:AB50)</f>
        <v>4.7619047619047616E-2</v>
      </c>
      <c r="AC51" s="11">
        <f t="shared" ref="AC51" si="42">AVERAGE(AC30:AC50)</f>
        <v>4.7619047619047616E-2</v>
      </c>
      <c r="AD51" s="11">
        <f t="shared" ref="AD51" si="43">AVERAGE(AD30:AD50)</f>
        <v>4.7619047619047616E-2</v>
      </c>
      <c r="AE51" s="11">
        <f t="shared" ref="AE51" si="44">AVERAGE(AE30:AE50)</f>
        <v>4.761904761904763E-2</v>
      </c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</sheetData>
  <mergeCells count="3">
    <mergeCell ref="Q2:AE2"/>
    <mergeCell ref="A1:N1"/>
    <mergeCell ref="Q1:AE1"/>
  </mergeCells>
  <phoneticPr fontId="18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7500-2D2E-491E-8DA7-C7C0DABBF145}">
  <dimension ref="A1:AE51"/>
  <sheetViews>
    <sheetView topLeftCell="V34" workbookViewId="0">
      <selection activeCell="AE30" sqref="AE30:AE51"/>
    </sheetView>
  </sheetViews>
  <sheetFormatPr defaultRowHeight="15" x14ac:dyDescent="0.25"/>
  <cols>
    <col min="1" max="1" width="48.5703125" bestFit="1" customWidth="1"/>
    <col min="2" max="13" width="19.5703125" bestFit="1" customWidth="1"/>
    <col min="14" max="14" width="20.5703125" bestFit="1" customWidth="1"/>
    <col min="15" max="15" width="20.28515625" customWidth="1"/>
    <col min="16" max="16" width="12" bestFit="1" customWidth="1"/>
    <col min="17" max="17" width="19.5703125" bestFit="1" customWidth="1"/>
    <col min="18" max="18" width="48.7109375" bestFit="1" customWidth="1"/>
    <col min="19" max="29" width="19.5703125" bestFit="1" customWidth="1"/>
    <col min="30" max="30" width="20.5703125" bestFit="1" customWidth="1"/>
  </cols>
  <sheetData>
    <row r="1" spans="1:3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3"/>
      <c r="Q1" s="19" t="s">
        <v>0</v>
      </c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3"/>
      <c r="Q2" s="15" t="s">
        <v>1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x14ac:dyDescent="0.25">
      <c r="A3" s="21" t="s">
        <v>38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3"/>
      <c r="Q3" s="15" t="s">
        <v>2</v>
      </c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3" t="s">
        <v>3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  <c r="G4" s="3" t="s">
        <v>44</v>
      </c>
      <c r="H4" s="3" t="s">
        <v>45</v>
      </c>
      <c r="I4" s="3" t="s">
        <v>46</v>
      </c>
      <c r="J4" s="3" t="s">
        <v>47</v>
      </c>
      <c r="K4" s="3" t="s">
        <v>48</v>
      </c>
      <c r="L4" s="3" t="s">
        <v>49</v>
      </c>
      <c r="M4" s="3" t="s">
        <v>50</v>
      </c>
      <c r="N4" s="6" t="s">
        <v>51</v>
      </c>
      <c r="O4" s="3" t="s">
        <v>14</v>
      </c>
      <c r="Q4" s="6" t="s">
        <v>3</v>
      </c>
      <c r="R4" s="6" t="s">
        <v>51</v>
      </c>
      <c r="S4" s="6" t="s">
        <v>52</v>
      </c>
      <c r="T4" s="6" t="s">
        <v>4</v>
      </c>
      <c r="U4" s="6" t="s">
        <v>5</v>
      </c>
      <c r="V4" s="6" t="s">
        <v>6</v>
      </c>
      <c r="W4" s="6" t="s">
        <v>7</v>
      </c>
      <c r="X4" s="6" t="s">
        <v>8</v>
      </c>
      <c r="Y4" s="6" t="s">
        <v>9</v>
      </c>
      <c r="Z4" s="6" t="s">
        <v>10</v>
      </c>
      <c r="AA4" s="6" t="s">
        <v>11</v>
      </c>
      <c r="AB4" s="6" t="s">
        <v>12</v>
      </c>
      <c r="AC4" s="6" t="s">
        <v>13</v>
      </c>
      <c r="AD4" s="6" t="s">
        <v>55</v>
      </c>
      <c r="AE4" s="6" t="s">
        <v>14</v>
      </c>
    </row>
    <row r="5" spans="1:31" x14ac:dyDescent="0.25">
      <c r="A5" s="3" t="s">
        <v>15</v>
      </c>
      <c r="B5" s="7">
        <v>97919765.640000001</v>
      </c>
      <c r="C5" s="7">
        <v>99910278.629999995</v>
      </c>
      <c r="D5" s="7">
        <v>105339969.5</v>
      </c>
      <c r="E5" s="7">
        <v>102373193.48999999</v>
      </c>
      <c r="F5" s="7">
        <v>100547723.09999999</v>
      </c>
      <c r="G5" s="7">
        <v>101023499.81999999</v>
      </c>
      <c r="H5" s="7">
        <v>98646757.489999995</v>
      </c>
      <c r="I5" s="7">
        <v>101151196.31999999</v>
      </c>
      <c r="J5" s="7">
        <v>97127160.620000005</v>
      </c>
      <c r="K5" s="7">
        <v>93556727.75</v>
      </c>
      <c r="L5" s="7">
        <v>102706627.02</v>
      </c>
      <c r="M5" s="7">
        <v>100352587.53</v>
      </c>
      <c r="N5" s="7">
        <v>102151193.88</v>
      </c>
      <c r="O5" s="7">
        <f>SUM(B5:N5)</f>
        <v>1302806680.79</v>
      </c>
      <c r="Q5" s="6" t="s">
        <v>15</v>
      </c>
      <c r="R5" s="7">
        <v>102151193.88</v>
      </c>
      <c r="S5" s="7">
        <v>99162284.5</v>
      </c>
      <c r="T5" s="7">
        <v>200391206.30000001</v>
      </c>
      <c r="U5" s="7">
        <v>311897439.06</v>
      </c>
      <c r="V5" s="7">
        <v>457069895.32999998</v>
      </c>
      <c r="W5" s="7">
        <v>465934008.82999998</v>
      </c>
      <c r="X5" s="7">
        <v>412691920.35000002</v>
      </c>
      <c r="Y5" s="7">
        <v>367363213.88999999</v>
      </c>
      <c r="Z5" s="7">
        <v>334364447.80000001</v>
      </c>
      <c r="AA5" s="7">
        <v>372988444.45999998</v>
      </c>
      <c r="AB5" s="7">
        <v>447762386.25999999</v>
      </c>
      <c r="AC5" s="7">
        <v>456306906.19999999</v>
      </c>
      <c r="AD5" s="12">
        <v>667936313.60000002</v>
      </c>
      <c r="AE5" s="8">
        <f t="shared" ref="AE5:AE24" si="0">SUM(R5:AD5)</f>
        <v>4696019660.46</v>
      </c>
    </row>
    <row r="6" spans="1:31" x14ac:dyDescent="0.25">
      <c r="A6" s="3" t="s">
        <v>16</v>
      </c>
      <c r="B6" s="7">
        <v>145180580.69</v>
      </c>
      <c r="C6" s="7">
        <v>149170011.97999999</v>
      </c>
      <c r="D6" s="7">
        <v>155286575.22999999</v>
      </c>
      <c r="E6" s="7">
        <v>151176243.69</v>
      </c>
      <c r="F6" s="7">
        <v>159570011.81</v>
      </c>
      <c r="G6" s="7">
        <v>160417791.63</v>
      </c>
      <c r="H6" s="7">
        <v>156549367.69999999</v>
      </c>
      <c r="I6" s="7">
        <v>165510496.28</v>
      </c>
      <c r="J6" s="7">
        <v>159389402.47</v>
      </c>
      <c r="K6" s="7">
        <v>151667110.81</v>
      </c>
      <c r="L6" s="7">
        <v>153878579.83000001</v>
      </c>
      <c r="M6" s="7">
        <v>150484884.16</v>
      </c>
      <c r="N6" s="7">
        <v>153218162.31</v>
      </c>
      <c r="O6" s="7">
        <f t="shared" ref="O6:O26" si="1">SUM(B6:N6)</f>
        <v>2011499218.5899997</v>
      </c>
      <c r="Q6" s="6" t="s">
        <v>16</v>
      </c>
      <c r="R6" s="7">
        <v>153218162.31</v>
      </c>
      <c r="S6" s="7">
        <v>137906359.03999999</v>
      </c>
      <c r="T6" s="7">
        <v>132441325.64</v>
      </c>
      <c r="U6" s="7">
        <v>124169442.19</v>
      </c>
      <c r="V6" s="7">
        <v>138003125.49000001</v>
      </c>
      <c r="W6" s="7">
        <v>135894018.13999999</v>
      </c>
      <c r="X6" s="7">
        <v>143081555.90000001</v>
      </c>
      <c r="Y6" s="7">
        <v>144783337.03999999</v>
      </c>
      <c r="Z6" s="7">
        <v>147221860.69999999</v>
      </c>
      <c r="AA6" s="7">
        <v>142385159.21000001</v>
      </c>
      <c r="AB6" s="7">
        <v>136822265.94</v>
      </c>
      <c r="AC6" s="7">
        <v>140278274.19</v>
      </c>
      <c r="AD6" s="12">
        <v>141209707.13</v>
      </c>
      <c r="AE6" s="8">
        <f t="shared" si="0"/>
        <v>1817414592.9200001</v>
      </c>
    </row>
    <row r="7" spans="1:31" x14ac:dyDescent="0.25">
      <c r="A7" s="3" t="s">
        <v>17</v>
      </c>
      <c r="B7" s="7">
        <v>6975241.1799999997</v>
      </c>
      <c r="C7" s="7">
        <v>7058768.8200000003</v>
      </c>
      <c r="D7" s="7">
        <v>6599369.4400000004</v>
      </c>
      <c r="E7" s="7">
        <v>6371354.6900000004</v>
      </c>
      <c r="F7" s="7">
        <v>6831381.0700000003</v>
      </c>
      <c r="G7" s="7">
        <v>6435658.8700000001</v>
      </c>
      <c r="H7" s="7">
        <v>6856764.5</v>
      </c>
      <c r="I7" s="7">
        <v>6965777.5599999996</v>
      </c>
      <c r="J7" s="7">
        <v>6644198.4800000004</v>
      </c>
      <c r="K7" s="7">
        <v>5895617.1299999999</v>
      </c>
      <c r="L7" s="7">
        <v>6836235.5599999996</v>
      </c>
      <c r="M7" s="7">
        <v>6811109.0899999999</v>
      </c>
      <c r="N7" s="7">
        <v>6623257.4800000004</v>
      </c>
      <c r="O7" s="7">
        <f t="shared" si="1"/>
        <v>86904733.870000005</v>
      </c>
      <c r="Q7" s="6" t="s">
        <v>17</v>
      </c>
      <c r="R7" s="7">
        <v>6623257.4800000004</v>
      </c>
      <c r="S7" s="7">
        <v>5207120.1100000003</v>
      </c>
      <c r="T7" s="7">
        <v>4853668.53</v>
      </c>
      <c r="U7" s="7">
        <v>5443654.8899999997</v>
      </c>
      <c r="V7" s="7">
        <v>5654601.4900000002</v>
      </c>
      <c r="W7" s="7">
        <v>5230034.26</v>
      </c>
      <c r="X7" s="7">
        <v>6013800.9500000002</v>
      </c>
      <c r="Y7" s="7">
        <v>6294660.5899999999</v>
      </c>
      <c r="Z7" s="7">
        <v>6330225.21</v>
      </c>
      <c r="AA7" s="7">
        <v>6086880.4100000001</v>
      </c>
      <c r="AB7" s="7">
        <v>6755198.5599999996</v>
      </c>
      <c r="AC7" s="7">
        <v>6191761.9699999997</v>
      </c>
      <c r="AD7" s="12">
        <v>6518512.2999999998</v>
      </c>
      <c r="AE7" s="8">
        <f t="shared" si="0"/>
        <v>77203376.75</v>
      </c>
    </row>
    <row r="8" spans="1:31" x14ac:dyDescent="0.25">
      <c r="A8" s="3" t="s">
        <v>18</v>
      </c>
      <c r="B8" s="7">
        <v>20463184.579999998</v>
      </c>
      <c r="C8" s="7">
        <v>21327189.510000002</v>
      </c>
      <c r="D8" s="7">
        <v>20904578.25</v>
      </c>
      <c r="E8" s="7">
        <v>20241869.940000001</v>
      </c>
      <c r="F8" s="7">
        <v>21001143.690000001</v>
      </c>
      <c r="G8" s="7">
        <v>22434807.34</v>
      </c>
      <c r="H8" s="7">
        <v>21637420.170000002</v>
      </c>
      <c r="I8" s="7">
        <v>22254851.530000001</v>
      </c>
      <c r="J8" s="7">
        <v>21923921.239999998</v>
      </c>
      <c r="K8" s="7">
        <v>19809585.41</v>
      </c>
      <c r="L8" s="7">
        <v>21374394.52</v>
      </c>
      <c r="M8" s="7">
        <v>20596792.350000001</v>
      </c>
      <c r="N8" s="7">
        <v>18705486.75</v>
      </c>
      <c r="O8" s="7">
        <f t="shared" si="1"/>
        <v>272675225.28000003</v>
      </c>
      <c r="Q8" s="6" t="s">
        <v>18</v>
      </c>
      <c r="R8" s="7">
        <v>18705486.75</v>
      </c>
      <c r="S8" s="7">
        <v>12358288.970000001</v>
      </c>
      <c r="T8" s="7">
        <v>11769159.869999999</v>
      </c>
      <c r="U8" s="7">
        <v>11987745.380000001</v>
      </c>
      <c r="V8" s="7">
        <v>12574790.48</v>
      </c>
      <c r="W8" s="7">
        <v>13118297.859999999</v>
      </c>
      <c r="X8" s="7">
        <v>13790680.92</v>
      </c>
      <c r="Y8" s="7">
        <v>15296899.789999999</v>
      </c>
      <c r="Z8" s="7">
        <v>15180027.359999999</v>
      </c>
      <c r="AA8" s="7">
        <v>14756089.529999999</v>
      </c>
      <c r="AB8" s="7">
        <v>14278696.59</v>
      </c>
      <c r="AC8" s="7">
        <v>13675156.26</v>
      </c>
      <c r="AD8" s="12">
        <v>12212485.42</v>
      </c>
      <c r="AE8" s="8">
        <f t="shared" si="0"/>
        <v>179703805.17999998</v>
      </c>
    </row>
    <row r="9" spans="1:31" x14ac:dyDescent="0.25">
      <c r="A9" s="3" t="s">
        <v>19</v>
      </c>
      <c r="B9" s="7">
        <v>29240462.370000001</v>
      </c>
      <c r="C9" s="7">
        <v>28915836.890000001</v>
      </c>
      <c r="D9" s="7">
        <v>29445977.57</v>
      </c>
      <c r="E9" s="7">
        <v>28651529.600000001</v>
      </c>
      <c r="F9" s="7">
        <v>29447618.280000001</v>
      </c>
      <c r="G9" s="7">
        <v>29522310.59</v>
      </c>
      <c r="H9" s="7">
        <v>29026388.140000001</v>
      </c>
      <c r="I9" s="7">
        <v>29880282.91</v>
      </c>
      <c r="J9" s="7">
        <v>28648158.399999999</v>
      </c>
      <c r="K9" s="7">
        <v>28750170.260000002</v>
      </c>
      <c r="L9" s="7">
        <v>28690228.760000002</v>
      </c>
      <c r="M9" s="7">
        <v>28441688.510000002</v>
      </c>
      <c r="N9" s="7">
        <v>28092285.420000002</v>
      </c>
      <c r="O9" s="7">
        <f t="shared" si="1"/>
        <v>376752937.69999999</v>
      </c>
      <c r="Q9" s="6" t="s">
        <v>19</v>
      </c>
      <c r="R9" s="7">
        <v>28092285.420000002</v>
      </c>
      <c r="S9" s="7">
        <v>24649370.829999998</v>
      </c>
      <c r="T9" s="7">
        <v>23521661.350000001</v>
      </c>
      <c r="U9" s="7">
        <v>23302371.670000002</v>
      </c>
      <c r="V9" s="7">
        <v>23419990.969999999</v>
      </c>
      <c r="W9" s="7">
        <v>23258251.199999999</v>
      </c>
      <c r="X9" s="7">
        <v>23533914.59</v>
      </c>
      <c r="Y9" s="7">
        <v>24923904.640000001</v>
      </c>
      <c r="Z9" s="7">
        <v>24711899.870000001</v>
      </c>
      <c r="AA9" s="7">
        <v>24863033.640000001</v>
      </c>
      <c r="AB9" s="7">
        <v>24511908.579999998</v>
      </c>
      <c r="AC9" s="7">
        <v>22212150.399999999</v>
      </c>
      <c r="AD9" s="12">
        <v>23037964.710000001</v>
      </c>
      <c r="AE9" s="8">
        <f t="shared" si="0"/>
        <v>314038707.86999995</v>
      </c>
    </row>
    <row r="10" spans="1:31" x14ac:dyDescent="0.25">
      <c r="A10" s="3" t="s">
        <v>20</v>
      </c>
      <c r="B10" s="7">
        <v>27730692.879999999</v>
      </c>
      <c r="C10" s="7">
        <v>28952641.800000001</v>
      </c>
      <c r="D10" s="7">
        <v>29042987.66</v>
      </c>
      <c r="E10" s="7">
        <v>28056081.739999998</v>
      </c>
      <c r="F10" s="7">
        <v>29139785.559999999</v>
      </c>
      <c r="G10" s="7">
        <v>30124861.890000001</v>
      </c>
      <c r="H10" s="7">
        <v>28907091.77</v>
      </c>
      <c r="I10" s="7">
        <v>30248075.829999998</v>
      </c>
      <c r="J10" s="7">
        <v>28709021.77</v>
      </c>
      <c r="K10" s="7">
        <v>27660900.48</v>
      </c>
      <c r="L10" s="7">
        <v>29653258.050000001</v>
      </c>
      <c r="M10" s="7">
        <v>28409010.52</v>
      </c>
      <c r="N10" s="7">
        <v>28480514.43</v>
      </c>
      <c r="O10" s="7">
        <f t="shared" si="1"/>
        <v>375114924.38</v>
      </c>
      <c r="Q10" s="6" t="s">
        <v>20</v>
      </c>
      <c r="R10" s="7">
        <v>28480514.43</v>
      </c>
      <c r="S10" s="7">
        <v>25365648.489999998</v>
      </c>
      <c r="T10" s="7">
        <v>25255660.82</v>
      </c>
      <c r="U10" s="7">
        <v>24628441.460000001</v>
      </c>
      <c r="V10" s="7">
        <v>25346150.809999999</v>
      </c>
      <c r="W10" s="7">
        <v>26057127.91</v>
      </c>
      <c r="X10" s="7">
        <v>25736066.559999999</v>
      </c>
      <c r="Y10" s="7">
        <v>26449476.5</v>
      </c>
      <c r="Z10" s="7">
        <v>27306692.25</v>
      </c>
      <c r="AA10" s="7">
        <v>26154191.149999999</v>
      </c>
      <c r="AB10" s="7">
        <v>26499398.989999998</v>
      </c>
      <c r="AC10" s="7">
        <v>24803659.460000001</v>
      </c>
      <c r="AD10" s="12">
        <v>24210017.739999998</v>
      </c>
      <c r="AE10" s="8">
        <f t="shared" si="0"/>
        <v>336293046.56999999</v>
      </c>
    </row>
    <row r="11" spans="1:31" x14ac:dyDescent="0.25">
      <c r="A11" s="3" t="s">
        <v>21</v>
      </c>
      <c r="B11" s="7">
        <v>13852853.300000001</v>
      </c>
      <c r="C11" s="7">
        <v>14514205.82</v>
      </c>
      <c r="D11" s="7">
        <v>16849874.09</v>
      </c>
      <c r="E11" s="7">
        <v>16906226.300000001</v>
      </c>
      <c r="F11" s="7">
        <v>18687801.710000001</v>
      </c>
      <c r="G11" s="7">
        <v>17061451.379999999</v>
      </c>
      <c r="H11" s="7">
        <v>15600909.92</v>
      </c>
      <c r="I11" s="7">
        <v>15751547.15</v>
      </c>
      <c r="J11" s="7">
        <v>15377818.48</v>
      </c>
      <c r="K11" s="7">
        <v>13549677.050000001</v>
      </c>
      <c r="L11" s="7">
        <v>13380152.42</v>
      </c>
      <c r="M11" s="7">
        <v>12753192.470000001</v>
      </c>
      <c r="N11" s="7">
        <v>11571061.35</v>
      </c>
      <c r="O11" s="7">
        <f t="shared" si="1"/>
        <v>195856771.44</v>
      </c>
      <c r="Q11" s="6" t="s">
        <v>21</v>
      </c>
      <c r="R11" s="7">
        <v>11571061.35</v>
      </c>
      <c r="S11" s="7">
        <v>5610465.0300000003</v>
      </c>
      <c r="T11" s="7">
        <v>6230725.9699999997</v>
      </c>
      <c r="U11" s="7">
        <v>7896891.9800000004</v>
      </c>
      <c r="V11" s="7">
        <v>8572030.6699999999</v>
      </c>
      <c r="W11" s="7">
        <v>9679622.5</v>
      </c>
      <c r="X11" s="7">
        <v>10491084.77</v>
      </c>
      <c r="Y11" s="7">
        <v>12603662.689999999</v>
      </c>
      <c r="Z11" s="7">
        <v>13210944.41</v>
      </c>
      <c r="AA11" s="7">
        <v>11964254.93</v>
      </c>
      <c r="AB11" s="7">
        <v>9969130.5500000007</v>
      </c>
      <c r="AC11" s="7">
        <v>10578691.65</v>
      </c>
      <c r="AD11" s="12">
        <v>10585403.93</v>
      </c>
      <c r="AE11" s="8">
        <f t="shared" si="0"/>
        <v>128963970.42999998</v>
      </c>
    </row>
    <row r="12" spans="1:31" x14ac:dyDescent="0.25">
      <c r="A12" s="3" t="s">
        <v>22</v>
      </c>
      <c r="B12" s="7">
        <v>4160703.43</v>
      </c>
      <c r="C12" s="7">
        <v>4361458.07</v>
      </c>
      <c r="D12" s="7">
        <v>4802083.16</v>
      </c>
      <c r="E12" s="7">
        <v>5245899.53</v>
      </c>
      <c r="F12" s="7">
        <v>5552650.7300000004</v>
      </c>
      <c r="G12" s="7">
        <v>6257616.2999999998</v>
      </c>
      <c r="H12" s="7">
        <v>5543102.6399999997</v>
      </c>
      <c r="I12" s="7">
        <v>5548668.0099999998</v>
      </c>
      <c r="J12" s="7">
        <v>5016992.28</v>
      </c>
      <c r="K12" s="7">
        <v>5577764.29</v>
      </c>
      <c r="L12" s="7">
        <v>4746330.42</v>
      </c>
      <c r="M12" s="7">
        <v>5219623.6399999997</v>
      </c>
      <c r="N12" s="7">
        <v>4920348.74</v>
      </c>
      <c r="O12" s="7">
        <f t="shared" si="1"/>
        <v>66953241.240000002</v>
      </c>
      <c r="Q12" s="6" t="s">
        <v>22</v>
      </c>
      <c r="R12" s="7">
        <v>4920348.74</v>
      </c>
      <c r="S12" s="7">
        <v>1179523.04</v>
      </c>
      <c r="T12" s="7">
        <v>938551.75</v>
      </c>
      <c r="U12" s="7">
        <v>1473206.05</v>
      </c>
      <c r="V12" s="7">
        <v>2142849.3199999998</v>
      </c>
      <c r="W12" s="7">
        <v>1574548.79</v>
      </c>
      <c r="X12" s="7">
        <v>3075297.88</v>
      </c>
      <c r="Y12" s="7">
        <v>4048093.12</v>
      </c>
      <c r="Z12" s="7">
        <v>4536711.43</v>
      </c>
      <c r="AA12" s="7">
        <v>3956498.06</v>
      </c>
      <c r="AB12" s="7">
        <v>3878626.82</v>
      </c>
      <c r="AC12" s="7">
        <v>3764525.57</v>
      </c>
      <c r="AD12" s="12">
        <v>2888705.53</v>
      </c>
      <c r="AE12" s="8">
        <f t="shared" si="0"/>
        <v>38377486.100000001</v>
      </c>
    </row>
    <row r="13" spans="1:31" x14ac:dyDescent="0.25">
      <c r="A13" s="3" t="s">
        <v>23</v>
      </c>
      <c r="B13" s="7">
        <v>249487532.88999999</v>
      </c>
      <c r="C13" s="7">
        <v>250890981.24000001</v>
      </c>
      <c r="D13" s="7">
        <v>258151087.02000001</v>
      </c>
      <c r="E13" s="7">
        <v>247503545.80000001</v>
      </c>
      <c r="F13" s="7">
        <v>265566133.56999999</v>
      </c>
      <c r="G13" s="7">
        <v>272972588.79000002</v>
      </c>
      <c r="H13" s="7">
        <v>265141220.05000001</v>
      </c>
      <c r="I13" s="7">
        <v>273998189.25999999</v>
      </c>
      <c r="J13" s="7">
        <v>260586257.68000001</v>
      </c>
      <c r="K13" s="7">
        <v>258685230.25999999</v>
      </c>
      <c r="L13" s="7">
        <v>261517933.22</v>
      </c>
      <c r="M13" s="7">
        <v>256717469.22</v>
      </c>
      <c r="N13" s="7">
        <v>254063282.38</v>
      </c>
      <c r="O13" s="7">
        <f t="shared" si="1"/>
        <v>3375281451.3799992</v>
      </c>
      <c r="Q13" s="6" t="s">
        <v>23</v>
      </c>
      <c r="R13" s="7">
        <v>254063282.38</v>
      </c>
      <c r="S13" s="7">
        <v>211280066.34</v>
      </c>
      <c r="T13" s="7">
        <v>206623255.99000001</v>
      </c>
      <c r="U13" s="7">
        <v>206590305.09999999</v>
      </c>
      <c r="V13" s="7">
        <v>215458952.13999999</v>
      </c>
      <c r="W13" s="7">
        <v>229864657.68000001</v>
      </c>
      <c r="X13" s="7">
        <v>227708723.43000001</v>
      </c>
      <c r="Y13" s="7">
        <v>244296327.30000001</v>
      </c>
      <c r="Z13" s="7">
        <v>245087892.50999999</v>
      </c>
      <c r="AA13" s="7">
        <v>231617504.74000001</v>
      </c>
      <c r="AB13" s="7">
        <v>219398333.71000001</v>
      </c>
      <c r="AC13" s="7">
        <v>218362411.62</v>
      </c>
      <c r="AD13" s="12">
        <v>209250462.55000001</v>
      </c>
      <c r="AE13" s="8">
        <f t="shared" si="0"/>
        <v>2919602175.4900002</v>
      </c>
    </row>
    <row r="14" spans="1:31" x14ac:dyDescent="0.25">
      <c r="A14" s="3" t="s">
        <v>24</v>
      </c>
      <c r="B14" s="7">
        <v>98355590.469999999</v>
      </c>
      <c r="C14" s="7">
        <v>110776428.18000001</v>
      </c>
      <c r="D14" s="7">
        <v>122900429.14</v>
      </c>
      <c r="E14" s="7">
        <v>121712061.91</v>
      </c>
      <c r="F14" s="7">
        <v>126218204.58</v>
      </c>
      <c r="G14" s="7">
        <v>120503370.13</v>
      </c>
      <c r="H14" s="7">
        <v>113555349.8</v>
      </c>
      <c r="I14" s="7">
        <v>113355378.33</v>
      </c>
      <c r="J14" s="7">
        <v>102694612.31</v>
      </c>
      <c r="K14" s="7">
        <v>97262330.879999995</v>
      </c>
      <c r="L14" s="7">
        <v>97936182.489999995</v>
      </c>
      <c r="M14" s="7">
        <v>91295586.239999995</v>
      </c>
      <c r="N14" s="7">
        <v>99387925.280000001</v>
      </c>
      <c r="O14" s="7">
        <f t="shared" si="1"/>
        <v>1415953449.74</v>
      </c>
      <c r="Q14" s="6" t="s">
        <v>24</v>
      </c>
      <c r="R14" s="7">
        <v>99387925.280000001</v>
      </c>
      <c r="S14" s="7">
        <v>89027017.299999997</v>
      </c>
      <c r="T14" s="7">
        <v>89283443.709999993</v>
      </c>
      <c r="U14" s="7">
        <v>85923834.379999995</v>
      </c>
      <c r="V14" s="7">
        <v>88766809.760000005</v>
      </c>
      <c r="W14" s="7">
        <v>90933643.900000006</v>
      </c>
      <c r="X14" s="7">
        <v>89992252.189999998</v>
      </c>
      <c r="Y14" s="7">
        <v>87906155.730000004</v>
      </c>
      <c r="Z14" s="7">
        <v>86859971.480000004</v>
      </c>
      <c r="AA14" s="7">
        <v>80232834.760000005</v>
      </c>
      <c r="AB14" s="7">
        <v>85094075.980000004</v>
      </c>
      <c r="AC14" s="7">
        <v>80923129.870000005</v>
      </c>
      <c r="AD14" s="12">
        <v>84749659.629999995</v>
      </c>
      <c r="AE14" s="8">
        <f t="shared" si="0"/>
        <v>1139080753.97</v>
      </c>
    </row>
    <row r="15" spans="1:31" x14ac:dyDescent="0.25">
      <c r="A15" s="3" t="s">
        <v>25</v>
      </c>
      <c r="B15" s="7">
        <v>96738236.560000002</v>
      </c>
      <c r="C15" s="7">
        <v>99220946.540000007</v>
      </c>
      <c r="D15" s="7">
        <v>103461953.05</v>
      </c>
      <c r="E15" s="7">
        <v>101480775.16</v>
      </c>
      <c r="F15" s="7">
        <v>106496135.43000001</v>
      </c>
      <c r="G15" s="7">
        <v>105076090.38</v>
      </c>
      <c r="H15" s="7">
        <v>101351536.91</v>
      </c>
      <c r="I15" s="7">
        <v>109190265.37</v>
      </c>
      <c r="J15" s="7">
        <v>105236234.20999999</v>
      </c>
      <c r="K15" s="7">
        <v>99088544.370000005</v>
      </c>
      <c r="L15" s="7">
        <v>105688256.41</v>
      </c>
      <c r="M15" s="7">
        <v>99613146.560000002</v>
      </c>
      <c r="N15" s="7">
        <v>94355315.469999999</v>
      </c>
      <c r="O15" s="7">
        <f t="shared" si="1"/>
        <v>1326997436.4200001</v>
      </c>
      <c r="Q15" s="6" t="s">
        <v>25</v>
      </c>
      <c r="R15" s="7">
        <v>94355315.469999999</v>
      </c>
      <c r="S15" s="7">
        <v>67866763.920000002</v>
      </c>
      <c r="T15" s="7">
        <v>64443539.149999999</v>
      </c>
      <c r="U15" s="7">
        <v>67840619.420000002</v>
      </c>
      <c r="V15" s="7">
        <v>71021917.930000007</v>
      </c>
      <c r="W15" s="7">
        <v>76351007.019999996</v>
      </c>
      <c r="X15" s="7">
        <v>81136570.870000005</v>
      </c>
      <c r="Y15" s="7">
        <v>89000915.299999997</v>
      </c>
      <c r="Z15" s="7">
        <v>92603141.730000004</v>
      </c>
      <c r="AA15" s="7">
        <v>85026698.040000007</v>
      </c>
      <c r="AB15" s="7">
        <v>83040012.099999994</v>
      </c>
      <c r="AC15" s="7">
        <v>78997328.290000007</v>
      </c>
      <c r="AD15" s="12">
        <v>71937012.969999999</v>
      </c>
      <c r="AE15" s="8">
        <f t="shared" si="0"/>
        <v>1023620842.2099999</v>
      </c>
    </row>
    <row r="16" spans="1:31" x14ac:dyDescent="0.25">
      <c r="A16" s="3" t="s">
        <v>26</v>
      </c>
      <c r="B16" s="7">
        <v>12862954.880000001</v>
      </c>
      <c r="C16" s="7">
        <v>13260178.050000001</v>
      </c>
      <c r="D16" s="7">
        <v>14062001.42</v>
      </c>
      <c r="E16" s="7">
        <v>13183229.789999999</v>
      </c>
      <c r="F16" s="7">
        <v>13906691.27</v>
      </c>
      <c r="G16" s="7">
        <v>14271268.16</v>
      </c>
      <c r="H16" s="7">
        <v>13471418.4</v>
      </c>
      <c r="I16" s="7">
        <v>14161306.34</v>
      </c>
      <c r="J16" s="7">
        <v>13082690.9</v>
      </c>
      <c r="K16" s="7">
        <v>13206283.720000001</v>
      </c>
      <c r="L16" s="7">
        <v>13758441.470000001</v>
      </c>
      <c r="M16" s="7">
        <v>13573729.18</v>
      </c>
      <c r="N16" s="7">
        <v>12721010.66</v>
      </c>
      <c r="O16" s="7">
        <f t="shared" si="1"/>
        <v>175521204.24000001</v>
      </c>
      <c r="Q16" s="6" t="s">
        <v>26</v>
      </c>
      <c r="R16" s="7">
        <v>12721010.66</v>
      </c>
      <c r="S16" s="7">
        <v>10402570.15</v>
      </c>
      <c r="T16" s="7">
        <v>9890382.9299999997</v>
      </c>
      <c r="U16" s="7">
        <v>9696101.75</v>
      </c>
      <c r="V16" s="7">
        <v>10541583.869999999</v>
      </c>
      <c r="W16" s="7">
        <v>10753329.119999999</v>
      </c>
      <c r="X16" s="7">
        <v>11293360.17</v>
      </c>
      <c r="Y16" s="7">
        <v>11803221.75</v>
      </c>
      <c r="Z16" s="7">
        <v>12116945.35</v>
      </c>
      <c r="AA16" s="7">
        <v>10841754.529999999</v>
      </c>
      <c r="AB16" s="7">
        <v>10897018.359999999</v>
      </c>
      <c r="AC16" s="7">
        <v>10875306.359999999</v>
      </c>
      <c r="AD16" s="12">
        <v>10404569.59</v>
      </c>
      <c r="AE16" s="8">
        <f t="shared" si="0"/>
        <v>142237154.58999997</v>
      </c>
    </row>
    <row r="17" spans="1:31" x14ac:dyDescent="0.25">
      <c r="A17" s="3" t="s">
        <v>27</v>
      </c>
      <c r="B17" s="7">
        <v>28915119</v>
      </c>
      <c r="C17" s="7">
        <v>30172833.859999999</v>
      </c>
      <c r="D17" s="7">
        <v>31169206.23</v>
      </c>
      <c r="E17" s="7">
        <v>29710826.57</v>
      </c>
      <c r="F17" s="7">
        <v>31958091.190000001</v>
      </c>
      <c r="G17" s="7">
        <v>32650896.219999999</v>
      </c>
      <c r="H17" s="7">
        <v>30973278.949999999</v>
      </c>
      <c r="I17" s="7">
        <v>31680433.59</v>
      </c>
      <c r="J17" s="7">
        <v>31734572.84</v>
      </c>
      <c r="K17" s="7">
        <v>28306521.620000001</v>
      </c>
      <c r="L17" s="7">
        <v>26446743.280000001</v>
      </c>
      <c r="M17" s="7">
        <v>28155488.82</v>
      </c>
      <c r="N17" s="7">
        <v>26661284.960000001</v>
      </c>
      <c r="O17" s="7">
        <f t="shared" si="1"/>
        <v>388535297.13</v>
      </c>
      <c r="Q17" s="6" t="s">
        <v>27</v>
      </c>
      <c r="R17" s="7">
        <v>26661284.960000001</v>
      </c>
      <c r="S17" s="7">
        <v>15476878.27</v>
      </c>
      <c r="T17" s="7">
        <v>14682921.75</v>
      </c>
      <c r="U17" s="7">
        <v>13702617.83</v>
      </c>
      <c r="V17" s="7">
        <v>13029274.699999999</v>
      </c>
      <c r="W17" s="7">
        <v>14631173.939999999</v>
      </c>
      <c r="X17" s="7">
        <v>16050619.9</v>
      </c>
      <c r="Y17" s="7">
        <v>19739773.989999998</v>
      </c>
      <c r="Z17" s="7">
        <v>22447052.890000001</v>
      </c>
      <c r="AA17" s="7">
        <v>19708635.120000001</v>
      </c>
      <c r="AB17" s="7">
        <v>18113615.199999999</v>
      </c>
      <c r="AC17" s="7">
        <v>18349044.199999999</v>
      </c>
      <c r="AD17" s="12">
        <v>16788784.030000001</v>
      </c>
      <c r="AE17" s="8">
        <f t="shared" si="0"/>
        <v>229381676.78</v>
      </c>
    </row>
    <row r="18" spans="1:31" x14ac:dyDescent="0.25">
      <c r="A18" s="3" t="s">
        <v>28</v>
      </c>
      <c r="B18" s="7">
        <v>65965312.310000002</v>
      </c>
      <c r="C18" s="7">
        <v>68534494.959999993</v>
      </c>
      <c r="D18" s="7">
        <v>69168305.430000007</v>
      </c>
      <c r="E18" s="7">
        <v>65688606.240000002</v>
      </c>
      <c r="F18" s="7">
        <v>73542778.150000006</v>
      </c>
      <c r="G18" s="7">
        <v>72601520.010000005</v>
      </c>
      <c r="H18" s="7">
        <v>69341695.489999995</v>
      </c>
      <c r="I18" s="7">
        <v>75565960.290000007</v>
      </c>
      <c r="J18" s="7">
        <v>69237566.189999998</v>
      </c>
      <c r="K18" s="7">
        <v>68874692.489999995</v>
      </c>
      <c r="L18" s="7">
        <v>72050877.400000006</v>
      </c>
      <c r="M18" s="7">
        <v>68703369.489999995</v>
      </c>
      <c r="N18" s="7">
        <v>67964546.150000006</v>
      </c>
      <c r="O18" s="7">
        <f t="shared" si="1"/>
        <v>907239724.5999999</v>
      </c>
      <c r="Q18" s="6" t="s">
        <v>28</v>
      </c>
      <c r="R18" s="7">
        <v>67964546.150000006</v>
      </c>
      <c r="S18" s="7">
        <v>49562083.950000003</v>
      </c>
      <c r="T18" s="7">
        <v>45955089.100000001</v>
      </c>
      <c r="U18" s="7">
        <v>45705108.68</v>
      </c>
      <c r="V18" s="7">
        <v>47429771.299999997</v>
      </c>
      <c r="W18" s="7">
        <v>49077911.479999997</v>
      </c>
      <c r="X18" s="7">
        <v>51362801.549999997</v>
      </c>
      <c r="Y18" s="7">
        <v>61527413.439999998</v>
      </c>
      <c r="Z18" s="7">
        <v>62313003.25</v>
      </c>
      <c r="AA18" s="7">
        <v>54673538.380000003</v>
      </c>
      <c r="AB18" s="7">
        <v>54811666.789999999</v>
      </c>
      <c r="AC18" s="7">
        <v>53285500.450000003</v>
      </c>
      <c r="AD18" s="12">
        <v>50779092.130000003</v>
      </c>
      <c r="AE18" s="8">
        <f t="shared" si="0"/>
        <v>694447526.6500001</v>
      </c>
    </row>
    <row r="19" spans="1:31" x14ac:dyDescent="0.25">
      <c r="A19" s="3" t="s">
        <v>29</v>
      </c>
      <c r="B19" s="7">
        <v>125135958.26000001</v>
      </c>
      <c r="C19" s="7">
        <v>123077562.2</v>
      </c>
      <c r="D19" s="7">
        <v>126672973.25</v>
      </c>
      <c r="E19" s="7">
        <v>121197253.22</v>
      </c>
      <c r="F19" s="7">
        <v>122589306.55</v>
      </c>
      <c r="G19" s="7">
        <v>121911361.55</v>
      </c>
      <c r="H19" s="7">
        <v>120210086.54000001</v>
      </c>
      <c r="I19" s="7">
        <v>117374640.58</v>
      </c>
      <c r="J19" s="7">
        <v>111455943.05</v>
      </c>
      <c r="K19" s="7">
        <v>110363031.02</v>
      </c>
      <c r="L19" s="7">
        <v>120005519.81</v>
      </c>
      <c r="M19" s="7">
        <v>113115722.41</v>
      </c>
      <c r="N19" s="7">
        <v>118305844.34</v>
      </c>
      <c r="O19" s="7">
        <f t="shared" si="1"/>
        <v>1551415202.78</v>
      </c>
      <c r="Q19" s="6" t="s">
        <v>29</v>
      </c>
      <c r="R19" s="7">
        <v>118305844.34</v>
      </c>
      <c r="S19" s="7">
        <v>120775597.34</v>
      </c>
      <c r="T19" s="7">
        <v>122951380.98</v>
      </c>
      <c r="U19" s="7">
        <v>117668735</v>
      </c>
      <c r="V19" s="7">
        <v>118007292.23</v>
      </c>
      <c r="W19" s="7">
        <v>114368867.67</v>
      </c>
      <c r="X19" s="7">
        <v>114317620.62</v>
      </c>
      <c r="Y19" s="7">
        <v>110873470.05</v>
      </c>
      <c r="Z19" s="7">
        <v>107583927.31999999</v>
      </c>
      <c r="AA19" s="7">
        <v>104640649.25</v>
      </c>
      <c r="AB19" s="7">
        <v>112059302.84999999</v>
      </c>
      <c r="AC19" s="7">
        <v>107721482.94</v>
      </c>
      <c r="AD19" s="12">
        <v>107304492.79000001</v>
      </c>
      <c r="AE19" s="8">
        <f t="shared" si="0"/>
        <v>1476578663.3799999</v>
      </c>
    </row>
    <row r="20" spans="1:31" x14ac:dyDescent="0.25">
      <c r="A20" s="3" t="s">
        <v>30</v>
      </c>
      <c r="B20" s="7">
        <v>70015102.650000006</v>
      </c>
      <c r="C20" s="7">
        <v>70171362.290000007</v>
      </c>
      <c r="D20" s="7">
        <v>71523147.989999995</v>
      </c>
      <c r="E20" s="7">
        <v>66055320.390000001</v>
      </c>
      <c r="F20" s="7">
        <v>68094888.200000003</v>
      </c>
      <c r="G20" s="7">
        <v>68414440.129999995</v>
      </c>
      <c r="H20" s="7">
        <v>66737278.479999997</v>
      </c>
      <c r="I20" s="7">
        <v>66334430.649999999</v>
      </c>
      <c r="J20" s="7">
        <v>65023841.340000004</v>
      </c>
      <c r="K20" s="7">
        <v>65257295.270000003</v>
      </c>
      <c r="L20" s="7">
        <v>74989193.200000003</v>
      </c>
      <c r="M20" s="7">
        <v>71130393.569999993</v>
      </c>
      <c r="N20" s="7">
        <v>70009497.769999996</v>
      </c>
      <c r="O20" s="7">
        <f t="shared" si="1"/>
        <v>893756191.93000007</v>
      </c>
      <c r="Q20" s="6" t="s">
        <v>30</v>
      </c>
      <c r="R20" s="7">
        <v>70009497.769999996</v>
      </c>
      <c r="S20" s="7">
        <v>72638154.260000005</v>
      </c>
      <c r="T20" s="7">
        <v>74202337.680000007</v>
      </c>
      <c r="U20" s="7">
        <v>71498676.609999999</v>
      </c>
      <c r="V20" s="7">
        <v>72053358.519999996</v>
      </c>
      <c r="W20" s="7">
        <v>71377009.299999997</v>
      </c>
      <c r="X20" s="7">
        <v>67583939.980000004</v>
      </c>
      <c r="Y20" s="7">
        <v>68636549.939999998</v>
      </c>
      <c r="Z20" s="7">
        <v>68221753.689999998</v>
      </c>
      <c r="AA20" s="7">
        <v>65731121.700000003</v>
      </c>
      <c r="AB20" s="7">
        <v>71644699.090000004</v>
      </c>
      <c r="AC20" s="7">
        <v>67781871.150000006</v>
      </c>
      <c r="AD20" s="12">
        <v>70979257.359999999</v>
      </c>
      <c r="AE20" s="8">
        <f t="shared" si="0"/>
        <v>912358227.05000007</v>
      </c>
    </row>
    <row r="21" spans="1:31" x14ac:dyDescent="0.25">
      <c r="A21" s="3" t="s">
        <v>31</v>
      </c>
      <c r="B21" s="7">
        <v>24876599.829999998</v>
      </c>
      <c r="C21" s="7">
        <v>24665750.329999998</v>
      </c>
      <c r="D21" s="7">
        <v>26177869.510000002</v>
      </c>
      <c r="E21" s="7">
        <v>25785252.149999999</v>
      </c>
      <c r="F21" s="7">
        <v>24987472.699999999</v>
      </c>
      <c r="G21" s="7">
        <v>26346857.57</v>
      </c>
      <c r="H21" s="7">
        <v>27387309.34</v>
      </c>
      <c r="I21" s="7">
        <v>27093139.010000002</v>
      </c>
      <c r="J21" s="7">
        <v>27278799.98</v>
      </c>
      <c r="K21" s="7">
        <v>24805131.539999999</v>
      </c>
      <c r="L21" s="7">
        <v>25051400.859999999</v>
      </c>
      <c r="M21" s="7">
        <v>25712570.23</v>
      </c>
      <c r="N21" s="7">
        <v>25214493.989999998</v>
      </c>
      <c r="O21" s="7">
        <f t="shared" si="1"/>
        <v>335382647.04000002</v>
      </c>
      <c r="Q21" s="6" t="s">
        <v>31</v>
      </c>
      <c r="R21" s="7">
        <v>25214493.989999998</v>
      </c>
      <c r="S21" s="7">
        <v>17939880.149999999</v>
      </c>
      <c r="T21" s="7">
        <v>18913356.32</v>
      </c>
      <c r="U21" s="7">
        <v>17550923.989999998</v>
      </c>
      <c r="V21" s="7">
        <v>19784066.649999999</v>
      </c>
      <c r="W21" s="7">
        <v>20615204.82</v>
      </c>
      <c r="X21" s="7">
        <v>22788718.489999998</v>
      </c>
      <c r="Y21" s="7">
        <v>25356700.23</v>
      </c>
      <c r="Z21" s="7">
        <v>25342722.41</v>
      </c>
      <c r="AA21" s="7">
        <v>23078061.100000001</v>
      </c>
      <c r="AB21" s="7">
        <v>22177109.710000001</v>
      </c>
      <c r="AC21" s="7">
        <v>23766991.359999999</v>
      </c>
      <c r="AD21" s="12">
        <v>22296821.399999999</v>
      </c>
      <c r="AE21" s="8">
        <f t="shared" si="0"/>
        <v>284825050.61999995</v>
      </c>
    </row>
    <row r="22" spans="1:31" x14ac:dyDescent="0.25">
      <c r="A22" s="3" t="s">
        <v>32</v>
      </c>
      <c r="B22" s="7">
        <v>18318051.66</v>
      </c>
      <c r="C22" s="7">
        <v>18917177.780000001</v>
      </c>
      <c r="D22" s="7">
        <v>19347429.399999999</v>
      </c>
      <c r="E22" s="7">
        <v>18349037.420000002</v>
      </c>
      <c r="F22" s="7">
        <v>19348638.129999999</v>
      </c>
      <c r="G22" s="7">
        <v>19839241.140000001</v>
      </c>
      <c r="H22" s="7">
        <v>19450948.23</v>
      </c>
      <c r="I22" s="7">
        <v>20380383.989999998</v>
      </c>
      <c r="J22" s="7">
        <v>19588693.460000001</v>
      </c>
      <c r="K22" s="7">
        <v>19637767.539999999</v>
      </c>
      <c r="L22" s="7">
        <v>19683299.690000001</v>
      </c>
      <c r="M22" s="7">
        <v>19426417.289999999</v>
      </c>
      <c r="N22" s="7">
        <v>18733455.75</v>
      </c>
      <c r="O22" s="7">
        <f t="shared" si="1"/>
        <v>251020541.47999999</v>
      </c>
      <c r="Q22" s="6" t="s">
        <v>32</v>
      </c>
      <c r="R22" s="7">
        <v>18733455.75</v>
      </c>
      <c r="S22" s="7">
        <v>16513117.119999999</v>
      </c>
      <c r="T22" s="7">
        <v>16124431</v>
      </c>
      <c r="U22" s="7">
        <v>15919412.550000001</v>
      </c>
      <c r="V22" s="7">
        <v>17158111.25</v>
      </c>
      <c r="W22" s="7">
        <v>17614894.210000001</v>
      </c>
      <c r="X22" s="7">
        <v>17522739.789999999</v>
      </c>
      <c r="Y22" s="7">
        <v>19594740.359999999</v>
      </c>
      <c r="Z22" s="7">
        <v>19101511.43</v>
      </c>
      <c r="AA22" s="7">
        <v>18338856.800000001</v>
      </c>
      <c r="AB22" s="7">
        <v>18712802.710000001</v>
      </c>
      <c r="AC22" s="7">
        <v>17929908.84</v>
      </c>
      <c r="AD22" s="12">
        <v>17256823.969999999</v>
      </c>
      <c r="AE22" s="8">
        <f t="shared" si="0"/>
        <v>230520805.78</v>
      </c>
    </row>
    <row r="23" spans="1:31" x14ac:dyDescent="0.25">
      <c r="A23" s="3" t="s">
        <v>33</v>
      </c>
      <c r="B23" s="7">
        <v>123497880.95999999</v>
      </c>
      <c r="C23" s="7">
        <v>121987304.68000001</v>
      </c>
      <c r="D23" s="7">
        <v>131154638.3</v>
      </c>
      <c r="E23" s="7">
        <v>123484682.26000001</v>
      </c>
      <c r="F23" s="7">
        <v>132556995.90000001</v>
      </c>
      <c r="G23" s="7">
        <v>135089864.47999999</v>
      </c>
      <c r="H23" s="7">
        <v>130309163.34</v>
      </c>
      <c r="I23" s="7">
        <v>137643836.75</v>
      </c>
      <c r="J23" s="7">
        <v>129206567.13</v>
      </c>
      <c r="K23" s="7">
        <v>129300673.86</v>
      </c>
      <c r="L23" s="7">
        <v>132809176.48999999</v>
      </c>
      <c r="M23" s="7">
        <v>128475597.45999999</v>
      </c>
      <c r="N23" s="7">
        <v>130377234.18000001</v>
      </c>
      <c r="O23" s="7">
        <f t="shared" si="1"/>
        <v>1685893615.7900002</v>
      </c>
      <c r="Q23" s="6" t="s">
        <v>33</v>
      </c>
      <c r="R23" s="7">
        <v>130377234.18000001</v>
      </c>
      <c r="S23" s="7">
        <v>115503659.51000001</v>
      </c>
      <c r="T23" s="7">
        <v>118115780.28</v>
      </c>
      <c r="U23" s="7">
        <v>115126891.54000001</v>
      </c>
      <c r="V23" s="7">
        <v>126680359</v>
      </c>
      <c r="W23" s="7">
        <v>126949208.27</v>
      </c>
      <c r="X23" s="7">
        <v>128645941</v>
      </c>
      <c r="Y23" s="7">
        <v>136404153.88999999</v>
      </c>
      <c r="Z23" s="7">
        <v>135916996.97</v>
      </c>
      <c r="AA23" s="7">
        <v>131946172.01000001</v>
      </c>
      <c r="AB23" s="7">
        <v>136250861.11000001</v>
      </c>
      <c r="AC23" s="7">
        <v>132013026.61</v>
      </c>
      <c r="AD23" s="12">
        <v>125783744.33</v>
      </c>
      <c r="AE23" s="8">
        <f t="shared" si="0"/>
        <v>1659714028.6999996</v>
      </c>
    </row>
    <row r="24" spans="1:31" x14ac:dyDescent="0.25">
      <c r="A24" s="3" t="s">
        <v>53</v>
      </c>
      <c r="B24" s="7">
        <v>2060.5700000000002</v>
      </c>
      <c r="C24" s="7">
        <v>1994.1</v>
      </c>
      <c r="D24" s="7">
        <v>2060.5700000000002</v>
      </c>
      <c r="E24" s="7">
        <v>1994.1</v>
      </c>
      <c r="F24" s="7">
        <v>465.29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f t="shared" si="1"/>
        <v>8574.630000000001</v>
      </c>
      <c r="Q24" s="6" t="s">
        <v>53</v>
      </c>
      <c r="R24" s="7">
        <v>0</v>
      </c>
      <c r="S24" s="7">
        <v>0</v>
      </c>
      <c r="T24" s="7">
        <v>9208304.0199999996</v>
      </c>
      <c r="U24" s="7">
        <v>9364013.5899999999</v>
      </c>
      <c r="V24" s="7">
        <v>10628515.08</v>
      </c>
      <c r="W24" s="7">
        <v>10184014.82</v>
      </c>
      <c r="X24" s="7">
        <v>10798512.01</v>
      </c>
      <c r="Y24" s="7">
        <v>12883281.609999999</v>
      </c>
      <c r="Z24" s="7">
        <v>13536395.27</v>
      </c>
      <c r="AA24" s="7">
        <v>12011790.27</v>
      </c>
      <c r="AB24" s="7">
        <v>11160100.810000001</v>
      </c>
      <c r="AC24" s="7">
        <v>12602722.32</v>
      </c>
      <c r="AD24" s="12">
        <v>0</v>
      </c>
      <c r="AE24" s="8">
        <f t="shared" si="0"/>
        <v>112377649.79999998</v>
      </c>
    </row>
    <row r="25" spans="1:31" x14ac:dyDescent="0.25">
      <c r="A25" s="3" t="s">
        <v>34</v>
      </c>
      <c r="B25" s="7">
        <v>14699520.890000001</v>
      </c>
      <c r="C25" s="7">
        <v>14549297.16</v>
      </c>
      <c r="D25" s="7">
        <v>15344424.43</v>
      </c>
      <c r="E25" s="7">
        <v>15127761.6</v>
      </c>
      <c r="F25" s="7">
        <v>17141356.800000001</v>
      </c>
      <c r="G25" s="7">
        <v>16342384.33</v>
      </c>
      <c r="H25" s="7">
        <v>16069627.67</v>
      </c>
      <c r="I25" s="7">
        <v>17359676.800000001</v>
      </c>
      <c r="J25" s="7">
        <v>16067472.57</v>
      </c>
      <c r="K25" s="7">
        <v>14589330.619999999</v>
      </c>
      <c r="L25" s="7">
        <v>16610943.26</v>
      </c>
      <c r="M25" s="7">
        <v>17471706.199999999</v>
      </c>
      <c r="N25" s="7">
        <v>14682700.619999999</v>
      </c>
      <c r="O25" s="7">
        <f t="shared" si="1"/>
        <v>206056202.94999999</v>
      </c>
      <c r="Q25" s="6" t="s">
        <v>34</v>
      </c>
      <c r="R25" s="7">
        <v>14682700.619999999</v>
      </c>
      <c r="S25" s="7">
        <v>10229856.810000001</v>
      </c>
      <c r="T25" s="7">
        <v>1195796183.1400001</v>
      </c>
      <c r="U25" s="7">
        <v>1287386433.1199999</v>
      </c>
      <c r="V25" s="7">
        <v>1483343446.99</v>
      </c>
      <c r="W25" s="7">
        <v>1513466831.72</v>
      </c>
      <c r="X25" s="7">
        <v>1477616121.9200001</v>
      </c>
      <c r="Y25" s="7">
        <v>1489785951.8499999</v>
      </c>
      <c r="Z25" s="7">
        <v>1463994123.3299999</v>
      </c>
      <c r="AA25" s="7">
        <v>1441002168.0899999</v>
      </c>
      <c r="AB25" s="7">
        <v>1513837210.71</v>
      </c>
      <c r="AC25" s="7">
        <v>1500419849.71</v>
      </c>
      <c r="AD25" s="12">
        <v>11297579.529999999</v>
      </c>
      <c r="AE25" s="8">
        <f>SUM(R25:AD25)</f>
        <v>14402858457.539999</v>
      </c>
    </row>
    <row r="26" spans="1:31" x14ac:dyDescent="0.25">
      <c r="A26" s="3" t="s">
        <v>14</v>
      </c>
      <c r="B26" s="7">
        <f t="shared" ref="B26:L26" si="2">SUM(B5:B25)</f>
        <v>1274393405.0000002</v>
      </c>
      <c r="C26" s="7">
        <f t="shared" si="2"/>
        <v>1300436702.8900001</v>
      </c>
      <c r="D26" s="7">
        <f t="shared" si="2"/>
        <v>1357406940.6399999</v>
      </c>
      <c r="E26" s="7">
        <f t="shared" si="2"/>
        <v>1308302745.5899999</v>
      </c>
      <c r="F26" s="7">
        <f t="shared" si="2"/>
        <v>1373185273.7100003</v>
      </c>
      <c r="G26" s="7">
        <f t="shared" si="2"/>
        <v>1379297880.71</v>
      </c>
      <c r="H26" s="7">
        <f t="shared" si="2"/>
        <v>1336766715.53</v>
      </c>
      <c r="I26" s="7">
        <f t="shared" si="2"/>
        <v>1381448536.55</v>
      </c>
      <c r="J26" s="7">
        <f t="shared" si="2"/>
        <v>1314029925.3999999</v>
      </c>
      <c r="K26" s="7">
        <f t="shared" si="2"/>
        <v>1275844386.3699999</v>
      </c>
      <c r="L26" s="7">
        <f t="shared" si="2"/>
        <v>1327813774.1600001</v>
      </c>
      <c r="M26" s="7">
        <f>SUM(M5:M25)</f>
        <v>1286460084.9400001</v>
      </c>
      <c r="N26" s="7">
        <f>SUM(N5:N25)</f>
        <v>1286238901.9100001</v>
      </c>
      <c r="O26" s="7">
        <f t="shared" si="1"/>
        <v>17201625273.400002</v>
      </c>
      <c r="Q26" s="6" t="s">
        <v>14</v>
      </c>
      <c r="R26" s="7">
        <f>SUM(R5:R25)</f>
        <v>1286238901.9100001</v>
      </c>
      <c r="S26" s="7">
        <f t="shared" ref="S26:AC26" si="3">SUM(S5:S25)</f>
        <v>1108654705.1299999</v>
      </c>
      <c r="T26" s="7">
        <f t="shared" si="3"/>
        <v>2391592366.2800002</v>
      </c>
      <c r="U26" s="7">
        <f t="shared" si="3"/>
        <v>2574772866.2399998</v>
      </c>
      <c r="V26" s="7">
        <f t="shared" si="3"/>
        <v>2966686893.98</v>
      </c>
      <c r="W26" s="7">
        <f t="shared" si="3"/>
        <v>3026933663.4400001</v>
      </c>
      <c r="X26" s="7">
        <f t="shared" si="3"/>
        <v>2955232243.8400002</v>
      </c>
      <c r="Y26" s="7">
        <f t="shared" si="3"/>
        <v>2979571903.6999998</v>
      </c>
      <c r="Z26" s="7">
        <f t="shared" si="3"/>
        <v>2927988246.6599998</v>
      </c>
      <c r="AA26" s="7">
        <f t="shared" si="3"/>
        <v>2882004336.1799994</v>
      </c>
      <c r="AB26" s="7">
        <f t="shared" si="3"/>
        <v>3027674421.4200001</v>
      </c>
      <c r="AC26" s="7">
        <f t="shared" si="3"/>
        <v>3000839699.4200001</v>
      </c>
      <c r="AD26" s="7">
        <f>SUM(AD5:AD25)</f>
        <v>1687427410.6399999</v>
      </c>
      <c r="AE26" s="7">
        <f t="shared" ref="AE26" si="4">SUM(AE5:AE25)</f>
        <v>32815617658.839996</v>
      </c>
    </row>
    <row r="27" spans="1:31" x14ac:dyDescent="0.25">
      <c r="A27" s="6" t="s">
        <v>56</v>
      </c>
      <c r="B27" s="6">
        <f>AVERAGE(B5:B25)</f>
        <v>60685400.238095246</v>
      </c>
      <c r="C27" s="6">
        <f t="shared" ref="C27:M27" si="5">AVERAGE(C5:C25)</f>
        <v>61925557.280476198</v>
      </c>
      <c r="D27" s="6">
        <f t="shared" si="5"/>
        <v>64638425.744761899</v>
      </c>
      <c r="E27" s="6">
        <f t="shared" si="5"/>
        <v>62300130.742380947</v>
      </c>
      <c r="F27" s="6">
        <f t="shared" si="5"/>
        <v>65389774.938571438</v>
      </c>
      <c r="G27" s="6">
        <f t="shared" si="5"/>
        <v>65680851.462380953</v>
      </c>
      <c r="H27" s="6">
        <f t="shared" si="5"/>
        <v>63655557.882380947</v>
      </c>
      <c r="I27" s="6">
        <f t="shared" si="5"/>
        <v>65783263.645238094</v>
      </c>
      <c r="J27" s="6">
        <f t="shared" si="5"/>
        <v>62572853.590476185</v>
      </c>
      <c r="K27" s="6">
        <f t="shared" si="5"/>
        <v>60754494.589047611</v>
      </c>
      <c r="L27" s="6">
        <f t="shared" si="5"/>
        <v>63229227.340952381</v>
      </c>
      <c r="M27" s="6">
        <f t="shared" si="5"/>
        <v>61260004.044761911</v>
      </c>
      <c r="N27" s="6">
        <f>AVERAGE(N5:N25)</f>
        <v>61249471.519523814</v>
      </c>
      <c r="O27" s="6">
        <f>AVERAGE(O5:O25)</f>
        <v>819125013.0190475</v>
      </c>
      <c r="Q27" s="6" t="s">
        <v>56</v>
      </c>
      <c r="R27" s="6">
        <f>AVERAGE(R5:R25)</f>
        <v>61249471.519523814</v>
      </c>
      <c r="S27" s="6">
        <f t="shared" ref="S27:AE27" si="6">AVERAGE(S5:S25)</f>
        <v>52793081.196666658</v>
      </c>
      <c r="T27" s="6">
        <f t="shared" si="6"/>
        <v>113885350.77523811</v>
      </c>
      <c r="U27" s="6">
        <f t="shared" si="6"/>
        <v>122608231.72571428</v>
      </c>
      <c r="V27" s="6">
        <f t="shared" si="6"/>
        <v>141270804.47523808</v>
      </c>
      <c r="W27" s="6">
        <f t="shared" si="6"/>
        <v>144139698.25904763</v>
      </c>
      <c r="X27" s="6">
        <f t="shared" si="6"/>
        <v>140725344.9447619</v>
      </c>
      <c r="Y27" s="6">
        <f t="shared" si="6"/>
        <v>141884376.36666664</v>
      </c>
      <c r="Z27" s="6">
        <f t="shared" si="6"/>
        <v>139428011.74571428</v>
      </c>
      <c r="AA27" s="6">
        <f t="shared" si="6"/>
        <v>137238301.72285712</v>
      </c>
      <c r="AB27" s="6">
        <f t="shared" si="6"/>
        <v>144174972.44857144</v>
      </c>
      <c r="AC27" s="6">
        <f t="shared" si="6"/>
        <v>142897128.54380953</v>
      </c>
      <c r="AD27" s="6">
        <f t="shared" si="6"/>
        <v>80353686.220952377</v>
      </c>
      <c r="AE27" s="6">
        <f t="shared" si="6"/>
        <v>1562648459.9447618</v>
      </c>
    </row>
    <row r="28" spans="1:3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O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x14ac:dyDescent="0.25">
      <c r="A29" s="6" t="s">
        <v>3</v>
      </c>
      <c r="B29" s="6" t="s">
        <v>39</v>
      </c>
      <c r="C29" s="6" t="s">
        <v>40</v>
      </c>
      <c r="D29" s="6" t="s">
        <v>41</v>
      </c>
      <c r="E29" s="6" t="s">
        <v>42</v>
      </c>
      <c r="F29" s="6" t="s">
        <v>43</v>
      </c>
      <c r="G29" s="6" t="s">
        <v>44</v>
      </c>
      <c r="H29" s="6" t="s">
        <v>45</v>
      </c>
      <c r="I29" s="6" t="s">
        <v>46</v>
      </c>
      <c r="J29" s="6" t="s">
        <v>47</v>
      </c>
      <c r="K29" s="6" t="s">
        <v>48</v>
      </c>
      <c r="L29" s="6" t="s">
        <v>49</v>
      </c>
      <c r="M29" s="6" t="s">
        <v>50</v>
      </c>
      <c r="N29" s="6" t="s">
        <v>51</v>
      </c>
      <c r="O29" s="6" t="s">
        <v>14</v>
      </c>
      <c r="Q29" s="6" t="s">
        <v>3</v>
      </c>
      <c r="R29" s="6" t="s">
        <v>51</v>
      </c>
      <c r="S29" s="6" t="s">
        <v>52</v>
      </c>
      <c r="T29" s="6" t="s">
        <v>4</v>
      </c>
      <c r="U29" s="6" t="s">
        <v>5</v>
      </c>
      <c r="V29" s="6" t="s">
        <v>6</v>
      </c>
      <c r="W29" s="6" t="s">
        <v>7</v>
      </c>
      <c r="X29" s="6" t="s">
        <v>8</v>
      </c>
      <c r="Y29" s="6" t="s">
        <v>9</v>
      </c>
      <c r="Z29" s="6" t="s">
        <v>10</v>
      </c>
      <c r="AA29" s="6" t="s">
        <v>11</v>
      </c>
      <c r="AB29" s="6" t="s">
        <v>12</v>
      </c>
      <c r="AC29" s="6" t="s">
        <v>13</v>
      </c>
      <c r="AD29" s="9" t="s">
        <v>55</v>
      </c>
      <c r="AE29" s="6" t="s">
        <v>14</v>
      </c>
    </row>
    <row r="30" spans="1:31" x14ac:dyDescent="0.25">
      <c r="A30" s="6" t="s">
        <v>15</v>
      </c>
      <c r="B30" s="11">
        <f>B5/B$26</f>
        <v>7.6836371920804142E-2</v>
      </c>
      <c r="C30" s="11">
        <f t="shared" ref="C30:M30" si="7">C5/C$26</f>
        <v>7.682825193103697E-2</v>
      </c>
      <c r="D30" s="11">
        <f t="shared" si="7"/>
        <v>7.7603824134222829E-2</v>
      </c>
      <c r="E30" s="11">
        <f t="shared" si="7"/>
        <v>7.824885626440628E-2</v>
      </c>
      <c r="F30" s="11">
        <f t="shared" si="7"/>
        <v>7.3222255601638808E-2</v>
      </c>
      <c r="G30" s="11">
        <f t="shared" si="7"/>
        <v>7.3242699226071226E-2</v>
      </c>
      <c r="H30" s="11">
        <f t="shared" si="7"/>
        <v>7.3795043176915598E-2</v>
      </c>
      <c r="I30" s="11">
        <f t="shared" si="7"/>
        <v>7.3221110771605605E-2</v>
      </c>
      <c r="J30" s="11">
        <f t="shared" si="7"/>
        <v>7.3915486049858273E-2</v>
      </c>
      <c r="K30" s="11">
        <f t="shared" si="7"/>
        <v>7.3329262368889064E-2</v>
      </c>
      <c r="L30" s="11">
        <f t="shared" si="7"/>
        <v>7.735017441355746E-2</v>
      </c>
      <c r="M30" s="11">
        <f t="shared" si="7"/>
        <v>7.8006763447060548E-2</v>
      </c>
      <c r="N30" s="11">
        <f t="shared" ref="N30:O50" si="8">N5/N$26</f>
        <v>7.9418523050663922E-2</v>
      </c>
      <c r="O30" s="11">
        <f t="shared" si="8"/>
        <v>7.5737417836011997E-2</v>
      </c>
      <c r="Q30" s="6" t="s">
        <v>15</v>
      </c>
      <c r="R30" s="11">
        <f t="shared" ref="R30:AE30" si="9">R5/R$26</f>
        <v>7.9418523050663922E-2</v>
      </c>
      <c r="S30" s="11">
        <f t="shared" si="9"/>
        <v>8.9443795296365355E-2</v>
      </c>
      <c r="T30" s="11">
        <f t="shared" si="9"/>
        <v>8.378986700467618E-2</v>
      </c>
      <c r="U30" s="11">
        <f t="shared" si="9"/>
        <v>0.12113590412169871</v>
      </c>
      <c r="V30" s="11">
        <f t="shared" si="9"/>
        <v>0.15406745358180066</v>
      </c>
      <c r="W30" s="11">
        <f t="shared" si="9"/>
        <v>0.15392937561125239</v>
      </c>
      <c r="X30" s="11">
        <f t="shared" si="9"/>
        <v>0.13964788087644581</v>
      </c>
      <c r="Y30" s="11">
        <f t="shared" si="9"/>
        <v>0.12329395824742889</v>
      </c>
      <c r="Z30" s="11">
        <f t="shared" si="9"/>
        <v>0.11419596652459742</v>
      </c>
      <c r="AA30" s="11">
        <f t="shared" si="9"/>
        <v>0.12941980682596188</v>
      </c>
      <c r="AB30" s="11">
        <f t="shared" si="9"/>
        <v>0.14788987319514901</v>
      </c>
      <c r="AC30" s="11">
        <f t="shared" si="9"/>
        <v>0.15205974057467803</v>
      </c>
      <c r="AD30" s="11">
        <f t="shared" si="9"/>
        <v>0.3958311388023904</v>
      </c>
      <c r="AE30" s="11">
        <f t="shared" si="9"/>
        <v>0.14310319279317202</v>
      </c>
    </row>
    <row r="31" spans="1:31" x14ac:dyDescent="0.25">
      <c r="A31" s="6" t="s">
        <v>16</v>
      </c>
      <c r="B31" s="11">
        <f t="shared" ref="B31:M46" si="10">B6/B$26</f>
        <v>0.11392132140702656</v>
      </c>
      <c r="C31" s="11">
        <f t="shared" si="10"/>
        <v>0.11470762986656323</v>
      </c>
      <c r="D31" s="11">
        <f t="shared" si="10"/>
        <v>0.11439942627432299</v>
      </c>
      <c r="E31" s="11">
        <f t="shared" si="10"/>
        <v>0.11555142278771621</v>
      </c>
      <c r="F31" s="11">
        <f t="shared" si="10"/>
        <v>0.11620428420331226</v>
      </c>
      <c r="G31" s="11">
        <f t="shared" si="10"/>
        <v>0.11630394991067788</v>
      </c>
      <c r="H31" s="11">
        <f t="shared" si="10"/>
        <v>0.11711046204343249</v>
      </c>
      <c r="I31" s="11">
        <f t="shared" si="10"/>
        <v>0.11980938261612147</v>
      </c>
      <c r="J31" s="11">
        <f t="shared" si="10"/>
        <v>0.12129815264403568</v>
      </c>
      <c r="K31" s="11">
        <f t="shared" si="10"/>
        <v>0.11887586952631381</v>
      </c>
      <c r="L31" s="11">
        <f t="shared" si="10"/>
        <v>0.11588867567467923</v>
      </c>
      <c r="M31" s="11">
        <f t="shared" si="10"/>
        <v>0.11697594501505156</v>
      </c>
      <c r="N31" s="11">
        <f t="shared" si="8"/>
        <v>0.11912107624989318</v>
      </c>
      <c r="O31" s="11">
        <f t="shared" si="8"/>
        <v>0.11693657934175049</v>
      </c>
      <c r="Q31" s="6" t="s">
        <v>16</v>
      </c>
      <c r="R31" s="11">
        <f t="shared" ref="R31:AE31" si="11">R6/R$26</f>
        <v>0.11912107624989318</v>
      </c>
      <c r="S31" s="11">
        <f t="shared" si="11"/>
        <v>0.1243907218378054</v>
      </c>
      <c r="T31" s="11">
        <f t="shared" si="11"/>
        <v>5.5377884420163843E-2</v>
      </c>
      <c r="U31" s="11">
        <f t="shared" si="11"/>
        <v>4.8225396429366407E-2</v>
      </c>
      <c r="V31" s="11">
        <f t="shared" si="11"/>
        <v>4.6517590302514199E-2</v>
      </c>
      <c r="W31" s="11">
        <f t="shared" si="11"/>
        <v>4.4894944273592495E-2</v>
      </c>
      <c r="X31" s="11">
        <f t="shared" si="11"/>
        <v>4.8416349069770985E-2</v>
      </c>
      <c r="Y31" s="11">
        <f t="shared" si="11"/>
        <v>4.8591992984028887E-2</v>
      </c>
      <c r="Z31" s="11">
        <f t="shared" si="11"/>
        <v>5.0280891963257766E-2</v>
      </c>
      <c r="AA31" s="11">
        <f t="shared" si="11"/>
        <v>4.9404908043520428E-2</v>
      </c>
      <c r="AB31" s="11">
        <f t="shared" si="11"/>
        <v>4.5190547891153177E-2</v>
      </c>
      <c r="AC31" s="11">
        <f t="shared" si="11"/>
        <v>4.6746340438348931E-2</v>
      </c>
      <c r="AD31" s="11">
        <f t="shared" si="11"/>
        <v>8.3683426166724778E-2</v>
      </c>
      <c r="AE31" s="11">
        <f t="shared" si="11"/>
        <v>5.5382611164425791E-2</v>
      </c>
    </row>
    <row r="32" spans="1:31" x14ac:dyDescent="0.25">
      <c r="A32" s="6" t="s">
        <v>17</v>
      </c>
      <c r="B32" s="11">
        <f t="shared" si="10"/>
        <v>5.4733814163139037E-3</v>
      </c>
      <c r="C32" s="11">
        <f t="shared" si="10"/>
        <v>5.4279987671165255E-3</v>
      </c>
      <c r="D32" s="11">
        <f t="shared" si="10"/>
        <v>4.8617472346859248E-3</v>
      </c>
      <c r="E32" s="11">
        <f t="shared" si="10"/>
        <v>4.8699390958831454E-3</v>
      </c>
      <c r="F32" s="11">
        <f t="shared" si="10"/>
        <v>4.9748429442032479E-3</v>
      </c>
      <c r="G32" s="11">
        <f t="shared" si="10"/>
        <v>4.6658948440399363E-3</v>
      </c>
      <c r="H32" s="11">
        <f t="shared" si="10"/>
        <v>5.1293650719612931E-3</v>
      </c>
      <c r="I32" s="11">
        <f t="shared" si="10"/>
        <v>5.0423721012410518E-3</v>
      </c>
      <c r="J32" s="11">
        <f t="shared" si="10"/>
        <v>5.0563524860192666E-3</v>
      </c>
      <c r="K32" s="11">
        <f t="shared" si="10"/>
        <v>4.6209531452139395E-3</v>
      </c>
      <c r="L32" s="11">
        <f t="shared" si="10"/>
        <v>5.1484897152273713E-3</v>
      </c>
      <c r="M32" s="11">
        <f t="shared" si="10"/>
        <v>5.2944581567158895E-3</v>
      </c>
      <c r="N32" s="11">
        <f t="shared" si="8"/>
        <v>5.1493213820269284E-3</v>
      </c>
      <c r="O32" s="11">
        <f t="shared" si="8"/>
        <v>5.052123417918334E-3</v>
      </c>
      <c r="Q32" s="6" t="s">
        <v>17</v>
      </c>
      <c r="R32" s="11">
        <f t="shared" ref="R32:AE32" si="12">R7/R$26</f>
        <v>5.1493213820269284E-3</v>
      </c>
      <c r="S32" s="11">
        <f t="shared" si="12"/>
        <v>4.6967916032877146E-3</v>
      </c>
      <c r="T32" s="11">
        <f t="shared" si="12"/>
        <v>2.0294714928989484E-3</v>
      </c>
      <c r="U32" s="11">
        <f t="shared" si="12"/>
        <v>2.1142272242248281E-3</v>
      </c>
      <c r="V32" s="11">
        <f t="shared" si="12"/>
        <v>1.9060324503655292E-3</v>
      </c>
      <c r="W32" s="11">
        <f t="shared" si="12"/>
        <v>1.727832467281842E-3</v>
      </c>
      <c r="X32" s="11">
        <f t="shared" si="12"/>
        <v>2.0349672898078985E-3</v>
      </c>
      <c r="Y32" s="11">
        <f t="shared" si="12"/>
        <v>2.1126057009006427E-3</v>
      </c>
      <c r="Z32" s="11">
        <f t="shared" si="12"/>
        <v>2.1619708402931545E-3</v>
      </c>
      <c r="AA32" s="11">
        <f t="shared" si="12"/>
        <v>2.112030274759391E-3</v>
      </c>
      <c r="AB32" s="11">
        <f t="shared" si="12"/>
        <v>2.231150916429041E-3</v>
      </c>
      <c r="AC32" s="11">
        <f t="shared" si="12"/>
        <v>2.0633431273242415E-3</v>
      </c>
      <c r="AD32" s="11">
        <f t="shared" si="12"/>
        <v>3.8629882736867997E-3</v>
      </c>
      <c r="AE32" s="11">
        <f t="shared" si="12"/>
        <v>2.3526412805215829E-3</v>
      </c>
    </row>
    <row r="33" spans="1:31" x14ac:dyDescent="0.25">
      <c r="A33" s="6" t="s">
        <v>18</v>
      </c>
      <c r="B33" s="11">
        <f t="shared" si="10"/>
        <v>1.6057195917456898E-2</v>
      </c>
      <c r="C33" s="11">
        <f t="shared" si="10"/>
        <v>1.6400021210262627E-2</v>
      </c>
      <c r="D33" s="11">
        <f t="shared" si="10"/>
        <v>1.5400376721327033E-2</v>
      </c>
      <c r="E33" s="11">
        <f t="shared" si="10"/>
        <v>1.5471854666842887E-2</v>
      </c>
      <c r="F33" s="11">
        <f t="shared" si="10"/>
        <v>1.5293743744615181E-2</v>
      </c>
      <c r="G33" s="11">
        <f t="shared" si="10"/>
        <v>1.6265382303387269E-2</v>
      </c>
      <c r="H33" s="11">
        <f t="shared" si="10"/>
        <v>1.6186384593979974E-2</v>
      </c>
      <c r="I33" s="11">
        <f t="shared" si="10"/>
        <v>1.6109794133611948E-2</v>
      </c>
      <c r="J33" s="11">
        <f t="shared" si="10"/>
        <v>1.668449159049875E-2</v>
      </c>
      <c r="K33" s="11">
        <f t="shared" si="10"/>
        <v>1.552664699678754E-2</v>
      </c>
      <c r="L33" s="11">
        <f t="shared" si="10"/>
        <v>1.6097433944396188E-2</v>
      </c>
      <c r="M33" s="11">
        <f t="shared" si="10"/>
        <v>1.6010440270255742E-2</v>
      </c>
      <c r="N33" s="11">
        <f t="shared" si="8"/>
        <v>1.4542777956896883E-2</v>
      </c>
      <c r="O33" s="11">
        <f t="shared" si="8"/>
        <v>1.5851712901899774E-2</v>
      </c>
      <c r="Q33" s="6" t="s">
        <v>18</v>
      </c>
      <c r="R33" s="11">
        <f t="shared" ref="R33:AE33" si="13">R8/R$26</f>
        <v>1.4542777956896883E-2</v>
      </c>
      <c r="S33" s="11">
        <f t="shared" si="13"/>
        <v>1.1147103703989494E-2</v>
      </c>
      <c r="T33" s="11">
        <f t="shared" si="13"/>
        <v>4.921055960847678E-3</v>
      </c>
      <c r="U33" s="11">
        <f t="shared" si="13"/>
        <v>4.6558457785466651E-3</v>
      </c>
      <c r="V33" s="11">
        <f t="shared" si="13"/>
        <v>4.2386645201813377E-3</v>
      </c>
      <c r="W33" s="11">
        <f t="shared" si="13"/>
        <v>4.33385707075309E-3</v>
      </c>
      <c r="X33" s="11">
        <f t="shared" si="13"/>
        <v>4.6665303374196143E-3</v>
      </c>
      <c r="Y33" s="11">
        <f t="shared" si="13"/>
        <v>5.1339253706226976E-3</v>
      </c>
      <c r="Z33" s="11">
        <f t="shared" si="13"/>
        <v>5.1844563847946055E-3</v>
      </c>
      <c r="AA33" s="11">
        <f t="shared" si="13"/>
        <v>5.1200788787010305E-3</v>
      </c>
      <c r="AB33" s="11">
        <f t="shared" si="13"/>
        <v>4.7160607788545488E-3</v>
      </c>
      <c r="AC33" s="11">
        <f t="shared" si="13"/>
        <v>4.5571098858239985E-3</v>
      </c>
      <c r="AD33" s="11">
        <f t="shared" si="13"/>
        <v>7.2373397178419089E-3</v>
      </c>
      <c r="AE33" s="11">
        <f t="shared" si="13"/>
        <v>5.4761670814259585E-3</v>
      </c>
    </row>
    <row r="34" spans="1:31" x14ac:dyDescent="0.25">
      <c r="A34" s="6" t="s">
        <v>19</v>
      </c>
      <c r="B34" s="11">
        <f t="shared" si="10"/>
        <v>2.2944612123130058E-2</v>
      </c>
      <c r="C34" s="11">
        <f t="shared" si="10"/>
        <v>2.2235481992887048E-2</v>
      </c>
      <c r="D34" s="11">
        <f t="shared" si="10"/>
        <v>2.1692814946206628E-2</v>
      </c>
      <c r="E34" s="11">
        <f t="shared" si="10"/>
        <v>2.1899770291377886E-2</v>
      </c>
      <c r="F34" s="11">
        <f t="shared" si="10"/>
        <v>2.1444752462601031E-2</v>
      </c>
      <c r="G34" s="11">
        <f t="shared" si="10"/>
        <v>2.1403868593492838E-2</v>
      </c>
      <c r="H34" s="11">
        <f t="shared" si="10"/>
        <v>2.171387707577058E-2</v>
      </c>
      <c r="I34" s="11">
        <f t="shared" si="10"/>
        <v>2.1629675025478967E-2</v>
      </c>
      <c r="J34" s="11">
        <f t="shared" si="10"/>
        <v>2.1801754926760362E-2</v>
      </c>
      <c r="K34" s="11">
        <f t="shared" si="10"/>
        <v>2.2534229540170848E-2</v>
      </c>
      <c r="L34" s="11">
        <f t="shared" si="10"/>
        <v>2.1607117894337238E-2</v>
      </c>
      <c r="M34" s="11">
        <f t="shared" si="10"/>
        <v>2.2108488901407701E-2</v>
      </c>
      <c r="N34" s="11">
        <f t="shared" si="8"/>
        <v>2.1840643583617609E-2</v>
      </c>
      <c r="O34" s="11">
        <f t="shared" si="8"/>
        <v>2.1902170970006987E-2</v>
      </c>
      <c r="Q34" s="6" t="s">
        <v>19</v>
      </c>
      <c r="R34" s="11">
        <f t="shared" ref="R34:AE34" si="14">R9/R$26</f>
        <v>2.1840643583617609E-2</v>
      </c>
      <c r="S34" s="11">
        <f t="shared" si="14"/>
        <v>2.2233586991460642E-2</v>
      </c>
      <c r="T34" s="11">
        <f t="shared" si="14"/>
        <v>9.8351465248179993E-3</v>
      </c>
      <c r="U34" s="11">
        <f t="shared" si="14"/>
        <v>9.0502630253475498E-3</v>
      </c>
      <c r="V34" s="11">
        <f t="shared" si="14"/>
        <v>7.8943251535994029E-3</v>
      </c>
      <c r="W34" s="11">
        <f t="shared" si="14"/>
        <v>7.6837664072121892E-3</v>
      </c>
      <c r="X34" s="11">
        <f t="shared" si="14"/>
        <v>7.9634738146401179E-3</v>
      </c>
      <c r="Y34" s="11">
        <f t="shared" si="14"/>
        <v>8.364928065353874E-3</v>
      </c>
      <c r="Z34" s="11">
        <f t="shared" si="14"/>
        <v>8.4398903917012776E-3</v>
      </c>
      <c r="AA34" s="11">
        <f t="shared" si="14"/>
        <v>8.6269938347681742E-3</v>
      </c>
      <c r="AB34" s="11">
        <f t="shared" si="14"/>
        <v>8.0959525920570232E-3</v>
      </c>
      <c r="AC34" s="11">
        <f t="shared" si="14"/>
        <v>7.4019783210323249E-3</v>
      </c>
      <c r="AD34" s="11">
        <f t="shared" si="14"/>
        <v>1.3652714519590662E-2</v>
      </c>
      <c r="AE34" s="11">
        <f t="shared" si="14"/>
        <v>9.5697942100261817E-3</v>
      </c>
    </row>
    <row r="35" spans="1:31" x14ac:dyDescent="0.25">
      <c r="A35" s="6" t="s">
        <v>20</v>
      </c>
      <c r="B35" s="11">
        <f t="shared" si="10"/>
        <v>2.1759915557629548E-2</v>
      </c>
      <c r="C35" s="11">
        <f t="shared" si="10"/>
        <v>2.226378395477278E-2</v>
      </c>
      <c r="D35" s="11">
        <f t="shared" si="10"/>
        <v>2.1395932782181448E-2</v>
      </c>
      <c r="E35" s="11">
        <f t="shared" si="10"/>
        <v>2.1444640267377611E-2</v>
      </c>
      <c r="F35" s="11">
        <f t="shared" si="10"/>
        <v>2.122057825545394E-2</v>
      </c>
      <c r="G35" s="11">
        <f t="shared" si="10"/>
        <v>2.1840722233614312E-2</v>
      </c>
      <c r="H35" s="11">
        <f t="shared" si="10"/>
        <v>2.162463460091385E-2</v>
      </c>
      <c r="I35" s="11">
        <f t="shared" si="10"/>
        <v>2.1895912174579372E-2</v>
      </c>
      <c r="J35" s="11">
        <f t="shared" si="10"/>
        <v>2.1848073027150257E-2</v>
      </c>
      <c r="K35" s="11">
        <f t="shared" si="10"/>
        <v>2.1680465717845179E-2</v>
      </c>
      <c r="L35" s="11">
        <f t="shared" si="10"/>
        <v>2.2332392257912226E-2</v>
      </c>
      <c r="M35" s="11">
        <f t="shared" si="10"/>
        <v>2.2083087421499739E-2</v>
      </c>
      <c r="N35" s="11">
        <f t="shared" si="8"/>
        <v>2.2142476322017525E-2</v>
      </c>
      <c r="O35" s="11">
        <f t="shared" si="8"/>
        <v>2.1806946635447567E-2</v>
      </c>
      <c r="Q35" s="6" t="s">
        <v>20</v>
      </c>
      <c r="R35" s="11">
        <f t="shared" ref="R35:AE35" si="15">R10/R$26</f>
        <v>2.2142476322017525E-2</v>
      </c>
      <c r="S35" s="11">
        <f t="shared" si="15"/>
        <v>2.2879665212827149E-2</v>
      </c>
      <c r="T35" s="11">
        <f t="shared" si="15"/>
        <v>1.0560186249165819E-2</v>
      </c>
      <c r="U35" s="11">
        <f t="shared" si="15"/>
        <v>9.5652870134387748E-3</v>
      </c>
      <c r="V35" s="11">
        <f t="shared" si="15"/>
        <v>8.5435880885955297E-3</v>
      </c>
      <c r="W35" s="11">
        <f t="shared" si="15"/>
        <v>8.6084238398495393E-3</v>
      </c>
      <c r="X35" s="11">
        <f t="shared" si="15"/>
        <v>8.7086443421308928E-3</v>
      </c>
      <c r="Y35" s="11">
        <f t="shared" si="15"/>
        <v>8.8769384847384725E-3</v>
      </c>
      <c r="Z35" s="11">
        <f t="shared" si="15"/>
        <v>9.3260935323593447E-3</v>
      </c>
      <c r="AA35" s="11">
        <f t="shared" si="15"/>
        <v>9.0750006242761271E-3</v>
      </c>
      <c r="AB35" s="11">
        <f t="shared" si="15"/>
        <v>8.7523938513744143E-3</v>
      </c>
      <c r="AC35" s="11">
        <f t="shared" si="15"/>
        <v>8.2655729543947426E-3</v>
      </c>
      <c r="AD35" s="11">
        <f t="shared" si="15"/>
        <v>1.434729434128235E-2</v>
      </c>
      <c r="AE35" s="11">
        <f t="shared" si="15"/>
        <v>1.0247957239939626E-2</v>
      </c>
    </row>
    <row r="36" spans="1:31" x14ac:dyDescent="0.25">
      <c r="A36" s="6" t="s">
        <v>21</v>
      </c>
      <c r="B36" s="11">
        <f t="shared" si="10"/>
        <v>1.0870154573657731E-2</v>
      </c>
      <c r="C36" s="11">
        <f t="shared" si="10"/>
        <v>1.116102443720993E-2</v>
      </c>
      <c r="D36" s="11">
        <f t="shared" si="10"/>
        <v>1.2413281224313986E-2</v>
      </c>
      <c r="E36" s="11">
        <f t="shared" si="10"/>
        <v>1.292225851928169E-2</v>
      </c>
      <c r="F36" s="11">
        <f t="shared" si="10"/>
        <v>1.3609089805857205E-2</v>
      </c>
      <c r="G36" s="11">
        <f t="shared" si="10"/>
        <v>1.2369664028786543E-2</v>
      </c>
      <c r="H36" s="11">
        <f t="shared" si="10"/>
        <v>1.1670630139690878E-2</v>
      </c>
      <c r="I36" s="11">
        <f t="shared" si="10"/>
        <v>1.1402196124755815E-2</v>
      </c>
      <c r="J36" s="11">
        <f t="shared" si="10"/>
        <v>1.1702791681337763E-2</v>
      </c>
      <c r="K36" s="11">
        <f t="shared" si="10"/>
        <v>1.0620164335676703E-2</v>
      </c>
      <c r="L36" s="11">
        <f t="shared" si="10"/>
        <v>1.0076829055689331E-2</v>
      </c>
      <c r="M36" s="11">
        <f t="shared" si="10"/>
        <v>9.9133992723876886E-3</v>
      </c>
      <c r="N36" s="11">
        <f t="shared" si="8"/>
        <v>8.9960436842779021E-3</v>
      </c>
      <c r="O36" s="11">
        <f t="shared" si="8"/>
        <v>1.1385945707285353E-2</v>
      </c>
      <c r="Q36" s="6" t="s">
        <v>21</v>
      </c>
      <c r="R36" s="11">
        <f t="shared" ref="R36:AE36" si="16">R11/R$26</f>
        <v>8.9960436842779021E-3</v>
      </c>
      <c r="S36" s="11">
        <f t="shared" si="16"/>
        <v>5.0606063403141575E-3</v>
      </c>
      <c r="T36" s="11">
        <f t="shared" si="16"/>
        <v>2.6052625262772415E-3</v>
      </c>
      <c r="U36" s="11">
        <f t="shared" si="16"/>
        <v>3.0670247009135271E-3</v>
      </c>
      <c r="V36" s="11">
        <f t="shared" si="16"/>
        <v>2.8894288397587091E-3</v>
      </c>
      <c r="W36" s="11">
        <f t="shared" si="16"/>
        <v>3.1978310647876773E-3</v>
      </c>
      <c r="X36" s="11">
        <f t="shared" si="16"/>
        <v>3.5500034868217278E-3</v>
      </c>
      <c r="Y36" s="11">
        <f t="shared" si="16"/>
        <v>4.2300246805082667E-3</v>
      </c>
      <c r="Z36" s="11">
        <f t="shared" si="16"/>
        <v>4.5119526777711357E-3</v>
      </c>
      <c r="AA36" s="11">
        <f t="shared" si="16"/>
        <v>4.1513660405723815E-3</v>
      </c>
      <c r="AB36" s="11">
        <f t="shared" si="16"/>
        <v>3.2926692776049579E-3</v>
      </c>
      <c r="AC36" s="11">
        <f t="shared" si="16"/>
        <v>3.5252438349321498E-3</v>
      </c>
      <c r="AD36" s="11">
        <f t="shared" si="16"/>
        <v>6.2731018017451873E-3</v>
      </c>
      <c r="AE36" s="11">
        <f t="shared" si="16"/>
        <v>3.9299571250111503E-3</v>
      </c>
    </row>
    <row r="37" spans="1:31" x14ac:dyDescent="0.25">
      <c r="A37" s="6" t="s">
        <v>22</v>
      </c>
      <c r="B37" s="11">
        <f t="shared" si="10"/>
        <v>3.2648500954852314E-3</v>
      </c>
      <c r="C37" s="11">
        <f t="shared" si="10"/>
        <v>3.3538411060741358E-3</v>
      </c>
      <c r="D37" s="11">
        <f t="shared" si="10"/>
        <v>3.5376886740654794E-3</v>
      </c>
      <c r="E37" s="11">
        <f t="shared" si="10"/>
        <v>4.0096984797156248E-3</v>
      </c>
      <c r="F37" s="11">
        <f t="shared" si="10"/>
        <v>4.0436282243241205E-3</v>
      </c>
      <c r="G37" s="11">
        <f t="shared" si="10"/>
        <v>4.5368128143420785E-3</v>
      </c>
      <c r="H37" s="11">
        <f t="shared" si="10"/>
        <v>4.1466492063293751E-3</v>
      </c>
      <c r="I37" s="11">
        <f t="shared" si="10"/>
        <v>4.0165578834063008E-3</v>
      </c>
      <c r="J37" s="11">
        <f t="shared" si="10"/>
        <v>3.8180198053501656E-3</v>
      </c>
      <c r="K37" s="11">
        <f t="shared" si="10"/>
        <v>4.3718217907982599E-3</v>
      </c>
      <c r="L37" s="11">
        <f t="shared" si="10"/>
        <v>3.574545250521006E-3</v>
      </c>
      <c r="M37" s="11">
        <f t="shared" si="10"/>
        <v>4.0573537423381784E-3</v>
      </c>
      <c r="N37" s="11">
        <f t="shared" si="8"/>
        <v>3.825377021868589E-3</v>
      </c>
      <c r="O37" s="11">
        <f t="shared" si="8"/>
        <v>3.8922625144924053E-3</v>
      </c>
      <c r="Q37" s="6" t="s">
        <v>22</v>
      </c>
      <c r="R37" s="11">
        <f t="shared" ref="R37:AE37" si="17">R12/R$26</f>
        <v>3.825377021868589E-3</v>
      </c>
      <c r="S37" s="11">
        <f t="shared" si="17"/>
        <v>1.0639228197400652E-3</v>
      </c>
      <c r="T37" s="11">
        <f t="shared" si="17"/>
        <v>3.9243801043731768E-4</v>
      </c>
      <c r="U37" s="11">
        <f t="shared" si="17"/>
        <v>5.721693238718011E-4</v>
      </c>
      <c r="V37" s="11">
        <f t="shared" si="17"/>
        <v>7.2230383474180203E-4</v>
      </c>
      <c r="W37" s="11">
        <f t="shared" si="17"/>
        <v>5.2017948361992932E-4</v>
      </c>
      <c r="X37" s="11">
        <f t="shared" si="17"/>
        <v>1.0406281558446953E-3</v>
      </c>
      <c r="Y37" s="11">
        <f t="shared" si="17"/>
        <v>1.3586156840092102E-3</v>
      </c>
      <c r="Z37" s="11">
        <f t="shared" si="17"/>
        <v>1.549429522189884E-3</v>
      </c>
      <c r="AA37" s="11">
        <f t="shared" si="17"/>
        <v>1.3728286284413458E-3</v>
      </c>
      <c r="AB37" s="11">
        <f t="shared" si="17"/>
        <v>1.2810580928252176E-3</v>
      </c>
      <c r="AC37" s="11">
        <f t="shared" si="17"/>
        <v>1.2544907249552864E-3</v>
      </c>
      <c r="AD37" s="11">
        <f t="shared" si="17"/>
        <v>1.7118991381705627E-3</v>
      </c>
      <c r="AE37" s="11">
        <f t="shared" si="17"/>
        <v>1.1694884581781361E-3</v>
      </c>
    </row>
    <row r="38" spans="1:31" x14ac:dyDescent="0.25">
      <c r="A38" s="6" t="s">
        <v>23</v>
      </c>
      <c r="B38" s="11">
        <f t="shared" si="10"/>
        <v>0.1957696358998342</v>
      </c>
      <c r="C38" s="11">
        <f t="shared" si="10"/>
        <v>0.19292825301103647</v>
      </c>
      <c r="D38" s="11">
        <f t="shared" si="10"/>
        <v>0.19017958380136549</v>
      </c>
      <c r="E38" s="11">
        <f t="shared" si="10"/>
        <v>0.18917910753782324</v>
      </c>
      <c r="F38" s="11">
        <f t="shared" si="10"/>
        <v>0.19339424814286515</v>
      </c>
      <c r="G38" s="11">
        <f t="shared" si="10"/>
        <v>0.19790691525567058</v>
      </c>
      <c r="H38" s="11">
        <f t="shared" si="10"/>
        <v>0.19834516895857709</v>
      </c>
      <c r="I38" s="11">
        <f t="shared" si="10"/>
        <v>0.198341220834963</v>
      </c>
      <c r="J38" s="11">
        <f t="shared" si="10"/>
        <v>0.19831074821273628</v>
      </c>
      <c r="K38" s="11">
        <f t="shared" si="10"/>
        <v>0.20275609864617161</v>
      </c>
      <c r="L38" s="11">
        <f t="shared" si="10"/>
        <v>0.19695377342010265</v>
      </c>
      <c r="M38" s="11">
        <f t="shared" si="10"/>
        <v>0.19955338857790772</v>
      </c>
      <c r="N38" s="11">
        <f t="shared" si="8"/>
        <v>0.19752417844206765</v>
      </c>
      <c r="O38" s="11">
        <f t="shared" si="8"/>
        <v>0.19621875245703774</v>
      </c>
      <c r="Q38" s="6" t="s">
        <v>23</v>
      </c>
      <c r="R38" s="11">
        <f t="shared" ref="R38:AE38" si="18">R13/R$26</f>
        <v>0.19752417844206765</v>
      </c>
      <c r="S38" s="11">
        <f t="shared" si="18"/>
        <v>0.1905733727213339</v>
      </c>
      <c r="T38" s="11">
        <f t="shared" si="18"/>
        <v>8.6395683019925312E-2</v>
      </c>
      <c r="U38" s="11">
        <f t="shared" si="18"/>
        <v>8.0236322127197418E-2</v>
      </c>
      <c r="V38" s="11">
        <f t="shared" si="18"/>
        <v>7.2626117901828199E-2</v>
      </c>
      <c r="W38" s="11">
        <f t="shared" si="18"/>
        <v>7.593977379034042E-2</v>
      </c>
      <c r="X38" s="11">
        <f t="shared" si="18"/>
        <v>7.7052733809549093E-2</v>
      </c>
      <c r="Y38" s="11">
        <f t="shared" si="18"/>
        <v>8.1990411775810984E-2</v>
      </c>
      <c r="Z38" s="11">
        <f t="shared" si="18"/>
        <v>8.3705217324412218E-2</v>
      </c>
      <c r="AA38" s="11">
        <f t="shared" si="18"/>
        <v>8.03668134125715E-2</v>
      </c>
      <c r="AB38" s="11">
        <f t="shared" si="18"/>
        <v>7.2464308631672719E-2</v>
      </c>
      <c r="AC38" s="11">
        <f t="shared" si="18"/>
        <v>7.2767103041926864E-2</v>
      </c>
      <c r="AD38" s="11">
        <f t="shared" si="18"/>
        <v>0.12400560831866328</v>
      </c>
      <c r="AE38" s="11">
        <f t="shared" si="18"/>
        <v>8.8969898596545444E-2</v>
      </c>
    </row>
    <row r="39" spans="1:31" x14ac:dyDescent="0.25">
      <c r="A39" s="6" t="s">
        <v>24</v>
      </c>
      <c r="B39" s="11">
        <f t="shared" si="10"/>
        <v>7.7178358020457569E-2</v>
      </c>
      <c r="C39" s="11">
        <f t="shared" si="10"/>
        <v>8.5184021593529446E-2</v>
      </c>
      <c r="D39" s="11">
        <f t="shared" si="10"/>
        <v>9.0540592846868773E-2</v>
      </c>
      <c r="E39" s="11">
        <f t="shared" si="10"/>
        <v>9.3030502550166247E-2</v>
      </c>
      <c r="F39" s="11">
        <f t="shared" si="10"/>
        <v>9.1916369186650429E-2</v>
      </c>
      <c r="G39" s="11">
        <f t="shared" si="10"/>
        <v>8.7365732823406012E-2</v>
      </c>
      <c r="H39" s="11">
        <f t="shared" si="10"/>
        <v>8.4947768732390738E-2</v>
      </c>
      <c r="I39" s="11">
        <f t="shared" si="10"/>
        <v>8.2055447836725998E-2</v>
      </c>
      <c r="J39" s="11">
        <f t="shared" si="10"/>
        <v>7.8152415196129602E-2</v>
      </c>
      <c r="K39" s="11">
        <f t="shared" si="10"/>
        <v>7.623369426480632E-2</v>
      </c>
      <c r="L39" s="11">
        <f t="shared" si="10"/>
        <v>7.3757468400985876E-2</v>
      </c>
      <c r="M39" s="11">
        <f t="shared" si="10"/>
        <v>7.0966512920809341E-2</v>
      </c>
      <c r="N39" s="11">
        <f t="shared" si="8"/>
        <v>7.7270190733940591E-2</v>
      </c>
      <c r="O39" s="11">
        <f t="shared" si="8"/>
        <v>8.2315096814112185E-2</v>
      </c>
      <c r="Q39" s="6" t="s">
        <v>24</v>
      </c>
      <c r="R39" s="11">
        <f t="shared" ref="R39:AE39" si="19">R14/R$26</f>
        <v>7.7270190733940591E-2</v>
      </c>
      <c r="S39" s="11">
        <f t="shared" si="19"/>
        <v>8.0301844107143139E-2</v>
      </c>
      <c r="T39" s="11">
        <f t="shared" si="19"/>
        <v>3.7332216379698448E-2</v>
      </c>
      <c r="U39" s="11">
        <f t="shared" si="19"/>
        <v>3.3371422973505448E-2</v>
      </c>
      <c r="V39" s="11">
        <f t="shared" si="19"/>
        <v>2.992119253977411E-2</v>
      </c>
      <c r="W39" s="11">
        <f t="shared" si="19"/>
        <v>3.0041505368392257E-2</v>
      </c>
      <c r="X39" s="11">
        <f t="shared" si="19"/>
        <v>3.0451837542576667E-2</v>
      </c>
      <c r="Y39" s="11">
        <f t="shared" si="19"/>
        <v>2.9502948266104639E-2</v>
      </c>
      <c r="Z39" s="11">
        <f t="shared" si="19"/>
        <v>2.9665409886492022E-2</v>
      </c>
      <c r="AA39" s="11">
        <f t="shared" si="19"/>
        <v>2.7839248453854149E-2</v>
      </c>
      <c r="AB39" s="11">
        <f t="shared" si="19"/>
        <v>2.8105424869326042E-2</v>
      </c>
      <c r="AC39" s="11">
        <f t="shared" si="19"/>
        <v>2.6966828613218082E-2</v>
      </c>
      <c r="AD39" s="11">
        <f t="shared" si="19"/>
        <v>5.0224180960682943E-2</v>
      </c>
      <c r="AE39" s="11">
        <f t="shared" si="19"/>
        <v>3.4711543930459894E-2</v>
      </c>
    </row>
    <row r="40" spans="1:31" x14ac:dyDescent="0.25">
      <c r="A40" s="6" t="s">
        <v>25</v>
      </c>
      <c r="B40" s="11">
        <f t="shared" si="10"/>
        <v>7.590924135392868E-2</v>
      </c>
      <c r="C40" s="11">
        <f t="shared" si="10"/>
        <v>7.629817454359622E-2</v>
      </c>
      <c r="D40" s="11">
        <f t="shared" si="10"/>
        <v>7.6220291758062636E-2</v>
      </c>
      <c r="E40" s="11">
        <f t="shared" si="10"/>
        <v>7.7566737134863714E-2</v>
      </c>
      <c r="F40" s="11">
        <f t="shared" si="10"/>
        <v>7.7554090820005889E-2</v>
      </c>
      <c r="G40" s="11">
        <f t="shared" si="10"/>
        <v>7.6180853932662884E-2</v>
      </c>
      <c r="H40" s="11">
        <f t="shared" si="10"/>
        <v>7.5818417478936279E-2</v>
      </c>
      <c r="I40" s="11">
        <f t="shared" si="10"/>
        <v>7.9040414811752197E-2</v>
      </c>
      <c r="J40" s="11">
        <f t="shared" si="10"/>
        <v>8.0086634387695046E-2</v>
      </c>
      <c r="K40" s="11">
        <f t="shared" si="10"/>
        <v>7.7665070621915119E-2</v>
      </c>
      <c r="L40" s="11">
        <f t="shared" si="10"/>
        <v>7.959569215710266E-2</v>
      </c>
      <c r="M40" s="11">
        <f t="shared" si="10"/>
        <v>7.7431976107246198E-2</v>
      </c>
      <c r="N40" s="11">
        <f t="shared" si="8"/>
        <v>7.3357535159204956E-2</v>
      </c>
      <c r="O40" s="11">
        <f t="shared" si="8"/>
        <v>7.7143724231222677E-2</v>
      </c>
      <c r="Q40" s="6" t="s">
        <v>25</v>
      </c>
      <c r="R40" s="11">
        <f t="shared" ref="R40:AE40" si="20">R15/R$26</f>
        <v>7.3357535159204956E-2</v>
      </c>
      <c r="S40" s="11">
        <f t="shared" si="20"/>
        <v>6.1215420460459781E-2</v>
      </c>
      <c r="T40" s="11">
        <f t="shared" si="20"/>
        <v>2.6945870901168092E-2</v>
      </c>
      <c r="U40" s="11">
        <f t="shared" si="20"/>
        <v>2.6348195722238298E-2</v>
      </c>
      <c r="V40" s="11">
        <f t="shared" si="20"/>
        <v>2.3939809109656183E-2</v>
      </c>
      <c r="W40" s="11">
        <f t="shared" si="20"/>
        <v>2.5223878521747931E-2</v>
      </c>
      <c r="X40" s="11">
        <f t="shared" si="20"/>
        <v>2.7455226586378854E-2</v>
      </c>
      <c r="Y40" s="11">
        <f t="shared" si="20"/>
        <v>2.9870370031842369E-2</v>
      </c>
      <c r="Z40" s="11">
        <f t="shared" si="20"/>
        <v>3.1626883009395201E-2</v>
      </c>
      <c r="AA40" s="11">
        <f t="shared" si="20"/>
        <v>2.9502626686780095E-2</v>
      </c>
      <c r="AB40" s="11">
        <f t="shared" si="20"/>
        <v>2.742699529134102E-2</v>
      </c>
      <c r="AC40" s="11">
        <f t="shared" si="20"/>
        <v>2.6325074380103859E-2</v>
      </c>
      <c r="AD40" s="11">
        <f t="shared" si="20"/>
        <v>4.2631174838339302E-2</v>
      </c>
      <c r="AE40" s="11">
        <f t="shared" si="20"/>
        <v>3.1193099970015438E-2</v>
      </c>
    </row>
    <row r="41" spans="1:31" x14ac:dyDescent="0.25">
      <c r="A41" s="6" t="s">
        <v>26</v>
      </c>
      <c r="B41" s="11">
        <f t="shared" si="10"/>
        <v>1.0093394103840327E-2</v>
      </c>
      <c r="C41" s="11">
        <f t="shared" si="10"/>
        <v>1.0196711628125769E-2</v>
      </c>
      <c r="D41" s="11">
        <f t="shared" si="10"/>
        <v>1.035945890579427E-2</v>
      </c>
      <c r="E41" s="11">
        <f t="shared" si="10"/>
        <v>1.0076589561886772E-2</v>
      </c>
      <c r="F41" s="11">
        <f t="shared" si="10"/>
        <v>1.012732333811564E-2</v>
      </c>
      <c r="G41" s="11">
        <f t="shared" si="10"/>
        <v>1.034676291437046E-2</v>
      </c>
      <c r="H41" s="11">
        <f t="shared" si="10"/>
        <v>1.007761357572317E-2</v>
      </c>
      <c r="I41" s="11">
        <f t="shared" si="10"/>
        <v>1.0251056022228771E-2</v>
      </c>
      <c r="J41" s="11">
        <f t="shared" si="10"/>
        <v>9.9561590243217157E-3</v>
      </c>
      <c r="K41" s="11">
        <f t="shared" si="10"/>
        <v>1.0351014481926111E-2</v>
      </c>
      <c r="L41" s="11">
        <f t="shared" si="10"/>
        <v>1.0361725219113539E-2</v>
      </c>
      <c r="M41" s="11">
        <f t="shared" si="10"/>
        <v>1.0551224510500902E-2</v>
      </c>
      <c r="N41" s="11">
        <f t="shared" si="8"/>
        <v>9.8900839036278089E-3</v>
      </c>
      <c r="O41" s="11">
        <f t="shared" si="8"/>
        <v>1.0203756996812384E-2</v>
      </c>
      <c r="Q41" s="6" t="s">
        <v>26</v>
      </c>
      <c r="R41" s="11">
        <f t="shared" ref="R41:AE41" si="21">R16/R$26</f>
        <v>9.8900839036278089E-3</v>
      </c>
      <c r="S41" s="11">
        <f t="shared" si="21"/>
        <v>9.3830568723200468E-3</v>
      </c>
      <c r="T41" s="11">
        <f t="shared" si="21"/>
        <v>4.1354802220681048E-3</v>
      </c>
      <c r="U41" s="11">
        <f t="shared" si="21"/>
        <v>3.7658085795192649E-3</v>
      </c>
      <c r="V41" s="11">
        <f t="shared" si="21"/>
        <v>3.5533186503068381E-3</v>
      </c>
      <c r="W41" s="11">
        <f t="shared" si="21"/>
        <v>3.5525486567086614E-3</v>
      </c>
      <c r="X41" s="11">
        <f t="shared" si="21"/>
        <v>3.8214797478405681E-3</v>
      </c>
      <c r="Y41" s="11">
        <f t="shared" si="21"/>
        <v>3.961381745928967E-3</v>
      </c>
      <c r="Z41" s="11">
        <f t="shared" si="21"/>
        <v>4.1383176192124338E-3</v>
      </c>
      <c r="AA41" s="11">
        <f t="shared" si="21"/>
        <v>3.7618800200593674E-3</v>
      </c>
      <c r="AB41" s="11">
        <f t="shared" si="21"/>
        <v>3.5991380985044034E-3</v>
      </c>
      <c r="AC41" s="11">
        <f t="shared" si="21"/>
        <v>3.6240877385426387E-3</v>
      </c>
      <c r="AD41" s="11">
        <f t="shared" si="21"/>
        <v>6.1659361015439481E-3</v>
      </c>
      <c r="AE41" s="11">
        <f t="shared" si="21"/>
        <v>4.3344347825092231E-3</v>
      </c>
    </row>
    <row r="42" spans="1:31" x14ac:dyDescent="0.25">
      <c r="A42" s="6" t="s">
        <v>27</v>
      </c>
      <c r="B42" s="11">
        <f t="shared" si="10"/>
        <v>2.2689319394272912E-2</v>
      </c>
      <c r="C42" s="11">
        <f t="shared" si="10"/>
        <v>2.3202078034975475E-2</v>
      </c>
      <c r="D42" s="11">
        <f t="shared" si="10"/>
        <v>2.2962315350549278E-2</v>
      </c>
      <c r="E42" s="11">
        <f t="shared" si="10"/>
        <v>2.2709442955882075E-2</v>
      </c>
      <c r="F42" s="11">
        <f t="shared" si="10"/>
        <v>2.3272963817662636E-2</v>
      </c>
      <c r="G42" s="11">
        <f t="shared" si="10"/>
        <v>2.3672113672206032E-2</v>
      </c>
      <c r="H42" s="11">
        <f t="shared" si="10"/>
        <v>2.3170294854117267E-2</v>
      </c>
      <c r="I42" s="11">
        <f t="shared" si="10"/>
        <v>2.2932764233923646E-2</v>
      </c>
      <c r="J42" s="11">
        <f t="shared" si="10"/>
        <v>2.4150570871009483E-2</v>
      </c>
      <c r="K42" s="11">
        <f t="shared" si="10"/>
        <v>2.2186500111143648E-2</v>
      </c>
      <c r="L42" s="11">
        <f t="shared" si="10"/>
        <v>1.9917509363638519E-2</v>
      </c>
      <c r="M42" s="11">
        <f t="shared" si="10"/>
        <v>2.1886018190228701E-2</v>
      </c>
      <c r="N42" s="11">
        <f t="shared" si="8"/>
        <v>2.0728097183508706E-2</v>
      </c>
      <c r="O42" s="11">
        <f t="shared" si="8"/>
        <v>2.2587127143783182E-2</v>
      </c>
      <c r="Q42" s="6" t="s">
        <v>27</v>
      </c>
      <c r="R42" s="11">
        <f t="shared" ref="R42:AE42" si="22">R17/R$26</f>
        <v>2.0728097183508706E-2</v>
      </c>
      <c r="S42" s="11">
        <f t="shared" si="22"/>
        <v>1.3960052844573636E-2</v>
      </c>
      <c r="T42" s="11">
        <f t="shared" si="22"/>
        <v>6.1393914602757057E-3</v>
      </c>
      <c r="U42" s="11">
        <f t="shared" si="22"/>
        <v>5.3218744106194689E-3</v>
      </c>
      <c r="V42" s="11">
        <f t="shared" si="22"/>
        <v>4.3918604037517404E-3</v>
      </c>
      <c r="W42" s="11">
        <f t="shared" si="22"/>
        <v>4.8336619056831929E-3</v>
      </c>
      <c r="X42" s="11">
        <f t="shared" si="22"/>
        <v>5.4312549998249814E-3</v>
      </c>
      <c r="Y42" s="11">
        <f t="shared" si="22"/>
        <v>6.6250369610101915E-3</v>
      </c>
      <c r="Z42" s="11">
        <f t="shared" si="22"/>
        <v>7.6663739738729109E-3</v>
      </c>
      <c r="AA42" s="11">
        <f t="shared" si="22"/>
        <v>6.8385168171270485E-3</v>
      </c>
      <c r="AB42" s="11">
        <f t="shared" si="22"/>
        <v>5.9826826398013391E-3</v>
      </c>
      <c r="AC42" s="11">
        <f t="shared" si="22"/>
        <v>6.1146365810697883E-3</v>
      </c>
      <c r="AD42" s="11">
        <f t="shared" si="22"/>
        <v>9.9493370346712736E-3</v>
      </c>
      <c r="AE42" s="11">
        <f t="shared" si="22"/>
        <v>6.9900155214115949E-3</v>
      </c>
    </row>
    <row r="43" spans="1:31" x14ac:dyDescent="0.25">
      <c r="A43" s="6" t="s">
        <v>28</v>
      </c>
      <c r="B43" s="11">
        <f t="shared" si="10"/>
        <v>5.1762126240758433E-2</v>
      </c>
      <c r="C43" s="11">
        <f t="shared" si="10"/>
        <v>5.2701138631118069E-2</v>
      </c>
      <c r="D43" s="11">
        <f t="shared" si="10"/>
        <v>5.0956204332790613E-2</v>
      </c>
      <c r="E43" s="11">
        <f t="shared" si="10"/>
        <v>5.0209025748376518E-2</v>
      </c>
      <c r="F43" s="11">
        <f t="shared" si="10"/>
        <v>5.3556340544860324E-2</v>
      </c>
      <c r="G43" s="11">
        <f t="shared" si="10"/>
        <v>5.2636577656907609E-2</v>
      </c>
      <c r="H43" s="11">
        <f t="shared" si="10"/>
        <v>5.1872697520380338E-2</v>
      </c>
      <c r="I43" s="11">
        <f t="shared" si="10"/>
        <v>5.4700525058079125E-2</v>
      </c>
      <c r="J43" s="11">
        <f t="shared" si="10"/>
        <v>5.2691011712631734E-2</v>
      </c>
      <c r="K43" s="11">
        <f t="shared" si="10"/>
        <v>5.3983615263582828E-2</v>
      </c>
      <c r="L43" s="11">
        <f t="shared" si="10"/>
        <v>5.4262788052173008E-2</v>
      </c>
      <c r="M43" s="11">
        <f t="shared" si="10"/>
        <v>5.3404975633740158E-2</v>
      </c>
      <c r="N43" s="11">
        <f t="shared" si="8"/>
        <v>5.2839753213089785E-2</v>
      </c>
      <c r="O43" s="11">
        <f t="shared" si="8"/>
        <v>5.2741511931603584E-2</v>
      </c>
      <c r="Q43" s="6" t="s">
        <v>28</v>
      </c>
      <c r="R43" s="11">
        <f t="shared" ref="R43:AE43" si="23">R18/R$26</f>
        <v>5.2839753213089785E-2</v>
      </c>
      <c r="S43" s="11">
        <f t="shared" si="23"/>
        <v>4.470470717407761E-2</v>
      </c>
      <c r="T43" s="11">
        <f t="shared" si="23"/>
        <v>1.9215268349213204E-2</v>
      </c>
      <c r="U43" s="11">
        <f t="shared" si="23"/>
        <v>1.7751122547265394E-2</v>
      </c>
      <c r="V43" s="11">
        <f t="shared" si="23"/>
        <v>1.598745435396114E-2</v>
      </c>
      <c r="W43" s="11">
        <f t="shared" si="23"/>
        <v>1.6213738699587071E-2</v>
      </c>
      <c r="X43" s="11">
        <f t="shared" si="23"/>
        <v>1.7380292752646631E-2</v>
      </c>
      <c r="Y43" s="11">
        <f t="shared" si="23"/>
        <v>2.0649749503811581E-2</v>
      </c>
      <c r="Z43" s="11">
        <f t="shared" si="23"/>
        <v>2.1281848832925263E-2</v>
      </c>
      <c r="AA43" s="11">
        <f t="shared" si="23"/>
        <v>1.8970664857662203E-2</v>
      </c>
      <c r="AB43" s="11">
        <f t="shared" si="23"/>
        <v>1.8103553804273628E-2</v>
      </c>
      <c r="AC43" s="11">
        <f t="shared" si="23"/>
        <v>1.7756863340717261E-2</v>
      </c>
      <c r="AD43" s="11">
        <f t="shared" si="23"/>
        <v>3.0092608315957566E-2</v>
      </c>
      <c r="AE43" s="11">
        <f t="shared" si="23"/>
        <v>2.1162104394001166E-2</v>
      </c>
    </row>
    <row r="44" spans="1:31" x14ac:dyDescent="0.25">
      <c r="A44" s="6" t="s">
        <v>29</v>
      </c>
      <c r="B44" s="11">
        <f t="shared" si="10"/>
        <v>9.8192565787799238E-2</v>
      </c>
      <c r="C44" s="11">
        <f t="shared" si="10"/>
        <v>9.4643254782398087E-2</v>
      </c>
      <c r="D44" s="11">
        <f t="shared" si="10"/>
        <v>9.3319821387000818E-2</v>
      </c>
      <c r="E44" s="11">
        <f t="shared" si="10"/>
        <v>9.2637009001570333E-2</v>
      </c>
      <c r="F44" s="11">
        <f t="shared" si="10"/>
        <v>8.9273682799404494E-2</v>
      </c>
      <c r="G44" s="11">
        <f t="shared" si="10"/>
        <v>8.8386535827377294E-2</v>
      </c>
      <c r="H44" s="11">
        <f t="shared" si="10"/>
        <v>8.9926002153890572E-2</v>
      </c>
      <c r="I44" s="11">
        <f t="shared" si="10"/>
        <v>8.4964902762956998E-2</v>
      </c>
      <c r="J44" s="11">
        <f t="shared" si="10"/>
        <v>8.4819942754402675E-2</v>
      </c>
      <c r="K44" s="11">
        <f t="shared" si="10"/>
        <v>8.6501952901953894E-2</v>
      </c>
      <c r="L44" s="11">
        <f t="shared" si="10"/>
        <v>9.0378276039437641E-2</v>
      </c>
      <c r="M44" s="11">
        <f t="shared" si="10"/>
        <v>8.7927891221961749E-2</v>
      </c>
      <c r="N44" s="11">
        <f t="shared" si="8"/>
        <v>9.1978126430728988E-2</v>
      </c>
      <c r="O44" s="11">
        <f t="shared" si="8"/>
        <v>9.0190036006600777E-2</v>
      </c>
      <c r="Q44" s="6" t="s">
        <v>29</v>
      </c>
      <c r="R44" s="11">
        <f t="shared" ref="R44:AE44" si="24">R19/R$26</f>
        <v>9.1978126430728988E-2</v>
      </c>
      <c r="S44" s="11">
        <f t="shared" si="24"/>
        <v>0.10893887590170644</v>
      </c>
      <c r="T44" s="11">
        <f t="shared" si="24"/>
        <v>5.1409840035258433E-2</v>
      </c>
      <c r="U44" s="11">
        <f t="shared" si="24"/>
        <v>4.5700627244776887E-2</v>
      </c>
      <c r="V44" s="11">
        <f t="shared" si="24"/>
        <v>3.9777467743380791E-2</v>
      </c>
      <c r="W44" s="11">
        <f t="shared" si="24"/>
        <v>3.7783737731478376E-2</v>
      </c>
      <c r="X44" s="11">
        <f t="shared" si="24"/>
        <v>3.8683125787588458E-2</v>
      </c>
      <c r="Y44" s="11">
        <f t="shared" si="24"/>
        <v>3.7211208063923057E-2</v>
      </c>
      <c r="Z44" s="11">
        <f t="shared" si="24"/>
        <v>3.6743292068444122E-2</v>
      </c>
      <c r="AA44" s="11">
        <f t="shared" si="24"/>
        <v>3.6308290010658932E-2</v>
      </c>
      <c r="AB44" s="11">
        <f t="shared" si="24"/>
        <v>3.7011675382666614E-2</v>
      </c>
      <c r="AC44" s="11">
        <f t="shared" si="24"/>
        <v>3.5897113384903673E-2</v>
      </c>
      <c r="AD44" s="11">
        <f t="shared" si="24"/>
        <v>6.3590582986501346E-2</v>
      </c>
      <c r="AE44" s="11">
        <f t="shared" si="24"/>
        <v>4.4996217311248247E-2</v>
      </c>
    </row>
    <row r="45" spans="1:31" x14ac:dyDescent="0.25">
      <c r="A45" s="6" t="s">
        <v>30</v>
      </c>
      <c r="B45" s="11">
        <f t="shared" si="10"/>
        <v>5.493994427097651E-2</v>
      </c>
      <c r="C45" s="11">
        <f t="shared" si="10"/>
        <v>5.3959844515350922E-2</v>
      </c>
      <c r="D45" s="11">
        <f t="shared" si="10"/>
        <v>5.2691013909415961E-2</v>
      </c>
      <c r="E45" s="11">
        <f t="shared" si="10"/>
        <v>5.0489323371565122E-2</v>
      </c>
      <c r="F45" s="11">
        <f t="shared" si="10"/>
        <v>4.9589002666788576E-2</v>
      </c>
      <c r="G45" s="11">
        <f t="shared" si="10"/>
        <v>4.9600917312207671E-2</v>
      </c>
      <c r="H45" s="11">
        <f t="shared" si="10"/>
        <v>4.9924401696028214E-2</v>
      </c>
      <c r="I45" s="11">
        <f t="shared" si="10"/>
        <v>4.8018025206832668E-2</v>
      </c>
      <c r="J45" s="11">
        <f t="shared" si="10"/>
        <v>4.9484292620052994E-2</v>
      </c>
      <c r="K45" s="11">
        <f t="shared" si="10"/>
        <v>5.1148318687726804E-2</v>
      </c>
      <c r="L45" s="11">
        <f t="shared" si="10"/>
        <v>5.6475685566253125E-2</v>
      </c>
      <c r="M45" s="11">
        <f t="shared" si="10"/>
        <v>5.5291566681851215E-2</v>
      </c>
      <c r="N45" s="11">
        <f t="shared" si="8"/>
        <v>5.442962241776346E-2</v>
      </c>
      <c r="O45" s="11">
        <f t="shared" si="8"/>
        <v>5.1957659681848421E-2</v>
      </c>
      <c r="Q45" s="6" t="s">
        <v>30</v>
      </c>
      <c r="R45" s="11">
        <f t="shared" ref="R45:AE45" si="25">R20/R$26</f>
        <v>5.442962241776346E-2</v>
      </c>
      <c r="S45" s="11">
        <f t="shared" si="25"/>
        <v>6.5519186383178274E-2</v>
      </c>
      <c r="T45" s="11">
        <f t="shared" si="25"/>
        <v>3.1026331546382194E-2</v>
      </c>
      <c r="U45" s="11">
        <f t="shared" si="25"/>
        <v>2.7768925774960169E-2</v>
      </c>
      <c r="V45" s="11">
        <f t="shared" si="25"/>
        <v>2.4287483342516073E-2</v>
      </c>
      <c r="W45" s="11">
        <f t="shared" si="25"/>
        <v>2.35806321632046E-2</v>
      </c>
      <c r="X45" s="11">
        <f t="shared" si="25"/>
        <v>2.2869248303876818E-2</v>
      </c>
      <c r="Y45" s="11">
        <f t="shared" si="25"/>
        <v>2.3035708537447235E-2</v>
      </c>
      <c r="Z45" s="11">
        <f t="shared" si="25"/>
        <v>2.3299872794169025E-2</v>
      </c>
      <c r="AA45" s="11">
        <f t="shared" si="25"/>
        <v>2.280743331119495E-2</v>
      </c>
      <c r="AB45" s="11">
        <f t="shared" si="25"/>
        <v>2.3663277194909928E-2</v>
      </c>
      <c r="AC45" s="11">
        <f t="shared" si="25"/>
        <v>2.2587634775393311E-2</v>
      </c>
      <c r="AD45" s="11">
        <f t="shared" si="25"/>
        <v>4.2063591543223366E-2</v>
      </c>
      <c r="AE45" s="11">
        <f t="shared" si="25"/>
        <v>2.7802561467381845E-2</v>
      </c>
    </row>
    <row r="46" spans="1:31" x14ac:dyDescent="0.25">
      <c r="A46" s="6" t="s">
        <v>31</v>
      </c>
      <c r="B46" s="11">
        <f t="shared" si="10"/>
        <v>1.9520345705178844E-2</v>
      </c>
      <c r="C46" s="11">
        <f t="shared" si="10"/>
        <v>1.8967282509932664E-2</v>
      </c>
      <c r="D46" s="11">
        <f t="shared" si="10"/>
        <v>1.9285203814898334E-2</v>
      </c>
      <c r="E46" s="11">
        <f t="shared" si="10"/>
        <v>1.9708933759343086E-2</v>
      </c>
      <c r="F46" s="11">
        <f t="shared" si="10"/>
        <v>1.8196723470890529E-2</v>
      </c>
      <c r="G46" s="11">
        <f t="shared" si="10"/>
        <v>1.910164434997742E-2</v>
      </c>
      <c r="H46" s="11">
        <f t="shared" si="10"/>
        <v>2.0487725361370557E-2</v>
      </c>
      <c r="I46" s="11">
        <f t="shared" si="10"/>
        <v>1.9612123284492255E-2</v>
      </c>
      <c r="J46" s="11">
        <f t="shared" si="10"/>
        <v>2.0759648964384234E-2</v>
      </c>
      <c r="K46" s="11">
        <f t="shared" si="10"/>
        <v>1.9442129310593224E-2</v>
      </c>
      <c r="L46" s="11">
        <f t="shared" si="10"/>
        <v>1.8866652348028236E-2</v>
      </c>
      <c r="M46" s="11">
        <f t="shared" si="10"/>
        <v>1.9987071912300508E-2</v>
      </c>
      <c r="N46" s="11">
        <f t="shared" si="8"/>
        <v>1.9603274284860878E-2</v>
      </c>
      <c r="O46" s="11">
        <f t="shared" si="8"/>
        <v>1.949714876992607E-2</v>
      </c>
      <c r="Q46" s="6" t="s">
        <v>31</v>
      </c>
      <c r="R46" s="11">
        <f t="shared" ref="R46:AE46" si="26">R21/R$26</f>
        <v>1.9603274284860878E-2</v>
      </c>
      <c r="S46" s="11">
        <f t="shared" si="26"/>
        <v>1.618166600203657E-2</v>
      </c>
      <c r="T46" s="11">
        <f t="shared" si="26"/>
        <v>7.9082692296006778E-3</v>
      </c>
      <c r="U46" s="11">
        <f t="shared" si="26"/>
        <v>6.8164940760891343E-3</v>
      </c>
      <c r="V46" s="11">
        <f t="shared" si="26"/>
        <v>6.6687410424557505E-3</v>
      </c>
      <c r="W46" s="11">
        <f t="shared" si="26"/>
        <v>6.8105902250172106E-3</v>
      </c>
      <c r="X46" s="11">
        <f t="shared" si="26"/>
        <v>7.7113122115873229E-3</v>
      </c>
      <c r="Y46" s="11">
        <f t="shared" si="26"/>
        <v>8.510182351535913E-3</v>
      </c>
      <c r="Z46" s="11">
        <f t="shared" si="26"/>
        <v>8.655336113083386E-3</v>
      </c>
      <c r="AA46" s="11">
        <f t="shared" si="26"/>
        <v>8.0076427402566656E-3</v>
      </c>
      <c r="AB46" s="11">
        <f t="shared" si="26"/>
        <v>7.3248000356652566E-3</v>
      </c>
      <c r="AC46" s="11">
        <f t="shared" si="26"/>
        <v>7.9201136150636991E-3</v>
      </c>
      <c r="AD46" s="11">
        <f t="shared" si="26"/>
        <v>1.3213499590802168E-2</v>
      </c>
      <c r="AE46" s="11">
        <f t="shared" si="26"/>
        <v>8.6795578124147441E-3</v>
      </c>
    </row>
    <row r="47" spans="1:31" x14ac:dyDescent="0.25">
      <c r="A47" s="6" t="s">
        <v>32</v>
      </c>
      <c r="B47" s="11">
        <f t="shared" ref="B47:M50" si="27">B22/B$26</f>
        <v>1.437393789714409E-2</v>
      </c>
      <c r="C47" s="11">
        <f t="shared" si="27"/>
        <v>1.4546788581066485E-2</v>
      </c>
      <c r="D47" s="11">
        <f t="shared" si="27"/>
        <v>1.4253227105850759E-2</v>
      </c>
      <c r="E47" s="11">
        <f t="shared" si="27"/>
        <v>1.4025069871519082E-2</v>
      </c>
      <c r="F47" s="11">
        <f t="shared" si="27"/>
        <v>1.409033325686989E-2</v>
      </c>
      <c r="G47" s="11">
        <f t="shared" si="27"/>
        <v>1.4383579803506737E-2</v>
      </c>
      <c r="H47" s="11">
        <f t="shared" si="27"/>
        <v>1.4550742477372432E-2</v>
      </c>
      <c r="I47" s="11">
        <f t="shared" si="27"/>
        <v>1.4752908596144691E-2</v>
      </c>
      <c r="J47" s="11">
        <f t="shared" si="27"/>
        <v>1.4907341972472253E-2</v>
      </c>
      <c r="K47" s="11">
        <f t="shared" si="27"/>
        <v>1.5391977070082096E-2</v>
      </c>
      <c r="L47" s="11">
        <f t="shared" si="27"/>
        <v>1.4823840566386673E-2</v>
      </c>
      <c r="M47" s="11">
        <f t="shared" si="27"/>
        <v>1.5100676280139728E-2</v>
      </c>
      <c r="N47" s="11">
        <f t="shared" si="8"/>
        <v>1.4564522750930453E-2</v>
      </c>
      <c r="O47" s="11">
        <f t="shared" si="8"/>
        <v>1.4592838612068214E-2</v>
      </c>
      <c r="Q47" s="6" t="s">
        <v>32</v>
      </c>
      <c r="R47" s="11">
        <f t="shared" ref="R47:AE47" si="28">R22/R$26</f>
        <v>1.4564522750930453E-2</v>
      </c>
      <c r="S47" s="11">
        <f t="shared" si="28"/>
        <v>1.4894734170693558E-2</v>
      </c>
      <c r="T47" s="11">
        <f t="shared" si="28"/>
        <v>6.7421318228577257E-3</v>
      </c>
      <c r="U47" s="11">
        <f t="shared" si="28"/>
        <v>6.1828415075880017E-3</v>
      </c>
      <c r="V47" s="11">
        <f t="shared" si="28"/>
        <v>5.7835935719462786E-3</v>
      </c>
      <c r="W47" s="11">
        <f t="shared" si="28"/>
        <v>5.8193856121647918E-3</v>
      </c>
      <c r="X47" s="11">
        <f t="shared" si="28"/>
        <v>5.9293951690345395E-3</v>
      </c>
      <c r="Y47" s="11">
        <f t="shared" si="28"/>
        <v>6.5763609650324149E-3</v>
      </c>
      <c r="Z47" s="11">
        <f t="shared" si="28"/>
        <v>6.5237664296601532E-3</v>
      </c>
      <c r="AA47" s="11">
        <f t="shared" si="28"/>
        <v>6.3632301207109023E-3</v>
      </c>
      <c r="AB47" s="11">
        <f t="shared" si="28"/>
        <v>6.1805861877392903E-3</v>
      </c>
      <c r="AC47" s="11">
        <f t="shared" si="28"/>
        <v>5.9749638887626952E-3</v>
      </c>
      <c r="AD47" s="11">
        <f t="shared" si="28"/>
        <v>1.0226705967431754E-2</v>
      </c>
      <c r="AE47" s="11">
        <f t="shared" si="28"/>
        <v>7.0247285355575636E-3</v>
      </c>
    </row>
    <row r="48" spans="1:31" x14ac:dyDescent="0.25">
      <c r="A48" s="6" t="s">
        <v>33</v>
      </c>
      <c r="B48" s="11">
        <f t="shared" si="27"/>
        <v>9.6907187745529783E-2</v>
      </c>
      <c r="C48" s="11">
        <f t="shared" si="27"/>
        <v>9.3804876784009478E-2</v>
      </c>
      <c r="D48" s="11">
        <f t="shared" si="27"/>
        <v>9.662145843910469E-2</v>
      </c>
      <c r="E48" s="11">
        <f t="shared" si="27"/>
        <v>9.438540328394146E-2</v>
      </c>
      <c r="F48" s="11">
        <f t="shared" si="27"/>
        <v>9.6532491600251749E-2</v>
      </c>
      <c r="G48" s="11">
        <f t="shared" si="27"/>
        <v>9.794103679073432E-2</v>
      </c>
      <c r="H48" s="11">
        <f t="shared" si="27"/>
        <v>9.7480855729067992E-2</v>
      </c>
      <c r="I48" s="11">
        <f t="shared" si="27"/>
        <v>9.9637324958734091E-2</v>
      </c>
      <c r="J48" s="11">
        <f t="shared" si="27"/>
        <v>9.8328481439011836E-2</v>
      </c>
      <c r="K48" s="11">
        <f t="shared" si="27"/>
        <v>0.10134517598018596</v>
      </c>
      <c r="L48" s="11">
        <f t="shared" si="27"/>
        <v>0.10002093597350846</v>
      </c>
      <c r="M48" s="11">
        <f t="shared" si="27"/>
        <v>9.9867534923162457E-2</v>
      </c>
      <c r="N48" s="11">
        <f t="shared" si="8"/>
        <v>0.10136315577642409</v>
      </c>
      <c r="O48" s="11">
        <f t="shared" si="8"/>
        <v>9.8007809668834475E-2</v>
      </c>
      <c r="Q48" s="6" t="s">
        <v>33</v>
      </c>
      <c r="R48" s="11">
        <f t="shared" ref="R48:AE48" si="29">R23/R$26</f>
        <v>0.10136315577642409</v>
      </c>
      <c r="S48" s="11">
        <f t="shared" si="29"/>
        <v>0.10418361909757659</v>
      </c>
      <c r="T48" s="11">
        <f t="shared" si="29"/>
        <v>4.9387923270437208E-2</v>
      </c>
      <c r="U48" s="11">
        <f t="shared" si="29"/>
        <v>4.4713416491809807E-2</v>
      </c>
      <c r="V48" s="11">
        <f t="shared" si="29"/>
        <v>4.2700953463292585E-2</v>
      </c>
      <c r="W48" s="11">
        <f t="shared" si="29"/>
        <v>4.193987129725428E-2</v>
      </c>
      <c r="X48" s="11">
        <f t="shared" si="29"/>
        <v>4.3531584114295772E-2</v>
      </c>
      <c r="Y48" s="11">
        <f t="shared" si="29"/>
        <v>4.5779782565614477E-2</v>
      </c>
      <c r="Z48" s="11">
        <f t="shared" si="29"/>
        <v>4.6419925737421437E-2</v>
      </c>
      <c r="AA48" s="11">
        <f t="shared" si="29"/>
        <v>4.5782780530056473E-2</v>
      </c>
      <c r="AB48" s="11">
        <f t="shared" si="29"/>
        <v>4.5001820587465088E-2</v>
      </c>
      <c r="AC48" s="11">
        <f t="shared" si="29"/>
        <v>4.3992028842965311E-2</v>
      </c>
      <c r="AD48" s="11">
        <f t="shared" si="29"/>
        <v>7.4541721639032346E-2</v>
      </c>
      <c r="AE48" s="11">
        <f t="shared" si="29"/>
        <v>5.0576955337389463E-2</v>
      </c>
    </row>
    <row r="49" spans="1:31" x14ac:dyDescent="0.25">
      <c r="A49" s="6" t="s">
        <v>53</v>
      </c>
      <c r="B49" s="11">
        <f t="shared" si="27"/>
        <v>1.616902592178747E-6</v>
      </c>
      <c r="C49" s="11">
        <f t="shared" si="27"/>
        <v>1.5334079663919441E-6</v>
      </c>
      <c r="D49" s="11">
        <f t="shared" si="27"/>
        <v>1.5180193487359569E-6</v>
      </c>
      <c r="E49" s="11">
        <f t="shared" si="27"/>
        <v>1.5241885004993464E-6</v>
      </c>
      <c r="F49" s="11">
        <f t="shared" si="27"/>
        <v>3.3883992852829232E-7</v>
      </c>
      <c r="G49" s="11">
        <f t="shared" si="27"/>
        <v>0</v>
      </c>
      <c r="H49" s="11">
        <f t="shared" si="27"/>
        <v>0</v>
      </c>
      <c r="I49" s="11">
        <f t="shared" si="27"/>
        <v>0</v>
      </c>
      <c r="J49" s="11">
        <f t="shared" si="27"/>
        <v>0</v>
      </c>
      <c r="K49" s="11">
        <f t="shared" si="27"/>
        <v>0</v>
      </c>
      <c r="L49" s="11">
        <f t="shared" si="27"/>
        <v>0</v>
      </c>
      <c r="M49" s="11">
        <f t="shared" si="27"/>
        <v>0</v>
      </c>
      <c r="N49" s="11">
        <f t="shared" si="8"/>
        <v>0</v>
      </c>
      <c r="O49" s="11">
        <f t="shared" si="8"/>
        <v>4.9847789750771467E-7</v>
      </c>
      <c r="Q49" s="6" t="s">
        <v>53</v>
      </c>
      <c r="R49" s="11">
        <f t="shared" ref="R49:AE49" si="30">R24/R$26</f>
        <v>0</v>
      </c>
      <c r="S49" s="11">
        <f t="shared" si="30"/>
        <v>0</v>
      </c>
      <c r="T49" s="11">
        <f t="shared" si="30"/>
        <v>3.850281573829844E-3</v>
      </c>
      <c r="U49" s="11">
        <f t="shared" si="30"/>
        <v>3.6368309270225006E-3</v>
      </c>
      <c r="V49" s="11">
        <f t="shared" si="30"/>
        <v>3.5826211055731494E-3</v>
      </c>
      <c r="W49" s="11">
        <f t="shared" si="30"/>
        <v>3.3644658100720442E-3</v>
      </c>
      <c r="X49" s="11">
        <f t="shared" si="30"/>
        <v>3.6540316019185409E-3</v>
      </c>
      <c r="Y49" s="11">
        <f t="shared" si="30"/>
        <v>4.3238700143472565E-3</v>
      </c>
      <c r="Z49" s="11">
        <f t="shared" si="30"/>
        <v>4.6231043739472554E-3</v>
      </c>
      <c r="AA49" s="11">
        <f t="shared" si="30"/>
        <v>4.1678598880670759E-3</v>
      </c>
      <c r="AB49" s="11">
        <f t="shared" si="30"/>
        <v>3.6860306811872579E-3</v>
      </c>
      <c r="AC49" s="11">
        <f t="shared" si="30"/>
        <v>4.1997319358431061E-3</v>
      </c>
      <c r="AD49" s="11">
        <f t="shared" si="30"/>
        <v>0</v>
      </c>
      <c r="AE49" s="11">
        <f t="shared" si="30"/>
        <v>3.4245172822376319E-3</v>
      </c>
    </row>
    <row r="50" spans="1:31" x14ac:dyDescent="0.25">
      <c r="A50" s="6" t="s">
        <v>34</v>
      </c>
      <c r="B50" s="11">
        <f t="shared" si="27"/>
        <v>1.153452366618297E-2</v>
      </c>
      <c r="C50" s="11">
        <f t="shared" si="27"/>
        <v>1.118800871097121E-2</v>
      </c>
      <c r="D50" s="11">
        <f t="shared" si="27"/>
        <v>1.1304218337623425E-2</v>
      </c>
      <c r="E50" s="11">
        <f t="shared" si="27"/>
        <v>1.1562890661960581E-2</v>
      </c>
      <c r="F50" s="11">
        <f t="shared" si="27"/>
        <v>1.2482916273700182E-2</v>
      </c>
      <c r="G50" s="11">
        <f t="shared" si="27"/>
        <v>1.184833570656085E-2</v>
      </c>
      <c r="H50" s="11">
        <f t="shared" si="27"/>
        <v>1.2021265553151306E-2</v>
      </c>
      <c r="I50" s="11">
        <f t="shared" si="27"/>
        <v>1.256628556236607E-2</v>
      </c>
      <c r="J50" s="11">
        <f t="shared" si="27"/>
        <v>1.2227630634141722E-2</v>
      </c>
      <c r="K50" s="11">
        <f t="shared" si="27"/>
        <v>1.1435039238217126E-2</v>
      </c>
      <c r="L50" s="11">
        <f t="shared" si="27"/>
        <v>1.2509994686949527E-2</v>
      </c>
      <c r="M50" s="11">
        <f t="shared" si="27"/>
        <v>1.3581226813434225E-2</v>
      </c>
      <c r="N50" s="11">
        <f t="shared" si="8"/>
        <v>1.1415220452590049E-2</v>
      </c>
      <c r="O50" s="11">
        <f t="shared" si="8"/>
        <v>1.1978879883439745E-2</v>
      </c>
      <c r="Q50" s="6" t="s">
        <v>34</v>
      </c>
      <c r="R50" s="11">
        <f t="shared" ref="R50:AE50" si="31">R25/R$26</f>
        <v>1.1415220452590049E-2</v>
      </c>
      <c r="S50" s="11">
        <f t="shared" si="31"/>
        <v>9.2272704591105821E-3</v>
      </c>
      <c r="T50" s="11">
        <f t="shared" si="31"/>
        <v>0.5</v>
      </c>
      <c r="U50" s="11">
        <f t="shared" si="31"/>
        <v>0.5</v>
      </c>
      <c r="V50" s="11">
        <f t="shared" si="31"/>
        <v>0.5</v>
      </c>
      <c r="W50" s="11">
        <f t="shared" si="31"/>
        <v>0.5</v>
      </c>
      <c r="X50" s="11">
        <f t="shared" si="31"/>
        <v>0.5</v>
      </c>
      <c r="Y50" s="11">
        <f t="shared" si="31"/>
        <v>0.5</v>
      </c>
      <c r="Z50" s="11">
        <f t="shared" si="31"/>
        <v>0.5</v>
      </c>
      <c r="AA50" s="11">
        <f t="shared" si="31"/>
        <v>0.50000000000000011</v>
      </c>
      <c r="AB50" s="11">
        <f t="shared" si="31"/>
        <v>0.5</v>
      </c>
      <c r="AC50" s="11">
        <f t="shared" si="31"/>
        <v>0.5</v>
      </c>
      <c r="AD50" s="11">
        <f t="shared" si="31"/>
        <v>6.6951499417181471E-3</v>
      </c>
      <c r="AE50" s="11">
        <f t="shared" si="31"/>
        <v>0.43890255570612741</v>
      </c>
    </row>
    <row r="51" spans="1:31" x14ac:dyDescent="0.25">
      <c r="A51" s="6" t="s">
        <v>56</v>
      </c>
      <c r="B51" s="11">
        <f>AVERAGE(B30:B50)</f>
        <v>4.7619047619047616E-2</v>
      </c>
      <c r="C51" s="11">
        <f t="shared" ref="C51:M51" si="32">AVERAGE(C30:C50)</f>
        <v>4.7619047619047616E-2</v>
      </c>
      <c r="D51" s="11">
        <f t="shared" si="32"/>
        <v>4.7619047619047616E-2</v>
      </c>
      <c r="E51" s="11">
        <f t="shared" si="32"/>
        <v>4.7619047619047616E-2</v>
      </c>
      <c r="F51" s="11">
        <f t="shared" si="32"/>
        <v>4.7619047619047609E-2</v>
      </c>
      <c r="G51" s="11">
        <f t="shared" si="32"/>
        <v>4.7619047619047616E-2</v>
      </c>
      <c r="H51" s="11">
        <f t="shared" si="32"/>
        <v>4.7619047619047616E-2</v>
      </c>
      <c r="I51" s="11">
        <f t="shared" si="32"/>
        <v>4.7619047619047616E-2</v>
      </c>
      <c r="J51" s="11">
        <f t="shared" si="32"/>
        <v>4.7619047619047616E-2</v>
      </c>
      <c r="K51" s="11">
        <f t="shared" si="32"/>
        <v>4.7619047619047616E-2</v>
      </c>
      <c r="L51" s="11">
        <f t="shared" si="32"/>
        <v>4.7619047619047616E-2</v>
      </c>
      <c r="M51" s="11">
        <f t="shared" si="32"/>
        <v>4.761904761904763E-2</v>
      </c>
      <c r="N51" s="11">
        <f>AVERAGE(N30:N50)</f>
        <v>4.7619047619047616E-2</v>
      </c>
      <c r="O51" s="11">
        <f>AVERAGE(O30:O50)</f>
        <v>4.7619047619047616E-2</v>
      </c>
      <c r="Q51" s="6" t="s">
        <v>56</v>
      </c>
      <c r="R51" s="11">
        <f>AVERAGE(R30:R50)</f>
        <v>4.7619047619047616E-2</v>
      </c>
      <c r="S51" s="11">
        <f t="shared" ref="S51:AE51" si="33">AVERAGE(S30:S50)</f>
        <v>4.7619047619047616E-2</v>
      </c>
      <c r="T51" s="11">
        <f t="shared" si="33"/>
        <v>4.7619047619047616E-2</v>
      </c>
      <c r="U51" s="11">
        <f t="shared" si="33"/>
        <v>4.7619047619047616E-2</v>
      </c>
      <c r="V51" s="11">
        <f t="shared" si="33"/>
        <v>4.7619047619047616E-2</v>
      </c>
      <c r="W51" s="11">
        <f t="shared" si="33"/>
        <v>4.7619047619047616E-2</v>
      </c>
      <c r="X51" s="11">
        <f t="shared" si="33"/>
        <v>4.7619047619047616E-2</v>
      </c>
      <c r="Y51" s="11">
        <f t="shared" si="33"/>
        <v>4.7619047619047616E-2</v>
      </c>
      <c r="Z51" s="11">
        <f t="shared" si="33"/>
        <v>4.7619047619047616E-2</v>
      </c>
      <c r="AA51" s="11">
        <f t="shared" si="33"/>
        <v>4.761904761904763E-2</v>
      </c>
      <c r="AB51" s="11">
        <f t="shared" si="33"/>
        <v>4.7619047619047616E-2</v>
      </c>
      <c r="AC51" s="11">
        <f t="shared" si="33"/>
        <v>4.7619047619047616E-2</v>
      </c>
      <c r="AD51" s="11">
        <f t="shared" si="33"/>
        <v>4.761904761904763E-2</v>
      </c>
      <c r="AE51" s="11">
        <f t="shared" ref="AE51" si="34">AE26/AE$26</f>
        <v>1</v>
      </c>
    </row>
  </sheetData>
  <mergeCells count="3">
    <mergeCell ref="A1:N1"/>
    <mergeCell ref="A2:N2"/>
    <mergeCell ref="A3:N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6841-7A3C-42F2-9137-BA729801BDD7}">
  <dimension ref="A1:AG51"/>
  <sheetViews>
    <sheetView topLeftCell="N1" workbookViewId="0">
      <selection activeCell="O5" sqref="O5"/>
    </sheetView>
  </sheetViews>
  <sheetFormatPr defaultRowHeight="15" x14ac:dyDescent="0.25"/>
  <cols>
    <col min="1" max="1" width="56.7109375" bestFit="1" customWidth="1"/>
    <col min="2" max="2" width="9.28515625" bestFit="1" customWidth="1"/>
    <col min="3" max="3" width="9" bestFit="1" customWidth="1"/>
    <col min="5" max="5" width="8.85546875" bestFit="1" customWidth="1"/>
    <col min="6" max="6" width="12" bestFit="1" customWidth="1"/>
    <col min="7" max="7" width="9.28515625" bestFit="1" customWidth="1"/>
    <col min="8" max="8" width="12" bestFit="1" customWidth="1"/>
    <col min="10" max="10" width="12" bestFit="1" customWidth="1"/>
    <col min="12" max="12" width="8.7109375" bestFit="1" customWidth="1"/>
    <col min="13" max="14" width="12" bestFit="1" customWidth="1"/>
    <col min="15" max="15" width="9" bestFit="1" customWidth="1"/>
    <col min="16" max="16" width="56.7109375" bestFit="1" customWidth="1"/>
    <col min="17" max="17" width="9.28515625" bestFit="1" customWidth="1"/>
    <col min="18" max="18" width="12" bestFit="1" customWidth="1"/>
    <col min="20" max="20" width="8.85546875" bestFit="1" customWidth="1"/>
    <col min="21" max="21" width="8.7109375" bestFit="1" customWidth="1"/>
    <col min="22" max="23" width="12" bestFit="1" customWidth="1"/>
    <col min="25" max="25" width="9.42578125" bestFit="1" customWidth="1"/>
    <col min="27" max="27" width="12" bestFit="1" customWidth="1"/>
    <col min="28" max="28" width="9" bestFit="1" customWidth="1"/>
    <col min="29" max="29" width="9.28515625" bestFit="1" customWidth="1"/>
    <col min="30" max="30" width="12" bestFit="1" customWidth="1"/>
  </cols>
  <sheetData>
    <row r="1" spans="1:3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1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x14ac:dyDescent="0.25">
      <c r="A2" s="2" t="s">
        <v>37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O2" s="2"/>
      <c r="P2" s="2"/>
      <c r="Q2" s="1" t="s">
        <v>37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1" x14ac:dyDescent="0.25">
      <c r="A3" s="2" t="s">
        <v>38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2"/>
      <c r="P3" s="2"/>
      <c r="Q3" s="1" t="s">
        <v>2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x14ac:dyDescent="0.25">
      <c r="A4" s="2" t="s">
        <v>3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  <c r="L4" s="2" t="s">
        <v>49</v>
      </c>
      <c r="M4" s="2" t="s">
        <v>50</v>
      </c>
      <c r="N4" s="6" t="s">
        <v>51</v>
      </c>
      <c r="O4" t="s">
        <v>14</v>
      </c>
      <c r="Q4" s="1" t="s">
        <v>3</v>
      </c>
      <c r="R4" s="2" t="s">
        <v>51</v>
      </c>
      <c r="S4" s="2" t="s">
        <v>52</v>
      </c>
      <c r="T4" s="1" t="s">
        <v>4</v>
      </c>
      <c r="U4" s="1" t="s">
        <v>5</v>
      </c>
      <c r="V4" s="1" t="s">
        <v>6</v>
      </c>
      <c r="W4" s="1" t="s">
        <v>7</v>
      </c>
      <c r="X4" s="1" t="s">
        <v>8</v>
      </c>
      <c r="Y4" s="1" t="s">
        <v>9</v>
      </c>
      <c r="Z4" s="1" t="s">
        <v>10</v>
      </c>
      <c r="AA4" s="1" t="s">
        <v>11</v>
      </c>
      <c r="AB4" s="1" t="s">
        <v>12</v>
      </c>
      <c r="AC4" s="1" t="s">
        <v>13</v>
      </c>
      <c r="AD4" s="6" t="s">
        <v>55</v>
      </c>
      <c r="AE4" s="2" t="s">
        <v>14</v>
      </c>
    </row>
    <row r="5" spans="1:31" x14ac:dyDescent="0.25">
      <c r="A5" s="2" t="s">
        <v>15</v>
      </c>
      <c r="B5" s="2">
        <v>7814</v>
      </c>
      <c r="C5" s="2">
        <v>7754</v>
      </c>
      <c r="D5" s="2">
        <v>8523</v>
      </c>
      <c r="E5" s="2">
        <v>8695</v>
      </c>
      <c r="F5" s="2">
        <v>8818</v>
      </c>
      <c r="G5" s="2">
        <v>8701</v>
      </c>
      <c r="H5" s="2">
        <v>8487</v>
      </c>
      <c r="I5" s="2">
        <v>8451</v>
      </c>
      <c r="J5" s="2">
        <v>7804</v>
      </c>
      <c r="K5" s="2">
        <v>7675</v>
      </c>
      <c r="L5" s="2">
        <v>8596</v>
      </c>
      <c r="M5" s="2">
        <v>7898</v>
      </c>
      <c r="N5" s="6">
        <v>8199</v>
      </c>
      <c r="O5">
        <f>SUM(B5:N5)</f>
        <v>107415</v>
      </c>
      <c r="Q5" s="1" t="s">
        <v>15</v>
      </c>
      <c r="R5" s="2">
        <v>8199</v>
      </c>
      <c r="S5" s="2">
        <v>8210</v>
      </c>
      <c r="T5" s="1">
        <v>15932</v>
      </c>
      <c r="U5" s="1">
        <v>20562</v>
      </c>
      <c r="V5" s="1">
        <v>24050</v>
      </c>
      <c r="W5" s="1">
        <v>22496</v>
      </c>
      <c r="X5" s="1">
        <v>19464</v>
      </c>
      <c r="Y5" s="1">
        <v>17764</v>
      </c>
      <c r="Z5" s="1">
        <v>16493</v>
      </c>
      <c r="AA5" s="1">
        <v>17687</v>
      </c>
      <c r="AB5" s="1">
        <v>22037</v>
      </c>
      <c r="AC5" s="1">
        <v>22498</v>
      </c>
      <c r="AD5" s="6">
        <v>36755</v>
      </c>
      <c r="AE5" s="6">
        <f t="shared" ref="AE5:AE24" si="0">SUM(R5:AD5)</f>
        <v>252147</v>
      </c>
    </row>
    <row r="6" spans="1:31" x14ac:dyDescent="0.25">
      <c r="A6" s="2" t="s">
        <v>16</v>
      </c>
      <c r="B6" s="2">
        <v>6027</v>
      </c>
      <c r="C6" s="2">
        <v>5967</v>
      </c>
      <c r="D6" s="2">
        <v>6038</v>
      </c>
      <c r="E6" s="2">
        <v>5745</v>
      </c>
      <c r="F6" s="2">
        <v>6193</v>
      </c>
      <c r="G6" s="2">
        <v>6078</v>
      </c>
      <c r="H6" s="2">
        <v>6095</v>
      </c>
      <c r="I6" s="2">
        <v>6000</v>
      </c>
      <c r="J6" s="2">
        <v>5909</v>
      </c>
      <c r="K6" s="2">
        <v>5792</v>
      </c>
      <c r="L6" s="2">
        <v>6484</v>
      </c>
      <c r="M6" s="2">
        <v>5855</v>
      </c>
      <c r="N6" s="6">
        <v>6047</v>
      </c>
      <c r="O6" s="6">
        <f t="shared" ref="O6:O26" si="1">SUM(B6:N6)</f>
        <v>78230</v>
      </c>
      <c r="Q6" s="1" t="s">
        <v>16</v>
      </c>
      <c r="R6" s="2">
        <v>6047</v>
      </c>
      <c r="S6" s="2">
        <v>5586</v>
      </c>
      <c r="T6" s="1">
        <v>5441</v>
      </c>
      <c r="U6" s="1">
        <v>5558</v>
      </c>
      <c r="V6" s="1">
        <v>5409</v>
      </c>
      <c r="W6" s="1">
        <v>5536</v>
      </c>
      <c r="X6" s="1">
        <v>5497</v>
      </c>
      <c r="Y6" s="1">
        <v>5507</v>
      </c>
      <c r="Z6" s="1">
        <v>5572</v>
      </c>
      <c r="AA6" s="1">
        <v>5323</v>
      </c>
      <c r="AB6" s="1">
        <v>5698</v>
      </c>
      <c r="AC6" s="1">
        <v>5397</v>
      </c>
      <c r="AD6" s="6">
        <v>5330</v>
      </c>
      <c r="AE6" s="6">
        <f t="shared" si="0"/>
        <v>71901</v>
      </c>
    </row>
    <row r="7" spans="1:31" x14ac:dyDescent="0.25">
      <c r="A7" s="2" t="s">
        <v>17</v>
      </c>
      <c r="B7" s="2">
        <v>431</v>
      </c>
      <c r="C7" s="2">
        <v>422</v>
      </c>
      <c r="D7" s="2">
        <v>448</v>
      </c>
      <c r="E7" s="2">
        <v>417</v>
      </c>
      <c r="F7" s="2">
        <v>453</v>
      </c>
      <c r="G7" s="2">
        <v>430</v>
      </c>
      <c r="H7" s="2">
        <v>467</v>
      </c>
      <c r="I7" s="2">
        <v>428</v>
      </c>
      <c r="J7" s="2">
        <v>421</v>
      </c>
      <c r="K7" s="2">
        <v>437</v>
      </c>
      <c r="L7" s="2">
        <v>439</v>
      </c>
      <c r="M7" s="2">
        <v>390</v>
      </c>
      <c r="N7" s="6">
        <v>458</v>
      </c>
      <c r="O7" s="6">
        <f t="shared" si="1"/>
        <v>5641</v>
      </c>
      <c r="Q7" s="1" t="s">
        <v>17</v>
      </c>
      <c r="R7" s="2">
        <v>458</v>
      </c>
      <c r="S7" s="2">
        <v>347</v>
      </c>
      <c r="T7" s="1">
        <v>388</v>
      </c>
      <c r="U7" s="1">
        <v>370</v>
      </c>
      <c r="V7" s="1">
        <v>390</v>
      </c>
      <c r="W7" s="1">
        <v>393</v>
      </c>
      <c r="X7" s="1">
        <v>372</v>
      </c>
      <c r="Y7" s="1">
        <v>370</v>
      </c>
      <c r="Z7" s="1">
        <v>393</v>
      </c>
      <c r="AA7" s="1">
        <v>405</v>
      </c>
      <c r="AB7" s="1">
        <v>402</v>
      </c>
      <c r="AC7" s="1">
        <v>390</v>
      </c>
      <c r="AD7" s="6">
        <v>357</v>
      </c>
      <c r="AE7" s="6">
        <f t="shared" si="0"/>
        <v>5035</v>
      </c>
    </row>
    <row r="8" spans="1:31" x14ac:dyDescent="0.25">
      <c r="A8" s="2" t="s">
        <v>18</v>
      </c>
      <c r="B8" s="2">
        <v>1073</v>
      </c>
      <c r="C8" s="2">
        <v>1063</v>
      </c>
      <c r="D8" s="2">
        <v>1171</v>
      </c>
      <c r="E8" s="2">
        <v>1101</v>
      </c>
      <c r="F8" s="2">
        <v>1171</v>
      </c>
      <c r="G8" s="2">
        <v>1214</v>
      </c>
      <c r="H8" s="2">
        <v>1150</v>
      </c>
      <c r="I8" s="2">
        <v>1120</v>
      </c>
      <c r="J8" s="2">
        <v>1103</v>
      </c>
      <c r="K8" s="2">
        <v>1074</v>
      </c>
      <c r="L8" s="2">
        <v>1108</v>
      </c>
      <c r="M8" s="2">
        <v>1045</v>
      </c>
      <c r="N8" s="6">
        <v>991</v>
      </c>
      <c r="O8" s="6">
        <f t="shared" si="1"/>
        <v>14384</v>
      </c>
      <c r="Q8" s="1" t="s">
        <v>18</v>
      </c>
      <c r="R8" s="2">
        <v>991</v>
      </c>
      <c r="S8" s="2">
        <v>922</v>
      </c>
      <c r="T8" s="1">
        <v>1044</v>
      </c>
      <c r="U8" s="1">
        <v>960</v>
      </c>
      <c r="V8" s="1">
        <v>989</v>
      </c>
      <c r="W8" s="1">
        <v>1043</v>
      </c>
      <c r="X8" s="1">
        <v>1023</v>
      </c>
      <c r="Y8" s="1">
        <v>1063</v>
      </c>
      <c r="Z8" s="1">
        <v>1040</v>
      </c>
      <c r="AA8" s="1">
        <v>991</v>
      </c>
      <c r="AB8" s="1">
        <v>931</v>
      </c>
      <c r="AC8" s="1">
        <v>883</v>
      </c>
      <c r="AD8" s="6">
        <v>938</v>
      </c>
      <c r="AE8" s="6">
        <f t="shared" si="0"/>
        <v>12818</v>
      </c>
    </row>
    <row r="9" spans="1:31" x14ac:dyDescent="0.25">
      <c r="A9" s="2" t="s">
        <v>19</v>
      </c>
      <c r="B9" s="2">
        <v>90</v>
      </c>
      <c r="C9" s="2">
        <v>94</v>
      </c>
      <c r="D9" s="2">
        <v>96</v>
      </c>
      <c r="E9" s="2">
        <v>89</v>
      </c>
      <c r="F9" s="2">
        <v>107</v>
      </c>
      <c r="G9" s="2">
        <v>125</v>
      </c>
      <c r="H9" s="2">
        <v>97</v>
      </c>
      <c r="I9" s="2">
        <v>109</v>
      </c>
      <c r="J9" s="2">
        <v>84</v>
      </c>
      <c r="K9" s="2">
        <v>99</v>
      </c>
      <c r="L9" s="2">
        <v>107</v>
      </c>
      <c r="M9" s="2">
        <v>96</v>
      </c>
      <c r="N9" s="6">
        <v>100</v>
      </c>
      <c r="O9" s="6">
        <f t="shared" si="1"/>
        <v>1293</v>
      </c>
      <c r="Q9" s="1" t="s">
        <v>19</v>
      </c>
      <c r="R9" s="2">
        <v>100</v>
      </c>
      <c r="S9" s="2">
        <v>97</v>
      </c>
      <c r="T9" s="1">
        <v>97</v>
      </c>
      <c r="U9" s="1">
        <v>84</v>
      </c>
      <c r="V9" s="1">
        <v>90</v>
      </c>
      <c r="W9" s="1">
        <v>79</v>
      </c>
      <c r="X9" s="1">
        <v>81</v>
      </c>
      <c r="Y9" s="1">
        <v>98</v>
      </c>
      <c r="Z9" s="1">
        <v>102</v>
      </c>
      <c r="AA9" s="1">
        <v>94</v>
      </c>
      <c r="AB9" s="1">
        <v>81</v>
      </c>
      <c r="AC9" s="1">
        <v>89</v>
      </c>
      <c r="AD9" s="6">
        <v>92</v>
      </c>
      <c r="AE9" s="6">
        <f t="shared" si="0"/>
        <v>1184</v>
      </c>
    </row>
    <row r="10" spans="1:31" x14ac:dyDescent="0.25">
      <c r="A10" s="2" t="s">
        <v>20</v>
      </c>
      <c r="B10" s="2">
        <v>735</v>
      </c>
      <c r="C10" s="2">
        <v>705</v>
      </c>
      <c r="D10" s="2">
        <v>745</v>
      </c>
      <c r="E10" s="2">
        <v>738</v>
      </c>
      <c r="F10" s="2">
        <v>786</v>
      </c>
      <c r="G10" s="2">
        <v>818</v>
      </c>
      <c r="H10" s="2">
        <v>762</v>
      </c>
      <c r="I10" s="2">
        <v>719</v>
      </c>
      <c r="J10" s="2">
        <v>693</v>
      </c>
      <c r="K10" s="2">
        <v>705</v>
      </c>
      <c r="L10" s="2">
        <v>759</v>
      </c>
      <c r="M10" s="2">
        <v>735</v>
      </c>
      <c r="N10" s="6">
        <v>757</v>
      </c>
      <c r="O10" s="6">
        <f t="shared" si="1"/>
        <v>9657</v>
      </c>
      <c r="Q10" s="1" t="s">
        <v>20</v>
      </c>
      <c r="R10" s="2">
        <v>757</v>
      </c>
      <c r="S10" s="2">
        <v>677</v>
      </c>
      <c r="T10" s="1">
        <v>695</v>
      </c>
      <c r="U10" s="1">
        <v>653</v>
      </c>
      <c r="V10" s="1">
        <v>702</v>
      </c>
      <c r="W10" s="1">
        <v>704</v>
      </c>
      <c r="X10" s="1">
        <v>698</v>
      </c>
      <c r="Y10" s="1">
        <v>694</v>
      </c>
      <c r="Z10" s="1">
        <v>660</v>
      </c>
      <c r="AA10" s="1">
        <v>663</v>
      </c>
      <c r="AB10" s="1">
        <v>685</v>
      </c>
      <c r="AC10" s="1">
        <v>646</v>
      </c>
      <c r="AD10" s="6">
        <v>688</v>
      </c>
      <c r="AE10" s="6">
        <f t="shared" si="0"/>
        <v>8922</v>
      </c>
    </row>
    <row r="11" spans="1:31" x14ac:dyDescent="0.25">
      <c r="A11" s="2" t="s">
        <v>21</v>
      </c>
      <c r="B11" s="2">
        <v>2</v>
      </c>
      <c r="C11" s="2">
        <v>5</v>
      </c>
      <c r="D11" s="2">
        <v>2</v>
      </c>
      <c r="E11" s="2">
        <v>3</v>
      </c>
      <c r="F11" s="2">
        <v>5</v>
      </c>
      <c r="G11" s="2">
        <v>1</v>
      </c>
      <c r="H11" s="2">
        <v>2</v>
      </c>
      <c r="I11" s="2">
        <v>2</v>
      </c>
      <c r="J11" s="2" t="s">
        <v>36</v>
      </c>
      <c r="K11" s="2">
        <v>2</v>
      </c>
      <c r="L11" s="2">
        <v>2</v>
      </c>
      <c r="M11" s="2" t="s">
        <v>36</v>
      </c>
      <c r="N11" s="6">
        <v>1</v>
      </c>
      <c r="O11" s="6">
        <f t="shared" si="1"/>
        <v>27</v>
      </c>
      <c r="Q11" s="1" t="s">
        <v>21</v>
      </c>
      <c r="R11" s="2">
        <v>1</v>
      </c>
      <c r="S11" s="2" t="s">
        <v>36</v>
      </c>
      <c r="T11" s="1">
        <v>1</v>
      </c>
      <c r="U11" s="1">
        <v>4</v>
      </c>
      <c r="V11" s="1">
        <v>1</v>
      </c>
      <c r="W11" s="1" t="s">
        <v>36</v>
      </c>
      <c r="X11" s="1">
        <v>1</v>
      </c>
      <c r="Y11" s="1">
        <v>1</v>
      </c>
      <c r="Z11" s="1">
        <v>2</v>
      </c>
      <c r="AA11" s="1">
        <v>2</v>
      </c>
      <c r="AB11" s="1" t="s">
        <v>36</v>
      </c>
      <c r="AC11" s="1">
        <v>2</v>
      </c>
      <c r="AD11" s="6">
        <v>2</v>
      </c>
      <c r="AE11" s="6">
        <f t="shared" si="0"/>
        <v>17</v>
      </c>
    </row>
    <row r="12" spans="1:31" x14ac:dyDescent="0.25">
      <c r="A12" s="2" t="s">
        <v>22</v>
      </c>
      <c r="B12" s="2">
        <v>4</v>
      </c>
      <c r="C12" s="2">
        <v>2</v>
      </c>
      <c r="D12" s="2">
        <v>1</v>
      </c>
      <c r="E12" s="2">
        <v>4</v>
      </c>
      <c r="F12" s="2">
        <v>6</v>
      </c>
      <c r="G12" s="2">
        <v>5</v>
      </c>
      <c r="H12" s="2" t="s">
        <v>36</v>
      </c>
      <c r="I12" s="2">
        <v>2</v>
      </c>
      <c r="J12" s="2">
        <v>5</v>
      </c>
      <c r="K12" s="2">
        <v>4</v>
      </c>
      <c r="L12" s="2">
        <v>1</v>
      </c>
      <c r="M12" s="2">
        <v>4</v>
      </c>
      <c r="N12" s="6">
        <v>3</v>
      </c>
      <c r="O12" s="6">
        <f t="shared" si="1"/>
        <v>41</v>
      </c>
      <c r="Q12" s="1" t="s">
        <v>22</v>
      </c>
      <c r="R12" s="2">
        <v>3</v>
      </c>
      <c r="S12" s="2" t="s">
        <v>36</v>
      </c>
      <c r="T12" s="1">
        <v>4</v>
      </c>
      <c r="U12" s="1">
        <v>4</v>
      </c>
      <c r="V12" s="1">
        <v>3</v>
      </c>
      <c r="W12" s="1">
        <v>3</v>
      </c>
      <c r="X12" s="1" t="s">
        <v>36</v>
      </c>
      <c r="Y12" s="1">
        <v>1</v>
      </c>
      <c r="Z12" s="1">
        <v>2</v>
      </c>
      <c r="AA12" s="1">
        <v>2</v>
      </c>
      <c r="AB12" s="1">
        <v>1</v>
      </c>
      <c r="AC12" s="1">
        <v>2</v>
      </c>
      <c r="AD12" s="6">
        <v>1</v>
      </c>
      <c r="AE12" s="6">
        <f t="shared" si="0"/>
        <v>26</v>
      </c>
    </row>
    <row r="13" spans="1:31" x14ac:dyDescent="0.25">
      <c r="A13" s="2" t="s">
        <v>23</v>
      </c>
      <c r="B13" s="2">
        <v>7703</v>
      </c>
      <c r="C13" s="2">
        <v>7724</v>
      </c>
      <c r="D13" s="2">
        <v>8125</v>
      </c>
      <c r="E13" s="2">
        <v>8189</v>
      </c>
      <c r="F13" s="2">
        <v>9019</v>
      </c>
      <c r="G13" s="2">
        <v>9377</v>
      </c>
      <c r="H13" s="2">
        <v>8679</v>
      </c>
      <c r="I13" s="2">
        <v>8536</v>
      </c>
      <c r="J13" s="2">
        <v>7885</v>
      </c>
      <c r="K13" s="2">
        <v>7852</v>
      </c>
      <c r="L13" s="2">
        <v>8192</v>
      </c>
      <c r="M13" s="2">
        <v>7691</v>
      </c>
      <c r="N13" s="6">
        <v>7644</v>
      </c>
      <c r="O13" s="6">
        <f t="shared" si="1"/>
        <v>106616</v>
      </c>
      <c r="Q13" s="1" t="s">
        <v>23</v>
      </c>
      <c r="R13" s="2">
        <v>7644</v>
      </c>
      <c r="S13" s="2">
        <v>7242</v>
      </c>
      <c r="T13" s="1">
        <v>7589</v>
      </c>
      <c r="U13" s="1">
        <v>7662</v>
      </c>
      <c r="V13" s="1">
        <v>8043</v>
      </c>
      <c r="W13" s="1">
        <v>8199</v>
      </c>
      <c r="X13" s="1">
        <v>7934</v>
      </c>
      <c r="Y13" s="1">
        <v>8044</v>
      </c>
      <c r="Z13" s="1">
        <v>7719</v>
      </c>
      <c r="AA13" s="1">
        <v>7256</v>
      </c>
      <c r="AB13" s="1">
        <v>7523</v>
      </c>
      <c r="AC13" s="1">
        <v>7239</v>
      </c>
      <c r="AD13" s="6">
        <v>7458</v>
      </c>
      <c r="AE13" s="6">
        <f t="shared" si="0"/>
        <v>99552</v>
      </c>
    </row>
    <row r="14" spans="1:31" x14ac:dyDescent="0.25">
      <c r="A14" s="2" t="s">
        <v>24</v>
      </c>
      <c r="B14" s="2">
        <v>7283</v>
      </c>
      <c r="C14" s="2">
        <v>7518</v>
      </c>
      <c r="D14" s="2">
        <v>8518</v>
      </c>
      <c r="E14" s="2">
        <v>9061</v>
      </c>
      <c r="F14" s="2">
        <v>9781</v>
      </c>
      <c r="G14" s="2">
        <v>9326</v>
      </c>
      <c r="H14" s="2">
        <v>8963</v>
      </c>
      <c r="I14" s="2">
        <v>8355</v>
      </c>
      <c r="J14" s="2">
        <v>7531</v>
      </c>
      <c r="K14" s="2">
        <v>7337</v>
      </c>
      <c r="L14" s="2">
        <v>7851</v>
      </c>
      <c r="M14" s="2">
        <v>7203</v>
      </c>
      <c r="N14" s="6">
        <v>8021</v>
      </c>
      <c r="O14" s="6">
        <f t="shared" si="1"/>
        <v>106748</v>
      </c>
      <c r="Q14" s="1" t="s">
        <v>24</v>
      </c>
      <c r="R14" s="2">
        <v>8021</v>
      </c>
      <c r="S14" s="2">
        <v>8206</v>
      </c>
      <c r="T14" s="1">
        <v>8703</v>
      </c>
      <c r="U14" s="1">
        <v>8297</v>
      </c>
      <c r="V14" s="1">
        <v>8243</v>
      </c>
      <c r="W14" s="1">
        <v>8019</v>
      </c>
      <c r="X14" s="1">
        <v>7220</v>
      </c>
      <c r="Y14" s="1">
        <v>7635</v>
      </c>
      <c r="Z14" s="1">
        <v>6865</v>
      </c>
      <c r="AA14" s="1">
        <v>6521</v>
      </c>
      <c r="AB14" s="1">
        <v>7267</v>
      </c>
      <c r="AC14" s="1">
        <v>6863</v>
      </c>
      <c r="AD14" s="6">
        <v>7101</v>
      </c>
      <c r="AE14" s="6">
        <f t="shared" si="0"/>
        <v>98961</v>
      </c>
    </row>
    <row r="15" spans="1:31" x14ac:dyDescent="0.25">
      <c r="A15" s="2" t="s">
        <v>25</v>
      </c>
      <c r="B15" s="2">
        <v>3093</v>
      </c>
      <c r="C15" s="2">
        <v>3103</v>
      </c>
      <c r="D15" s="2">
        <v>3271</v>
      </c>
      <c r="E15" s="2">
        <v>3213</v>
      </c>
      <c r="F15" s="2">
        <v>3376</v>
      </c>
      <c r="G15" s="2">
        <v>3449</v>
      </c>
      <c r="H15" s="2">
        <v>3197</v>
      </c>
      <c r="I15" s="2">
        <v>3252</v>
      </c>
      <c r="J15" s="2">
        <v>3058</v>
      </c>
      <c r="K15" s="2">
        <v>3100</v>
      </c>
      <c r="L15" s="2">
        <v>3388</v>
      </c>
      <c r="M15" s="2">
        <v>3163</v>
      </c>
      <c r="N15" s="6">
        <v>3062</v>
      </c>
      <c r="O15" s="6">
        <f t="shared" si="1"/>
        <v>41725</v>
      </c>
      <c r="Q15" s="1" t="s">
        <v>25</v>
      </c>
      <c r="R15" s="2">
        <v>3062</v>
      </c>
      <c r="S15" s="2">
        <v>2813</v>
      </c>
      <c r="T15" s="1">
        <v>2911</v>
      </c>
      <c r="U15" s="1">
        <v>2952</v>
      </c>
      <c r="V15" s="1">
        <v>3050</v>
      </c>
      <c r="W15" s="1">
        <v>3091</v>
      </c>
      <c r="X15" s="1">
        <v>3011</v>
      </c>
      <c r="Y15" s="1">
        <v>2999</v>
      </c>
      <c r="Z15" s="1">
        <v>2998</v>
      </c>
      <c r="AA15" s="1">
        <v>2842</v>
      </c>
      <c r="AB15" s="1">
        <v>3194</v>
      </c>
      <c r="AC15" s="1">
        <v>3000</v>
      </c>
      <c r="AD15" s="6">
        <v>2922</v>
      </c>
      <c r="AE15" s="6">
        <f t="shared" si="0"/>
        <v>38845</v>
      </c>
    </row>
    <row r="16" spans="1:31" x14ac:dyDescent="0.25">
      <c r="A16" s="2" t="s">
        <v>26</v>
      </c>
      <c r="B16" s="2">
        <v>317</v>
      </c>
      <c r="C16" s="2">
        <v>344</v>
      </c>
      <c r="D16" s="2">
        <v>335</v>
      </c>
      <c r="E16" s="2">
        <v>343</v>
      </c>
      <c r="F16" s="2">
        <v>373</v>
      </c>
      <c r="G16" s="2">
        <v>374</v>
      </c>
      <c r="H16" s="2">
        <v>344</v>
      </c>
      <c r="I16" s="2">
        <v>388</v>
      </c>
      <c r="J16" s="2">
        <v>339</v>
      </c>
      <c r="K16" s="2">
        <v>370</v>
      </c>
      <c r="L16" s="2">
        <v>369</v>
      </c>
      <c r="M16" s="2">
        <v>326</v>
      </c>
      <c r="N16" s="6">
        <v>310</v>
      </c>
      <c r="O16" s="6">
        <f t="shared" si="1"/>
        <v>4532</v>
      </c>
      <c r="Q16" s="1" t="s">
        <v>26</v>
      </c>
      <c r="R16" s="2">
        <v>310</v>
      </c>
      <c r="S16" s="2">
        <v>340</v>
      </c>
      <c r="T16" s="1">
        <v>345</v>
      </c>
      <c r="U16" s="1">
        <v>317</v>
      </c>
      <c r="V16" s="1">
        <v>349</v>
      </c>
      <c r="W16" s="1">
        <v>322</v>
      </c>
      <c r="X16" s="1">
        <v>340</v>
      </c>
      <c r="Y16" s="1">
        <v>338</v>
      </c>
      <c r="Z16" s="1">
        <v>328</v>
      </c>
      <c r="AA16" s="1">
        <v>309</v>
      </c>
      <c r="AB16" s="1">
        <v>339</v>
      </c>
      <c r="AC16" s="1">
        <v>320</v>
      </c>
      <c r="AD16" s="6">
        <v>291</v>
      </c>
      <c r="AE16" s="6">
        <f t="shared" si="0"/>
        <v>4248</v>
      </c>
    </row>
    <row r="17" spans="1:33" x14ac:dyDescent="0.25">
      <c r="A17" s="2" t="s">
        <v>27</v>
      </c>
      <c r="B17" s="2">
        <v>112</v>
      </c>
      <c r="C17" s="2">
        <v>114</v>
      </c>
      <c r="D17" s="2">
        <v>112</v>
      </c>
      <c r="E17" s="2">
        <v>96</v>
      </c>
      <c r="F17" s="2">
        <v>113</v>
      </c>
      <c r="G17" s="2">
        <v>106</v>
      </c>
      <c r="H17" s="2">
        <v>112</v>
      </c>
      <c r="I17" s="2">
        <v>110</v>
      </c>
      <c r="J17" s="2">
        <v>118</v>
      </c>
      <c r="K17" s="2">
        <v>121</v>
      </c>
      <c r="L17" s="2">
        <v>96</v>
      </c>
      <c r="M17" s="2">
        <v>105</v>
      </c>
      <c r="N17" s="6">
        <v>107</v>
      </c>
      <c r="O17" s="6">
        <f t="shared" si="1"/>
        <v>1422</v>
      </c>
      <c r="Q17" s="1" t="s">
        <v>27</v>
      </c>
      <c r="R17" s="2">
        <v>107</v>
      </c>
      <c r="S17" s="2">
        <v>89</v>
      </c>
      <c r="T17" s="1">
        <v>105</v>
      </c>
      <c r="U17" s="1">
        <v>100</v>
      </c>
      <c r="V17" s="1">
        <v>91</v>
      </c>
      <c r="W17" s="1">
        <v>96</v>
      </c>
      <c r="X17" s="1">
        <v>114</v>
      </c>
      <c r="Y17" s="1">
        <v>109</v>
      </c>
      <c r="Z17" s="1">
        <v>95</v>
      </c>
      <c r="AA17" s="1">
        <v>112</v>
      </c>
      <c r="AB17" s="1">
        <v>98</v>
      </c>
      <c r="AC17" s="1">
        <v>80</v>
      </c>
      <c r="AD17" s="6">
        <v>100</v>
      </c>
      <c r="AE17" s="6">
        <f t="shared" si="0"/>
        <v>1296</v>
      </c>
    </row>
    <row r="18" spans="1:33" x14ac:dyDescent="0.25">
      <c r="A18" s="2" t="s">
        <v>28</v>
      </c>
      <c r="B18" s="2">
        <v>2221</v>
      </c>
      <c r="C18" s="2">
        <v>2127</v>
      </c>
      <c r="D18" s="2">
        <v>2195</v>
      </c>
      <c r="E18" s="2">
        <v>2101</v>
      </c>
      <c r="F18" s="2">
        <v>2374</v>
      </c>
      <c r="G18" s="2">
        <v>2288</v>
      </c>
      <c r="H18" s="2">
        <v>2214</v>
      </c>
      <c r="I18" s="2">
        <v>2217</v>
      </c>
      <c r="J18" s="2">
        <v>2093</v>
      </c>
      <c r="K18" s="2">
        <v>2095</v>
      </c>
      <c r="L18" s="2">
        <v>2201</v>
      </c>
      <c r="M18" s="2">
        <v>2172</v>
      </c>
      <c r="N18" s="6">
        <v>2078</v>
      </c>
      <c r="O18" s="6">
        <f t="shared" si="1"/>
        <v>28376</v>
      </c>
      <c r="Q18" s="1" t="s">
        <v>28</v>
      </c>
      <c r="R18" s="2">
        <v>2078</v>
      </c>
      <c r="S18" s="2">
        <v>1917</v>
      </c>
      <c r="T18" s="1">
        <v>1923</v>
      </c>
      <c r="U18" s="1">
        <v>1891</v>
      </c>
      <c r="V18" s="1">
        <v>1942</v>
      </c>
      <c r="W18" s="1">
        <v>1993</v>
      </c>
      <c r="X18" s="1">
        <v>1910</v>
      </c>
      <c r="Y18" s="1">
        <v>2076</v>
      </c>
      <c r="Z18" s="1">
        <v>1968</v>
      </c>
      <c r="AA18" s="1">
        <v>1861</v>
      </c>
      <c r="AB18" s="1">
        <v>1936</v>
      </c>
      <c r="AC18" s="1">
        <v>1918</v>
      </c>
      <c r="AD18" s="6">
        <v>1865</v>
      </c>
      <c r="AE18" s="6">
        <f t="shared" si="0"/>
        <v>25278</v>
      </c>
    </row>
    <row r="19" spans="1:33" x14ac:dyDescent="0.25">
      <c r="A19" s="2" t="s">
        <v>29</v>
      </c>
      <c r="B19" s="2">
        <v>69</v>
      </c>
      <c r="C19" s="2">
        <v>84</v>
      </c>
      <c r="D19" s="2">
        <v>89</v>
      </c>
      <c r="E19" s="2">
        <v>81</v>
      </c>
      <c r="F19" s="2">
        <v>80</v>
      </c>
      <c r="G19" s="2">
        <v>62</v>
      </c>
      <c r="H19" s="2">
        <v>57</v>
      </c>
      <c r="I19" s="2">
        <v>63</v>
      </c>
      <c r="J19" s="2">
        <v>53</v>
      </c>
      <c r="K19" s="2">
        <v>72</v>
      </c>
      <c r="L19" s="2">
        <v>50</v>
      </c>
      <c r="M19" s="2">
        <v>69</v>
      </c>
      <c r="N19" s="6">
        <v>89</v>
      </c>
      <c r="O19" s="6">
        <f t="shared" si="1"/>
        <v>918</v>
      </c>
      <c r="Q19" s="1" t="s">
        <v>29</v>
      </c>
      <c r="R19" s="2">
        <v>89</v>
      </c>
      <c r="S19" s="2">
        <v>72</v>
      </c>
      <c r="T19" s="1">
        <v>80</v>
      </c>
      <c r="U19" s="1">
        <v>83</v>
      </c>
      <c r="V19" s="1">
        <v>75</v>
      </c>
      <c r="W19" s="1">
        <v>64</v>
      </c>
      <c r="X19" s="1">
        <v>72</v>
      </c>
      <c r="Y19" s="1">
        <v>81</v>
      </c>
      <c r="Z19" s="1">
        <v>78</v>
      </c>
      <c r="AA19" s="1">
        <v>52</v>
      </c>
      <c r="AB19" s="1">
        <v>87</v>
      </c>
      <c r="AC19" s="1">
        <v>86</v>
      </c>
      <c r="AD19" s="6">
        <v>93</v>
      </c>
      <c r="AE19" s="6">
        <f t="shared" si="0"/>
        <v>1012</v>
      </c>
    </row>
    <row r="20" spans="1:33" x14ac:dyDescent="0.25">
      <c r="A20" s="2" t="s">
        <v>30</v>
      </c>
      <c r="B20" s="2">
        <v>1011</v>
      </c>
      <c r="C20" s="2">
        <v>966</v>
      </c>
      <c r="D20" s="2">
        <v>1052</v>
      </c>
      <c r="E20" s="2">
        <v>932</v>
      </c>
      <c r="F20" s="2">
        <v>907</v>
      </c>
      <c r="G20" s="2">
        <v>965</v>
      </c>
      <c r="H20" s="2">
        <v>840</v>
      </c>
      <c r="I20" s="2">
        <v>866</v>
      </c>
      <c r="J20" s="2">
        <v>832</v>
      </c>
      <c r="K20" s="2">
        <v>869</v>
      </c>
      <c r="L20" s="2">
        <v>1003</v>
      </c>
      <c r="M20" s="2">
        <v>964</v>
      </c>
      <c r="N20" s="6">
        <v>908</v>
      </c>
      <c r="O20" s="6">
        <f t="shared" si="1"/>
        <v>12115</v>
      </c>
      <c r="Q20" s="1" t="s">
        <v>30</v>
      </c>
      <c r="R20" s="2">
        <v>908</v>
      </c>
      <c r="S20" s="2">
        <v>905</v>
      </c>
      <c r="T20" s="1">
        <v>932</v>
      </c>
      <c r="U20" s="1">
        <v>917</v>
      </c>
      <c r="V20" s="1">
        <v>852</v>
      </c>
      <c r="W20" s="1">
        <v>891</v>
      </c>
      <c r="X20" s="1">
        <v>802</v>
      </c>
      <c r="Y20" s="1">
        <v>866</v>
      </c>
      <c r="Z20" s="1">
        <v>831</v>
      </c>
      <c r="AA20" s="1">
        <v>823</v>
      </c>
      <c r="AB20" s="1">
        <v>958</v>
      </c>
      <c r="AC20" s="1">
        <v>839</v>
      </c>
      <c r="AD20" s="6">
        <v>927</v>
      </c>
      <c r="AE20" s="6">
        <f t="shared" si="0"/>
        <v>11451</v>
      </c>
    </row>
    <row r="21" spans="1:33" x14ac:dyDescent="0.25">
      <c r="A21" s="2" t="s">
        <v>31</v>
      </c>
      <c r="B21" s="2">
        <v>164</v>
      </c>
      <c r="C21" s="2">
        <v>177</v>
      </c>
      <c r="D21" s="2">
        <v>195</v>
      </c>
      <c r="E21" s="2">
        <v>188</v>
      </c>
      <c r="F21" s="2">
        <v>178</v>
      </c>
      <c r="G21" s="2">
        <v>176</v>
      </c>
      <c r="H21" s="2">
        <v>175</v>
      </c>
      <c r="I21" s="2">
        <v>191</v>
      </c>
      <c r="J21" s="2">
        <v>188</v>
      </c>
      <c r="K21" s="2">
        <v>178</v>
      </c>
      <c r="L21" s="2">
        <v>195</v>
      </c>
      <c r="M21" s="2">
        <v>173</v>
      </c>
      <c r="N21" s="6">
        <v>189</v>
      </c>
      <c r="O21" s="6">
        <f t="shared" si="1"/>
        <v>2367</v>
      </c>
      <c r="Q21" s="1" t="s">
        <v>31</v>
      </c>
      <c r="R21" s="2">
        <v>189</v>
      </c>
      <c r="S21" s="2">
        <v>177</v>
      </c>
      <c r="T21" s="1">
        <v>181</v>
      </c>
      <c r="U21" s="1">
        <v>169</v>
      </c>
      <c r="V21" s="1">
        <v>180</v>
      </c>
      <c r="W21" s="1">
        <v>173</v>
      </c>
      <c r="X21" s="1">
        <v>147</v>
      </c>
      <c r="Y21" s="1">
        <v>184</v>
      </c>
      <c r="Z21" s="1">
        <v>186</v>
      </c>
      <c r="AA21" s="1">
        <v>148</v>
      </c>
      <c r="AB21" s="1">
        <v>165</v>
      </c>
      <c r="AC21" s="1">
        <v>172</v>
      </c>
      <c r="AD21" s="6">
        <v>149</v>
      </c>
      <c r="AE21" s="6">
        <f t="shared" si="0"/>
        <v>2220</v>
      </c>
    </row>
    <row r="22" spans="1:33" x14ac:dyDescent="0.25">
      <c r="A22" s="2" t="s">
        <v>32</v>
      </c>
      <c r="B22" s="2">
        <v>1328</v>
      </c>
      <c r="C22" s="2">
        <v>1363</v>
      </c>
      <c r="D22" s="2">
        <v>1448</v>
      </c>
      <c r="E22" s="2">
        <v>1448</v>
      </c>
      <c r="F22" s="2">
        <v>1558</v>
      </c>
      <c r="G22" s="2">
        <v>1487</v>
      </c>
      <c r="H22" s="2">
        <v>1502</v>
      </c>
      <c r="I22" s="2">
        <v>1392</v>
      </c>
      <c r="J22" s="2">
        <v>1291</v>
      </c>
      <c r="K22" s="2">
        <v>1248</v>
      </c>
      <c r="L22" s="2">
        <v>1358</v>
      </c>
      <c r="M22" s="2">
        <v>1307</v>
      </c>
      <c r="N22" s="6">
        <v>1360</v>
      </c>
      <c r="O22" s="6">
        <f t="shared" si="1"/>
        <v>18090</v>
      </c>
      <c r="Q22" s="1" t="s">
        <v>32</v>
      </c>
      <c r="R22" s="2">
        <v>1360</v>
      </c>
      <c r="S22" s="2">
        <v>1255</v>
      </c>
      <c r="T22" s="1">
        <v>1274</v>
      </c>
      <c r="U22" s="1">
        <v>1294</v>
      </c>
      <c r="V22" s="1">
        <v>1361</v>
      </c>
      <c r="W22" s="1">
        <v>1354</v>
      </c>
      <c r="X22" s="1">
        <v>1376</v>
      </c>
      <c r="Y22" s="1">
        <v>1382</v>
      </c>
      <c r="Z22" s="1">
        <v>1316</v>
      </c>
      <c r="AA22" s="1">
        <v>1314</v>
      </c>
      <c r="AB22" s="1">
        <v>1422</v>
      </c>
      <c r="AC22" s="1">
        <v>1272</v>
      </c>
      <c r="AD22" s="6">
        <v>1303</v>
      </c>
      <c r="AE22" s="6">
        <f t="shared" si="0"/>
        <v>17283</v>
      </c>
    </row>
    <row r="23" spans="1:33" x14ac:dyDescent="0.25">
      <c r="A23" s="2" t="s">
        <v>33</v>
      </c>
      <c r="B23" s="2">
        <v>2226</v>
      </c>
      <c r="C23" s="2">
        <v>2240</v>
      </c>
      <c r="D23" s="2">
        <v>2294</v>
      </c>
      <c r="E23" s="2">
        <v>2209</v>
      </c>
      <c r="F23" s="2">
        <v>2415</v>
      </c>
      <c r="G23" s="2">
        <v>2346</v>
      </c>
      <c r="H23" s="2">
        <v>2300</v>
      </c>
      <c r="I23" s="2">
        <v>2459</v>
      </c>
      <c r="J23" s="2">
        <v>2169</v>
      </c>
      <c r="K23" s="2">
        <v>2219</v>
      </c>
      <c r="L23" s="2">
        <v>2372</v>
      </c>
      <c r="M23" s="2">
        <v>2278</v>
      </c>
      <c r="N23" s="6">
        <v>2280</v>
      </c>
      <c r="O23" s="6">
        <f t="shared" si="1"/>
        <v>29807</v>
      </c>
      <c r="Q23" s="1" t="s">
        <v>33</v>
      </c>
      <c r="R23" s="2">
        <v>2280</v>
      </c>
      <c r="S23" s="2">
        <v>2120</v>
      </c>
      <c r="T23" s="1">
        <v>2223</v>
      </c>
      <c r="U23" s="1">
        <v>2155</v>
      </c>
      <c r="V23" s="1">
        <v>2372</v>
      </c>
      <c r="W23" s="1">
        <v>2296</v>
      </c>
      <c r="X23" s="1">
        <v>2307</v>
      </c>
      <c r="Y23" s="1">
        <v>2483</v>
      </c>
      <c r="Z23" s="1">
        <v>2355</v>
      </c>
      <c r="AA23" s="1">
        <v>2316</v>
      </c>
      <c r="AB23" s="1">
        <v>2649</v>
      </c>
      <c r="AC23" s="1">
        <v>2282</v>
      </c>
      <c r="AD23" s="6">
        <v>2250</v>
      </c>
      <c r="AE23" s="6">
        <f t="shared" si="0"/>
        <v>30088</v>
      </c>
    </row>
    <row r="24" spans="1:33" x14ac:dyDescent="0.25">
      <c r="A24" s="2" t="s">
        <v>53</v>
      </c>
      <c r="B24" s="2" t="s">
        <v>36</v>
      </c>
      <c r="C24" s="2" t="s">
        <v>36</v>
      </c>
      <c r="D24" s="2" t="s">
        <v>36</v>
      </c>
      <c r="E24" s="2" t="s">
        <v>36</v>
      </c>
      <c r="F24" s="2">
        <v>1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6" t="s">
        <v>36</v>
      </c>
      <c r="O24" s="6">
        <f t="shared" si="1"/>
        <v>1</v>
      </c>
      <c r="Q24" s="2" t="s">
        <v>53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36</v>
      </c>
      <c r="X24" s="2" t="s">
        <v>36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E24" s="6">
        <f t="shared" si="0"/>
        <v>0</v>
      </c>
      <c r="AF24" s="2"/>
      <c r="AG24" s="2"/>
    </row>
    <row r="25" spans="1:33" x14ac:dyDescent="0.25">
      <c r="A25" s="2" t="s">
        <v>34</v>
      </c>
      <c r="B25" s="2">
        <v>92</v>
      </c>
      <c r="C25" s="2">
        <v>87</v>
      </c>
      <c r="D25" s="2">
        <v>113</v>
      </c>
      <c r="E25" s="2">
        <v>86</v>
      </c>
      <c r="F25" s="2">
        <v>101</v>
      </c>
      <c r="G25" s="2">
        <v>109</v>
      </c>
      <c r="H25" s="2">
        <v>112</v>
      </c>
      <c r="I25" s="2">
        <v>106</v>
      </c>
      <c r="J25" s="2">
        <v>105</v>
      </c>
      <c r="K25" s="2">
        <v>114</v>
      </c>
      <c r="L25" s="2">
        <v>137</v>
      </c>
      <c r="M25" s="2">
        <v>106</v>
      </c>
      <c r="N25" s="6">
        <v>119</v>
      </c>
      <c r="O25" s="6">
        <f t="shared" si="1"/>
        <v>1387</v>
      </c>
      <c r="Q25" s="1" t="s">
        <v>34</v>
      </c>
      <c r="R25" s="2">
        <v>119</v>
      </c>
      <c r="S25" s="2">
        <v>113</v>
      </c>
      <c r="T25" s="1">
        <v>93</v>
      </c>
      <c r="U25" s="1">
        <v>104</v>
      </c>
      <c r="V25" s="1">
        <v>98</v>
      </c>
      <c r="W25" s="1">
        <v>113</v>
      </c>
      <c r="X25" s="1">
        <v>112</v>
      </c>
      <c r="Y25" s="1">
        <v>123</v>
      </c>
      <c r="Z25" s="1">
        <v>115</v>
      </c>
      <c r="AA25" s="1">
        <v>111</v>
      </c>
      <c r="AB25" s="1">
        <v>101</v>
      </c>
      <c r="AC25" s="1">
        <v>114</v>
      </c>
      <c r="AD25" s="6">
        <v>109</v>
      </c>
      <c r="AE25" s="2">
        <f>SUM(R25:AD25)</f>
        <v>1425</v>
      </c>
    </row>
    <row r="26" spans="1:33" x14ac:dyDescent="0.25">
      <c r="A26" s="2" t="s">
        <v>14</v>
      </c>
      <c r="B26" s="2">
        <f t="shared" ref="B26" si="2">SUM(B5:B25)</f>
        <v>41795</v>
      </c>
      <c r="C26" s="2">
        <f t="shared" ref="C26" si="3">SUM(C5:C25)</f>
        <v>41859</v>
      </c>
      <c r="D26" s="2">
        <f t="shared" ref="D26" si="4">SUM(D5:D25)</f>
        <v>44771</v>
      </c>
      <c r="E26" s="2">
        <f t="shared" ref="E26" si="5">SUM(E5:E25)</f>
        <v>44739</v>
      </c>
      <c r="F26" s="2">
        <f t="shared" ref="F26" si="6">SUM(F5:F25)</f>
        <v>47815</v>
      </c>
      <c r="G26" s="2">
        <f t="shared" ref="G26" si="7">SUM(G5:G25)</f>
        <v>47437</v>
      </c>
      <c r="H26" s="2">
        <f t="shared" ref="H26" si="8">SUM(H5:H25)</f>
        <v>45555</v>
      </c>
      <c r="I26" s="2">
        <f t="shared" ref="I26" si="9">SUM(I5:I25)</f>
        <v>44766</v>
      </c>
      <c r="J26" s="2">
        <f t="shared" ref="J26" si="10">SUM(J5:J25)</f>
        <v>41681</v>
      </c>
      <c r="K26" s="2">
        <f t="shared" ref="K26" si="11">SUM(K5:K25)</f>
        <v>41363</v>
      </c>
      <c r="L26" s="2">
        <f t="shared" ref="L26" si="12">SUM(L5:L25)</f>
        <v>44708</v>
      </c>
      <c r="M26" s="2">
        <f t="shared" ref="M26" si="13">SUM(M5:M25)</f>
        <v>41580</v>
      </c>
      <c r="N26" s="6">
        <f>SUM(N5:N25)</f>
        <v>42723</v>
      </c>
      <c r="O26" s="6">
        <f t="shared" si="1"/>
        <v>570792</v>
      </c>
      <c r="Q26" s="2" t="s">
        <v>14</v>
      </c>
      <c r="R26" s="2">
        <f>SUM(R5:R25)</f>
        <v>42723</v>
      </c>
      <c r="S26" s="2">
        <f>SUM(S5:S25)</f>
        <v>41088</v>
      </c>
      <c r="T26" s="2">
        <f t="shared" ref="T26:AB26" si="14">SUM(T5:T25)</f>
        <v>49961</v>
      </c>
      <c r="U26" s="2">
        <f t="shared" si="14"/>
        <v>54136</v>
      </c>
      <c r="V26" s="2">
        <f t="shared" si="14"/>
        <v>58290</v>
      </c>
      <c r="W26" s="2">
        <f t="shared" si="14"/>
        <v>56865</v>
      </c>
      <c r="X26" s="2">
        <f t="shared" si="14"/>
        <v>52481</v>
      </c>
      <c r="Y26" s="2">
        <f t="shared" si="14"/>
        <v>51818</v>
      </c>
      <c r="Z26" s="2">
        <f t="shared" si="14"/>
        <v>49118</v>
      </c>
      <c r="AA26" s="2">
        <f t="shared" si="14"/>
        <v>48832</v>
      </c>
      <c r="AB26" s="2">
        <f t="shared" si="14"/>
        <v>55574</v>
      </c>
      <c r="AC26" s="1">
        <f>SUM(AC5:AC25)</f>
        <v>54092</v>
      </c>
      <c r="AD26" s="6">
        <f>SUM(AD5:AD25)</f>
        <v>68731</v>
      </c>
      <c r="AE26" s="6">
        <f>SUM(R26:AD26)</f>
        <v>683709</v>
      </c>
    </row>
    <row r="27" spans="1:33" x14ac:dyDescent="0.25">
      <c r="A27" s="6" t="s">
        <v>56</v>
      </c>
      <c r="B27" s="6">
        <f>AVERAGE(B5:B25)</f>
        <v>2089.75</v>
      </c>
      <c r="C27" s="6">
        <f t="shared" ref="C27:M27" si="15">AVERAGE(C5:C25)</f>
        <v>2092.9499999999998</v>
      </c>
      <c r="D27" s="6">
        <f t="shared" si="15"/>
        <v>2238.5500000000002</v>
      </c>
      <c r="E27" s="6">
        <f t="shared" si="15"/>
        <v>2236.9499999999998</v>
      </c>
      <c r="F27" s="6">
        <f t="shared" si="15"/>
        <v>2276.9047619047619</v>
      </c>
      <c r="G27" s="6">
        <f t="shared" si="15"/>
        <v>2371.85</v>
      </c>
      <c r="H27" s="6">
        <f t="shared" si="15"/>
        <v>2397.6315789473683</v>
      </c>
      <c r="I27" s="6">
        <f t="shared" si="15"/>
        <v>2238.3000000000002</v>
      </c>
      <c r="J27" s="6">
        <f t="shared" si="15"/>
        <v>2193.7368421052633</v>
      </c>
      <c r="K27" s="6">
        <f t="shared" si="15"/>
        <v>2068.15</v>
      </c>
      <c r="L27" s="6">
        <f t="shared" si="15"/>
        <v>2235.4</v>
      </c>
      <c r="M27" s="6">
        <f t="shared" si="15"/>
        <v>2188.4210526315787</v>
      </c>
      <c r="N27" s="6">
        <f>AVERAGE(N5:N25)</f>
        <v>2136.15</v>
      </c>
      <c r="O27" s="6">
        <f>AVERAGE(O5:O25)</f>
        <v>27180.571428571428</v>
      </c>
      <c r="P27" s="6"/>
      <c r="Q27" s="6" t="s">
        <v>56</v>
      </c>
      <c r="R27" s="6">
        <f>AVERAGE(R5:R25)</f>
        <v>2136.15</v>
      </c>
      <c r="S27" s="6">
        <f t="shared" ref="S27:AE27" si="16">AVERAGE(S5:S25)</f>
        <v>2282.6666666666665</v>
      </c>
      <c r="T27" s="6">
        <f t="shared" si="16"/>
        <v>2498.0500000000002</v>
      </c>
      <c r="U27" s="6">
        <f t="shared" si="16"/>
        <v>2706.8</v>
      </c>
      <c r="V27" s="6">
        <f t="shared" si="16"/>
        <v>2914.5</v>
      </c>
      <c r="W27" s="6">
        <f t="shared" si="16"/>
        <v>2992.8947368421054</v>
      </c>
      <c r="X27" s="6">
        <f t="shared" si="16"/>
        <v>2762.1578947368421</v>
      </c>
      <c r="Y27" s="6">
        <f t="shared" si="16"/>
        <v>2590.9</v>
      </c>
      <c r="Z27" s="6">
        <f t="shared" si="16"/>
        <v>2455.9</v>
      </c>
      <c r="AA27" s="6">
        <f t="shared" si="16"/>
        <v>2441.6</v>
      </c>
      <c r="AB27" s="6">
        <f t="shared" si="16"/>
        <v>2924.9473684210525</v>
      </c>
      <c r="AC27" s="6">
        <f t="shared" si="16"/>
        <v>2704.6</v>
      </c>
      <c r="AD27" s="6">
        <f>AVERAGE(AD5:AD25)</f>
        <v>3436.55</v>
      </c>
      <c r="AE27" s="6">
        <f t="shared" si="16"/>
        <v>32557.571428571428</v>
      </c>
    </row>
    <row r="28" spans="1:33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3" x14ac:dyDescent="0.25">
      <c r="A29" s="6" t="s">
        <v>3</v>
      </c>
      <c r="B29" s="6" t="s">
        <v>39</v>
      </c>
      <c r="C29" s="6" t="s">
        <v>40</v>
      </c>
      <c r="D29" s="6" t="s">
        <v>41</v>
      </c>
      <c r="E29" s="6" t="s">
        <v>42</v>
      </c>
      <c r="F29" s="6" t="s">
        <v>43</v>
      </c>
      <c r="G29" s="6" t="s">
        <v>44</v>
      </c>
      <c r="H29" s="6" t="s">
        <v>45</v>
      </c>
      <c r="I29" s="6" t="s">
        <v>46</v>
      </c>
      <c r="J29" s="6" t="s">
        <v>47</v>
      </c>
      <c r="K29" s="6" t="s">
        <v>48</v>
      </c>
      <c r="L29" s="6" t="s">
        <v>49</v>
      </c>
      <c r="M29" s="6" t="s">
        <v>50</v>
      </c>
      <c r="N29" s="6" t="s">
        <v>51</v>
      </c>
      <c r="O29" s="6" t="s">
        <v>14</v>
      </c>
      <c r="P29" s="6"/>
      <c r="Q29" s="6" t="s">
        <v>3</v>
      </c>
      <c r="R29" s="6" t="s">
        <v>51</v>
      </c>
      <c r="S29" s="6" t="s">
        <v>52</v>
      </c>
      <c r="T29" s="6" t="s">
        <v>4</v>
      </c>
      <c r="U29" s="6" t="s">
        <v>5</v>
      </c>
      <c r="V29" s="6" t="s">
        <v>6</v>
      </c>
      <c r="W29" s="6" t="s">
        <v>7</v>
      </c>
      <c r="X29" s="6" t="s">
        <v>8</v>
      </c>
      <c r="Y29" s="6" t="s">
        <v>9</v>
      </c>
      <c r="Z29" s="6" t="s">
        <v>10</v>
      </c>
      <c r="AA29" s="6" t="s">
        <v>11</v>
      </c>
      <c r="AB29" s="6" t="s">
        <v>12</v>
      </c>
      <c r="AC29" s="6" t="s">
        <v>13</v>
      </c>
      <c r="AD29" s="9" t="s">
        <v>55</v>
      </c>
      <c r="AE29" s="6" t="s">
        <v>14</v>
      </c>
    </row>
    <row r="30" spans="1:33" x14ac:dyDescent="0.25">
      <c r="A30" s="6" t="s">
        <v>15</v>
      </c>
      <c r="B30" s="11">
        <f>B5/B$26</f>
        <v>0.18696016269888743</v>
      </c>
      <c r="C30" s="11">
        <f t="shared" ref="C30:M30" si="17">C5/C$26</f>
        <v>0.18524092787692015</v>
      </c>
      <c r="D30" s="11">
        <f t="shared" si="17"/>
        <v>0.19036876549552165</v>
      </c>
      <c r="E30" s="11">
        <f t="shared" si="17"/>
        <v>0.19434944902657636</v>
      </c>
      <c r="F30" s="11">
        <f t="shared" si="17"/>
        <v>0.18441911534037436</v>
      </c>
      <c r="G30" s="11">
        <f t="shared" si="17"/>
        <v>0.18342222315913739</v>
      </c>
      <c r="H30" s="11">
        <f t="shared" si="17"/>
        <v>0.18630227197892657</v>
      </c>
      <c r="I30" s="11">
        <f t="shared" si="17"/>
        <v>0.18878166465621229</v>
      </c>
      <c r="J30" s="11">
        <f t="shared" si="17"/>
        <v>0.18723159233223771</v>
      </c>
      <c r="K30" s="11">
        <f t="shared" si="17"/>
        <v>0.18555230520029978</v>
      </c>
      <c r="L30" s="11">
        <f t="shared" si="17"/>
        <v>0.19226983984969134</v>
      </c>
      <c r="M30" s="11">
        <f t="shared" si="17"/>
        <v>0.18994708994708995</v>
      </c>
      <c r="N30" s="11">
        <f t="shared" ref="N30:O48" si="18">N5/N$26</f>
        <v>0.1919106804297451</v>
      </c>
      <c r="O30" s="11">
        <f t="shared" si="18"/>
        <v>0.1881858890804356</v>
      </c>
      <c r="P30" s="6"/>
      <c r="Q30" s="6" t="s">
        <v>15</v>
      </c>
      <c r="R30" s="11">
        <f t="shared" ref="R30:AE30" si="19">R5/R$26</f>
        <v>0.1919106804297451</v>
      </c>
      <c r="S30" s="11">
        <f t="shared" si="19"/>
        <v>0.19981503115264798</v>
      </c>
      <c r="T30" s="11">
        <f t="shared" si="19"/>
        <v>0.31888873321190531</v>
      </c>
      <c r="U30" s="11">
        <f t="shared" si="19"/>
        <v>0.37982119107433132</v>
      </c>
      <c r="V30" s="11">
        <f t="shared" si="19"/>
        <v>0.41259221135700808</v>
      </c>
      <c r="W30" s="11">
        <f t="shared" si="19"/>
        <v>0.39560362261496529</v>
      </c>
      <c r="X30" s="11">
        <f t="shared" si="19"/>
        <v>0.37087707932394581</v>
      </c>
      <c r="Y30" s="11">
        <f t="shared" si="19"/>
        <v>0.34281523794820334</v>
      </c>
      <c r="Z30" s="11">
        <f t="shared" si="19"/>
        <v>0.33578321592898736</v>
      </c>
      <c r="AA30" s="11">
        <f t="shared" si="19"/>
        <v>0.36220101572739188</v>
      </c>
      <c r="AB30" s="11">
        <f t="shared" si="19"/>
        <v>0.39653435059560227</v>
      </c>
      <c r="AC30" s="11">
        <f t="shared" si="19"/>
        <v>0.41592102344154402</v>
      </c>
      <c r="AD30" s="11">
        <f t="shared" si="19"/>
        <v>0.53476597168672069</v>
      </c>
      <c r="AE30" s="11">
        <f t="shared" si="19"/>
        <v>0.36879286363057967</v>
      </c>
    </row>
    <row r="31" spans="1:33" x14ac:dyDescent="0.25">
      <c r="A31" s="6" t="s">
        <v>16</v>
      </c>
      <c r="B31" s="11">
        <f t="shared" ref="B31:M46" si="20">B6/B$26</f>
        <v>0.14420385213542289</v>
      </c>
      <c r="C31" s="11">
        <f t="shared" si="20"/>
        <v>0.14254998924962373</v>
      </c>
      <c r="D31" s="11">
        <f t="shared" si="20"/>
        <v>0.13486408612718054</v>
      </c>
      <c r="E31" s="11">
        <f t="shared" si="20"/>
        <v>0.12841145309461544</v>
      </c>
      <c r="F31" s="11">
        <f t="shared" si="20"/>
        <v>0.12952002509672697</v>
      </c>
      <c r="G31" s="11">
        <f t="shared" si="20"/>
        <v>0.12812783270442904</v>
      </c>
      <c r="H31" s="11">
        <f t="shared" si="20"/>
        <v>0.13379431456481178</v>
      </c>
      <c r="I31" s="11">
        <f t="shared" si="20"/>
        <v>0.13403029084573115</v>
      </c>
      <c r="J31" s="11">
        <f t="shared" si="20"/>
        <v>0.14176723207216718</v>
      </c>
      <c r="K31" s="11">
        <f t="shared" si="20"/>
        <v>0.14002852791141843</v>
      </c>
      <c r="L31" s="11">
        <f t="shared" si="20"/>
        <v>0.14502997226447167</v>
      </c>
      <c r="M31" s="11">
        <f t="shared" si="20"/>
        <v>0.14081289081289081</v>
      </c>
      <c r="N31" s="11">
        <f t="shared" si="18"/>
        <v>0.14153968588348195</v>
      </c>
      <c r="O31" s="11">
        <f t="shared" si="18"/>
        <v>0.13705517946992951</v>
      </c>
      <c r="P31" s="6"/>
      <c r="Q31" s="6" t="s">
        <v>16</v>
      </c>
      <c r="R31" s="11">
        <f t="shared" ref="R31:AE31" si="21">R6/R$26</f>
        <v>0.14153968588348195</v>
      </c>
      <c r="S31" s="11">
        <f t="shared" si="21"/>
        <v>0.13595210280373832</v>
      </c>
      <c r="T31" s="11">
        <f t="shared" si="21"/>
        <v>0.10890494585776905</v>
      </c>
      <c r="U31" s="11">
        <f t="shared" si="21"/>
        <v>0.10266735628786759</v>
      </c>
      <c r="V31" s="11">
        <f t="shared" si="21"/>
        <v>9.27946474523932E-2</v>
      </c>
      <c r="W31" s="11">
        <f t="shared" si="21"/>
        <v>9.7353380814209092E-2</v>
      </c>
      <c r="X31" s="11">
        <f t="shared" si="21"/>
        <v>0.10474266877536632</v>
      </c>
      <c r="Y31" s="11">
        <f t="shared" si="21"/>
        <v>0.10627581149407542</v>
      </c>
      <c r="Z31" s="11">
        <f t="shared" si="21"/>
        <v>0.11344110102202859</v>
      </c>
      <c r="AA31" s="11">
        <f t="shared" si="21"/>
        <v>0.10900638925294888</v>
      </c>
      <c r="AB31" s="11">
        <f t="shared" si="21"/>
        <v>0.10252996005326231</v>
      </c>
      <c r="AC31" s="11">
        <f t="shared" si="21"/>
        <v>9.9774458330252169E-2</v>
      </c>
      <c r="AD31" s="11">
        <f t="shared" si="21"/>
        <v>7.7548704369207494E-2</v>
      </c>
      <c r="AE31" s="11">
        <f t="shared" si="21"/>
        <v>0.10516316152047143</v>
      </c>
    </row>
    <row r="32" spans="1:33" x14ac:dyDescent="0.25">
      <c r="A32" s="6" t="s">
        <v>17</v>
      </c>
      <c r="B32" s="11">
        <f t="shared" si="20"/>
        <v>1.0312238306017466E-2</v>
      </c>
      <c r="C32" s="11">
        <f t="shared" si="20"/>
        <v>1.0081463962349794E-2</v>
      </c>
      <c r="D32" s="11">
        <f t="shared" si="20"/>
        <v>1.000647740725023E-2</v>
      </c>
      <c r="E32" s="11">
        <f t="shared" si="20"/>
        <v>9.3207268825856639E-3</v>
      </c>
      <c r="F32" s="11">
        <f t="shared" ref="F32:F50" si="22">F7/F$26</f>
        <v>9.4740144306180076E-3</v>
      </c>
      <c r="G32" s="11">
        <f t="shared" si="20"/>
        <v>9.064654172903008E-3</v>
      </c>
      <c r="H32" s="11">
        <f t="shared" si="20"/>
        <v>1.0251344528591812E-2</v>
      </c>
      <c r="I32" s="11">
        <f t="shared" si="20"/>
        <v>9.5608274136621541E-3</v>
      </c>
      <c r="J32" s="11">
        <f t="shared" si="20"/>
        <v>1.0100525419255777E-2</v>
      </c>
      <c r="K32" s="11">
        <f t="shared" si="20"/>
        <v>1.0564997703261369E-2</v>
      </c>
      <c r="L32" s="11">
        <f t="shared" si="20"/>
        <v>9.819271718708061E-3</v>
      </c>
      <c r="M32" s="11">
        <f t="shared" si="20"/>
        <v>9.3795093795093799E-3</v>
      </c>
      <c r="N32" s="11">
        <f t="shared" si="18"/>
        <v>1.072022095826604E-2</v>
      </c>
      <c r="O32" s="11">
        <f t="shared" si="18"/>
        <v>9.8827593939648777E-3</v>
      </c>
      <c r="P32" s="6"/>
      <c r="Q32" s="6" t="s">
        <v>17</v>
      </c>
      <c r="R32" s="11">
        <f t="shared" ref="R32:AE32" si="23">R7/R$26</f>
        <v>1.072022095826604E-2</v>
      </c>
      <c r="S32" s="11">
        <f t="shared" si="23"/>
        <v>8.4452881619937695E-3</v>
      </c>
      <c r="T32" s="11">
        <f t="shared" si="23"/>
        <v>7.7660575248693978E-3</v>
      </c>
      <c r="U32" s="11">
        <f t="shared" si="23"/>
        <v>6.8346386877493719E-3</v>
      </c>
      <c r="V32" s="11">
        <f t="shared" si="23"/>
        <v>6.6906845084920225E-3</v>
      </c>
      <c r="W32" s="11">
        <f t="shared" si="23"/>
        <v>6.9111052492745973E-3</v>
      </c>
      <c r="X32" s="11">
        <f t="shared" si="23"/>
        <v>7.0882795678436005E-3</v>
      </c>
      <c r="Y32" s="11">
        <f t="shared" si="23"/>
        <v>7.140375931143618E-3</v>
      </c>
      <c r="Z32" s="11">
        <f t="shared" si="23"/>
        <v>8.0011401115680607E-3</v>
      </c>
      <c r="AA32" s="11">
        <f t="shared" si="23"/>
        <v>8.2937418086500656E-3</v>
      </c>
      <c r="AB32" s="11">
        <f t="shared" si="23"/>
        <v>7.2335984453161554E-3</v>
      </c>
      <c r="AC32" s="11">
        <f t="shared" si="23"/>
        <v>7.2099386230865935E-3</v>
      </c>
      <c r="AD32" s="11">
        <f t="shared" si="23"/>
        <v>5.1941627504328465E-3</v>
      </c>
      <c r="AE32" s="11">
        <f t="shared" si="23"/>
        <v>7.3642441448042951E-3</v>
      </c>
    </row>
    <row r="33" spans="1:31" x14ac:dyDescent="0.25">
      <c r="A33" s="6" t="s">
        <v>18</v>
      </c>
      <c r="B33" s="11">
        <f t="shared" si="20"/>
        <v>2.5672927383658332E-2</v>
      </c>
      <c r="C33" s="11">
        <f t="shared" si="20"/>
        <v>2.5394777706108602E-2</v>
      </c>
      <c r="D33" s="11">
        <f t="shared" si="20"/>
        <v>2.6155323758683076E-2</v>
      </c>
      <c r="E33" s="11">
        <f t="shared" si="20"/>
        <v>2.4609401193589484E-2</v>
      </c>
      <c r="F33" s="11">
        <f t="shared" si="22"/>
        <v>2.4490222733451847E-2</v>
      </c>
      <c r="G33" s="11">
        <f t="shared" si="20"/>
        <v>2.5591837595126166E-2</v>
      </c>
      <c r="H33" s="11">
        <f t="shared" si="20"/>
        <v>2.5244210295247503E-2</v>
      </c>
      <c r="I33" s="11">
        <f t="shared" si="20"/>
        <v>2.5018987624536478E-2</v>
      </c>
      <c r="J33" s="11">
        <f t="shared" si="20"/>
        <v>2.6462896763513353E-2</v>
      </c>
      <c r="K33" s="11">
        <f t="shared" si="20"/>
        <v>2.5965234629983319E-2</v>
      </c>
      <c r="L33" s="11">
        <f t="shared" si="20"/>
        <v>2.4783036593003488E-2</v>
      </c>
      <c r="M33" s="11">
        <f t="shared" si="20"/>
        <v>2.5132275132275131E-2</v>
      </c>
      <c r="N33" s="11">
        <f t="shared" si="18"/>
        <v>2.319593661493809E-2</v>
      </c>
      <c r="O33" s="11">
        <f t="shared" si="18"/>
        <v>2.5200072881189646E-2</v>
      </c>
      <c r="P33" s="6"/>
      <c r="Q33" s="6" t="s">
        <v>18</v>
      </c>
      <c r="R33" s="11">
        <f t="shared" ref="R33:AE33" si="24">R8/R$26</f>
        <v>2.319593661493809E-2</v>
      </c>
      <c r="S33" s="11">
        <f t="shared" si="24"/>
        <v>2.2439641744548287E-2</v>
      </c>
      <c r="T33" s="11">
        <f t="shared" si="24"/>
        <v>2.089629911330838E-2</v>
      </c>
      <c r="U33" s="11">
        <f t="shared" si="24"/>
        <v>1.7733116595241613E-2</v>
      </c>
      <c r="V33" s="11">
        <f t="shared" si="24"/>
        <v>1.6966889689483615E-2</v>
      </c>
      <c r="W33" s="11">
        <f t="shared" si="24"/>
        <v>1.8341686450364901E-2</v>
      </c>
      <c r="X33" s="11">
        <f t="shared" si="24"/>
        <v>1.9492768811569902E-2</v>
      </c>
      <c r="Y33" s="11">
        <f t="shared" si="24"/>
        <v>2.0514107067042341E-2</v>
      </c>
      <c r="Z33" s="11">
        <f t="shared" si="24"/>
        <v>2.1173500549696647E-2</v>
      </c>
      <c r="AA33" s="11">
        <f t="shared" si="24"/>
        <v>2.0294069462647443E-2</v>
      </c>
      <c r="AB33" s="11">
        <f t="shared" si="24"/>
        <v>1.6752438190520746E-2</v>
      </c>
      <c r="AC33" s="11">
        <f t="shared" si="24"/>
        <v>1.6324040523552467E-2</v>
      </c>
      <c r="AD33" s="11">
        <f t="shared" si="24"/>
        <v>1.3647408010941206E-2</v>
      </c>
      <c r="AE33" s="11">
        <f t="shared" si="24"/>
        <v>1.8747742094955604E-2</v>
      </c>
    </row>
    <row r="34" spans="1:31" x14ac:dyDescent="0.25">
      <c r="A34" s="6" t="s">
        <v>19</v>
      </c>
      <c r="B34" s="11">
        <f t="shared" si="20"/>
        <v>2.1533676277066633E-3</v>
      </c>
      <c r="C34" s="11">
        <f t="shared" si="20"/>
        <v>2.245634152750902E-3</v>
      </c>
      <c r="D34" s="11">
        <f t="shared" si="20"/>
        <v>2.1442451586964778E-3</v>
      </c>
      <c r="E34" s="11">
        <f t="shared" si="20"/>
        <v>1.9893158094727195E-3</v>
      </c>
      <c r="F34" s="11">
        <f t="shared" si="22"/>
        <v>2.2377914880267699E-3</v>
      </c>
      <c r="G34" s="11">
        <f t="shared" si="20"/>
        <v>2.6350738874718047E-3</v>
      </c>
      <c r="H34" s="11">
        <f t="shared" si="20"/>
        <v>2.1292942596860937E-3</v>
      </c>
      <c r="I34" s="11">
        <f t="shared" si="20"/>
        <v>2.4348836170307825E-3</v>
      </c>
      <c r="J34" s="11">
        <f t="shared" si="20"/>
        <v>2.0153067344833376E-3</v>
      </c>
      <c r="K34" s="11">
        <f t="shared" si="20"/>
        <v>2.3934434156129875E-3</v>
      </c>
      <c r="L34" s="11">
        <f t="shared" si="20"/>
        <v>2.3933076854254273E-3</v>
      </c>
      <c r="M34" s="11">
        <f t="shared" si="20"/>
        <v>2.3088023088023088E-3</v>
      </c>
      <c r="N34" s="11">
        <f t="shared" si="18"/>
        <v>2.3406595978746809E-3</v>
      </c>
      <c r="O34" s="11">
        <f t="shared" si="18"/>
        <v>2.2652735146953705E-3</v>
      </c>
      <c r="P34" s="6"/>
      <c r="Q34" s="6" t="s">
        <v>19</v>
      </c>
      <c r="R34" s="11">
        <f t="shared" ref="R34:AE34" si="25">R9/R$26</f>
        <v>2.3406595978746809E-3</v>
      </c>
      <c r="S34" s="11">
        <f t="shared" si="25"/>
        <v>2.3607866043613705E-3</v>
      </c>
      <c r="T34" s="11">
        <f t="shared" si="25"/>
        <v>1.9415143812173494E-3</v>
      </c>
      <c r="U34" s="11">
        <f t="shared" si="25"/>
        <v>1.5516477020836412E-3</v>
      </c>
      <c r="V34" s="11">
        <f t="shared" si="25"/>
        <v>1.5440041173443129E-3</v>
      </c>
      <c r="W34" s="11">
        <f t="shared" si="25"/>
        <v>1.3892552536709751E-3</v>
      </c>
      <c r="X34" s="11">
        <f t="shared" si="25"/>
        <v>1.543415712353042E-3</v>
      </c>
      <c r="Y34" s="11">
        <f t="shared" si="25"/>
        <v>1.8912347060866879E-3</v>
      </c>
      <c r="Z34" s="11">
        <f t="shared" si="25"/>
        <v>2.0766317846817868E-3</v>
      </c>
      <c r="AA34" s="11">
        <f t="shared" si="25"/>
        <v>1.924967234600262E-3</v>
      </c>
      <c r="AB34" s="11">
        <f t="shared" si="25"/>
        <v>1.4575161046532551E-3</v>
      </c>
      <c r="AC34" s="11">
        <f t="shared" si="25"/>
        <v>1.6453449678325816E-3</v>
      </c>
      <c r="AD34" s="11">
        <f t="shared" si="25"/>
        <v>1.3385517452095851E-3</v>
      </c>
      <c r="AE34" s="11">
        <f t="shared" si="25"/>
        <v>1.7317308972091927E-3</v>
      </c>
    </row>
    <row r="35" spans="1:31" x14ac:dyDescent="0.25">
      <c r="A35" s="6" t="s">
        <v>20</v>
      </c>
      <c r="B35" s="11">
        <f t="shared" si="20"/>
        <v>1.7585835626271085E-2</v>
      </c>
      <c r="C35" s="11">
        <f t="shared" si="20"/>
        <v>1.6842256145631763E-2</v>
      </c>
      <c r="D35" s="11">
        <f t="shared" si="20"/>
        <v>1.6640235866967456E-2</v>
      </c>
      <c r="E35" s="11">
        <f t="shared" si="20"/>
        <v>1.6495674914504124E-2</v>
      </c>
      <c r="F35" s="11">
        <f t="shared" si="22"/>
        <v>1.643835616438356E-2</v>
      </c>
      <c r="G35" s="11">
        <f t="shared" si="20"/>
        <v>1.7243923519615491E-2</v>
      </c>
      <c r="H35" s="11">
        <f t="shared" si="20"/>
        <v>1.6727033256503127E-2</v>
      </c>
      <c r="I35" s="11">
        <f t="shared" si="20"/>
        <v>1.6061296519680114E-2</v>
      </c>
      <c r="J35" s="11">
        <f t="shared" si="20"/>
        <v>1.6626280559487536E-2</v>
      </c>
      <c r="K35" s="11">
        <f t="shared" si="20"/>
        <v>1.7044218262698547E-2</v>
      </c>
      <c r="L35" s="11">
        <f t="shared" si="20"/>
        <v>1.6976827413438311E-2</v>
      </c>
      <c r="M35" s="11">
        <f t="shared" si="20"/>
        <v>1.7676767676767676E-2</v>
      </c>
      <c r="N35" s="11">
        <f t="shared" si="18"/>
        <v>1.7718793155911336E-2</v>
      </c>
      <c r="O35" s="11">
        <f t="shared" si="18"/>
        <v>1.6918597317411598E-2</v>
      </c>
      <c r="P35" s="6"/>
      <c r="Q35" s="6" t="s">
        <v>20</v>
      </c>
      <c r="R35" s="11">
        <f t="shared" ref="R35:AE35" si="26">R10/R$26</f>
        <v>1.7718793155911336E-2</v>
      </c>
      <c r="S35" s="11">
        <f t="shared" si="26"/>
        <v>1.6476830218068537E-2</v>
      </c>
      <c r="T35" s="11">
        <f t="shared" si="26"/>
        <v>1.3910850463361421E-2</v>
      </c>
      <c r="U35" s="11">
        <f t="shared" si="26"/>
        <v>1.2062213684054973E-2</v>
      </c>
      <c r="V35" s="11">
        <f t="shared" si="26"/>
        <v>1.2043232115285641E-2</v>
      </c>
      <c r="W35" s="11">
        <f t="shared" si="26"/>
        <v>1.2380198716257803E-2</v>
      </c>
      <c r="X35" s="11">
        <f t="shared" si="26"/>
        <v>1.3300051447190412E-2</v>
      </c>
      <c r="Y35" s="11">
        <f t="shared" si="26"/>
        <v>1.3393029449226138E-2</v>
      </c>
      <c r="Z35" s="11">
        <f t="shared" si="26"/>
        <v>1.3437029194999797E-2</v>
      </c>
      <c r="AA35" s="11">
        <f t="shared" si="26"/>
        <v>1.3577162516382699E-2</v>
      </c>
      <c r="AB35" s="11">
        <f t="shared" si="26"/>
        <v>1.2325907798610862E-2</v>
      </c>
      <c r="AC35" s="11">
        <f t="shared" si="26"/>
        <v>1.1942616283369074E-2</v>
      </c>
      <c r="AD35" s="11">
        <f t="shared" si="26"/>
        <v>1.0010039138089072E-2</v>
      </c>
      <c r="AE35" s="11">
        <f t="shared" si="26"/>
        <v>1.304941137238211E-2</v>
      </c>
    </row>
    <row r="36" spans="1:31" x14ac:dyDescent="0.25">
      <c r="A36" s="6" t="s">
        <v>21</v>
      </c>
      <c r="B36" s="11">
        <f t="shared" si="20"/>
        <v>4.7852613949036963E-5</v>
      </c>
      <c r="C36" s="11">
        <f t="shared" si="20"/>
        <v>1.1944862514632457E-4</v>
      </c>
      <c r="D36" s="11">
        <f t="shared" si="20"/>
        <v>4.4671774139509949E-5</v>
      </c>
      <c r="E36" s="11">
        <f t="shared" si="20"/>
        <v>6.7055589083350094E-5</v>
      </c>
      <c r="F36" s="11">
        <f t="shared" si="22"/>
        <v>1.0456969570218551E-4</v>
      </c>
      <c r="G36" s="11">
        <f t="shared" si="20"/>
        <v>2.1080591099774438E-5</v>
      </c>
      <c r="H36" s="11">
        <f t="shared" si="20"/>
        <v>4.3902974426517395E-5</v>
      </c>
      <c r="I36" s="11">
        <f t="shared" si="20"/>
        <v>4.4676763615243714E-5</v>
      </c>
      <c r="J36" s="11">
        <v>0</v>
      </c>
      <c r="K36" s="11">
        <f t="shared" si="20"/>
        <v>4.8352392234605805E-5</v>
      </c>
      <c r="L36" s="11">
        <f t="shared" si="20"/>
        <v>4.4734723092064059E-5</v>
      </c>
      <c r="M36" s="11">
        <v>0</v>
      </c>
      <c r="N36" s="11">
        <f t="shared" si="18"/>
        <v>2.3406595978746811E-5</v>
      </c>
      <c r="O36" s="11">
        <f t="shared" si="18"/>
        <v>4.7302695202455535E-5</v>
      </c>
      <c r="P36" s="6"/>
      <c r="Q36" s="6" t="s">
        <v>21</v>
      </c>
      <c r="R36" s="11">
        <f t="shared" ref="R36:R48" si="27">R11/R$26</f>
        <v>2.3406595978746811E-5</v>
      </c>
      <c r="S36" s="11">
        <v>0</v>
      </c>
      <c r="T36" s="11">
        <f t="shared" ref="T36:V48" si="28">T11/T$26</f>
        <v>2.0015612177498449E-5</v>
      </c>
      <c r="U36" s="11">
        <f t="shared" si="28"/>
        <v>7.3887985813506719E-5</v>
      </c>
      <c r="V36" s="11">
        <f t="shared" si="28"/>
        <v>1.7155601303825699E-5</v>
      </c>
      <c r="W36" s="11">
        <v>0</v>
      </c>
      <c r="X36" s="11">
        <f>X11/X$26</f>
        <v>1.9054514967321506E-5</v>
      </c>
      <c r="Y36" s="11">
        <f>Y11/Y$26</f>
        <v>1.9298313327415185E-5</v>
      </c>
      <c r="Z36" s="11">
        <f>Z11/Z$26</f>
        <v>4.0718270287878171E-5</v>
      </c>
      <c r="AA36" s="11">
        <f>AA11/AA$26</f>
        <v>4.0956749672346003E-5</v>
      </c>
      <c r="AB36" s="11">
        <v>0</v>
      </c>
      <c r="AC36" s="11">
        <f t="shared" ref="AC36:AE48" si="29">AC11/AC$26</f>
        <v>3.6974044220956888E-5</v>
      </c>
      <c r="AD36" s="11">
        <f t="shared" si="29"/>
        <v>2.9098950982817069E-5</v>
      </c>
      <c r="AE36" s="11">
        <f t="shared" si="29"/>
        <v>2.4864379436280641E-5</v>
      </c>
    </row>
    <row r="37" spans="1:31" x14ac:dyDescent="0.25">
      <c r="A37" s="6" t="s">
        <v>22</v>
      </c>
      <c r="B37" s="11">
        <f t="shared" si="20"/>
        <v>9.5705227898073926E-5</v>
      </c>
      <c r="C37" s="11">
        <f t="shared" si="20"/>
        <v>4.777945005852983E-5</v>
      </c>
      <c r="D37" s="11">
        <f t="shared" si="20"/>
        <v>2.2335887069754974E-5</v>
      </c>
      <c r="E37" s="11">
        <f t="shared" si="20"/>
        <v>8.9407452111133463E-5</v>
      </c>
      <c r="F37" s="11">
        <f t="shared" si="22"/>
        <v>1.2548363484262261E-4</v>
      </c>
      <c r="G37" s="11">
        <f t="shared" si="20"/>
        <v>1.0540295549887219E-4</v>
      </c>
      <c r="H37" s="11">
        <v>0</v>
      </c>
      <c r="I37" s="11">
        <f t="shared" si="20"/>
        <v>4.4676763615243714E-5</v>
      </c>
      <c r="J37" s="11">
        <f t="shared" si="20"/>
        <v>1.1995873419543677E-4</v>
      </c>
      <c r="K37" s="11">
        <f t="shared" si="20"/>
        <v>9.670478446921161E-5</v>
      </c>
      <c r="L37" s="11">
        <f t="shared" si="20"/>
        <v>2.2367361546032029E-5</v>
      </c>
      <c r="M37" s="11">
        <f t="shared" si="20"/>
        <v>9.6200096200096195E-5</v>
      </c>
      <c r="N37" s="11">
        <f t="shared" si="18"/>
        <v>7.0219787936240437E-5</v>
      </c>
      <c r="O37" s="11">
        <f t="shared" si="18"/>
        <v>7.1830018640765819E-5</v>
      </c>
      <c r="P37" s="6"/>
      <c r="Q37" s="6" t="s">
        <v>22</v>
      </c>
      <c r="R37" s="11">
        <f t="shared" si="27"/>
        <v>7.0219787936240437E-5</v>
      </c>
      <c r="S37" s="11">
        <v>0</v>
      </c>
      <c r="T37" s="11">
        <f t="shared" si="28"/>
        <v>8.0062448709993796E-5</v>
      </c>
      <c r="U37" s="11">
        <f t="shared" si="28"/>
        <v>7.3887985813506719E-5</v>
      </c>
      <c r="V37" s="11">
        <f t="shared" si="28"/>
        <v>5.1466803911477099E-5</v>
      </c>
      <c r="W37" s="11">
        <f t="shared" ref="W37:W48" si="30">W12/W$26</f>
        <v>5.2756528620416775E-5</v>
      </c>
      <c r="X37" s="11">
        <v>0</v>
      </c>
      <c r="Y37" s="11">
        <v>0</v>
      </c>
      <c r="Z37" s="11">
        <f t="shared" ref="Z37:AB48" si="31">Z12/Z$26</f>
        <v>4.0718270287878171E-5</v>
      </c>
      <c r="AA37" s="11">
        <f t="shared" si="31"/>
        <v>4.0956749672346003E-5</v>
      </c>
      <c r="AB37" s="11">
        <f t="shared" si="31"/>
        <v>1.7994025983373521E-5</v>
      </c>
      <c r="AC37" s="11">
        <f t="shared" si="29"/>
        <v>3.6974044220956888E-5</v>
      </c>
      <c r="AD37" s="11">
        <f t="shared" si="29"/>
        <v>1.4549475491408534E-5</v>
      </c>
      <c r="AE37" s="11">
        <f t="shared" si="29"/>
        <v>3.8027874431958625E-5</v>
      </c>
    </row>
    <row r="38" spans="1:31" x14ac:dyDescent="0.25">
      <c r="A38" s="6" t="s">
        <v>23</v>
      </c>
      <c r="B38" s="11">
        <f t="shared" si="20"/>
        <v>0.18430434262471587</v>
      </c>
      <c r="C38" s="11">
        <f t="shared" si="20"/>
        <v>0.18452423612604218</v>
      </c>
      <c r="D38" s="11">
        <f t="shared" si="20"/>
        <v>0.18147908244175917</v>
      </c>
      <c r="E38" s="11">
        <f t="shared" si="20"/>
        <v>0.18303940633451798</v>
      </c>
      <c r="F38" s="11">
        <f t="shared" si="22"/>
        <v>0.1886228171076022</v>
      </c>
      <c r="G38" s="11">
        <f t="shared" si="20"/>
        <v>0.19767270274258492</v>
      </c>
      <c r="H38" s="11">
        <f t="shared" si="20"/>
        <v>0.19051695752387224</v>
      </c>
      <c r="I38" s="11">
        <f t="shared" si="20"/>
        <v>0.19068042710986016</v>
      </c>
      <c r="J38" s="11">
        <f t="shared" si="20"/>
        <v>0.18917492382620379</v>
      </c>
      <c r="K38" s="11">
        <f t="shared" si="20"/>
        <v>0.18983149191306239</v>
      </c>
      <c r="L38" s="11">
        <f t="shared" si="20"/>
        <v>0.18323342578509438</v>
      </c>
      <c r="M38" s="11">
        <f t="shared" si="20"/>
        <v>0.18496873496873498</v>
      </c>
      <c r="N38" s="11">
        <f t="shared" si="18"/>
        <v>0.17892001966154061</v>
      </c>
      <c r="O38" s="11">
        <f t="shared" si="18"/>
        <v>0.18678607969277775</v>
      </c>
      <c r="P38" s="6"/>
      <c r="Q38" s="6" t="s">
        <v>23</v>
      </c>
      <c r="R38" s="11">
        <f t="shared" si="27"/>
        <v>0.17892001966154061</v>
      </c>
      <c r="S38" s="11">
        <f t="shared" ref="S38:S48" si="32">S13/S$26</f>
        <v>0.17625584112149534</v>
      </c>
      <c r="T38" s="11">
        <f t="shared" si="28"/>
        <v>0.15189848081503574</v>
      </c>
      <c r="U38" s="11">
        <f t="shared" si="28"/>
        <v>0.14153243682577213</v>
      </c>
      <c r="V38" s="11">
        <f t="shared" si="28"/>
        <v>0.13798250128667008</v>
      </c>
      <c r="W38" s="11">
        <f t="shared" si="30"/>
        <v>0.14418359271959905</v>
      </c>
      <c r="X38" s="11">
        <f t="shared" ref="X38:Y48" si="33">X13/X$26</f>
        <v>0.15117852175072882</v>
      </c>
      <c r="Y38" s="11">
        <f t="shared" si="33"/>
        <v>0.15523563240572774</v>
      </c>
      <c r="Z38" s="11">
        <f t="shared" si="31"/>
        <v>0.15715216417606581</v>
      </c>
      <c r="AA38" s="11">
        <f t="shared" si="31"/>
        <v>0.14859108781127131</v>
      </c>
      <c r="AB38" s="11">
        <f t="shared" si="31"/>
        <v>0.135369057472919</v>
      </c>
      <c r="AC38" s="11">
        <f t="shared" si="29"/>
        <v>0.13382755305775346</v>
      </c>
      <c r="AD38" s="11">
        <f t="shared" si="29"/>
        <v>0.10850998821492486</v>
      </c>
      <c r="AE38" s="11">
        <f t="shared" si="29"/>
        <v>0.14560580597885942</v>
      </c>
    </row>
    <row r="39" spans="1:31" x14ac:dyDescent="0.25">
      <c r="A39" s="6" t="s">
        <v>24</v>
      </c>
      <c r="B39" s="11">
        <f t="shared" si="20"/>
        <v>0.17425529369541812</v>
      </c>
      <c r="C39" s="11">
        <f t="shared" si="20"/>
        <v>0.17960295277001362</v>
      </c>
      <c r="D39" s="11">
        <f t="shared" si="20"/>
        <v>0.19025708606017289</v>
      </c>
      <c r="E39" s="11">
        <f t="shared" si="20"/>
        <v>0.20253023089474509</v>
      </c>
      <c r="F39" s="11">
        <f t="shared" si="22"/>
        <v>0.20455923873261528</v>
      </c>
      <c r="G39" s="11">
        <f t="shared" si="20"/>
        <v>0.1965975925964964</v>
      </c>
      <c r="H39" s="11">
        <f t="shared" si="20"/>
        <v>0.19675117989243771</v>
      </c>
      <c r="I39" s="11">
        <f t="shared" si="20"/>
        <v>0.18663718000268062</v>
      </c>
      <c r="J39" s="11">
        <f t="shared" si="20"/>
        <v>0.18068184544516686</v>
      </c>
      <c r="K39" s="11">
        <f t="shared" si="20"/>
        <v>0.1773807509126514</v>
      </c>
      <c r="L39" s="11">
        <f t="shared" si="20"/>
        <v>0.17560615549789746</v>
      </c>
      <c r="M39" s="11">
        <f t="shared" si="20"/>
        <v>0.17323232323232324</v>
      </c>
      <c r="N39" s="11">
        <f t="shared" si="18"/>
        <v>0.18774430634552816</v>
      </c>
      <c r="O39" s="11">
        <f t="shared" si="18"/>
        <v>0.18701733731376755</v>
      </c>
      <c r="P39" s="6"/>
      <c r="Q39" s="6" t="s">
        <v>24</v>
      </c>
      <c r="R39" s="11">
        <f t="shared" si="27"/>
        <v>0.18774430634552816</v>
      </c>
      <c r="S39" s="11">
        <f t="shared" si="32"/>
        <v>0.19971767912772587</v>
      </c>
      <c r="T39" s="11">
        <f t="shared" si="28"/>
        <v>0.17419587278076901</v>
      </c>
      <c r="U39" s="11">
        <f t="shared" si="28"/>
        <v>0.15326215457366632</v>
      </c>
      <c r="V39" s="11">
        <f t="shared" si="28"/>
        <v>0.14141362154743523</v>
      </c>
      <c r="W39" s="11">
        <f t="shared" si="30"/>
        <v>0.14101820100237406</v>
      </c>
      <c r="X39" s="11">
        <f t="shared" si="33"/>
        <v>0.13757359806406128</v>
      </c>
      <c r="Y39" s="11">
        <f t="shared" si="33"/>
        <v>0.14734262225481493</v>
      </c>
      <c r="Z39" s="11">
        <f t="shared" si="31"/>
        <v>0.13976546276314183</v>
      </c>
      <c r="AA39" s="11">
        <f t="shared" si="31"/>
        <v>0.13353948230668414</v>
      </c>
      <c r="AB39" s="11">
        <f t="shared" si="31"/>
        <v>0.13076258682117536</v>
      </c>
      <c r="AC39" s="11">
        <f t="shared" si="29"/>
        <v>0.12687643274421356</v>
      </c>
      <c r="AD39" s="11">
        <f t="shared" si="29"/>
        <v>0.103315825464492</v>
      </c>
      <c r="AE39" s="11">
        <f t="shared" si="29"/>
        <v>0.14474140314080991</v>
      </c>
    </row>
    <row r="40" spans="1:31" x14ac:dyDescent="0.25">
      <c r="A40" s="6" t="s">
        <v>25</v>
      </c>
      <c r="B40" s="11">
        <f t="shared" si="20"/>
        <v>7.4004067472185672E-2</v>
      </c>
      <c r="C40" s="11">
        <f t="shared" si="20"/>
        <v>7.4129816765809028E-2</v>
      </c>
      <c r="D40" s="11">
        <f t="shared" si="20"/>
        <v>7.3060686605168526E-2</v>
      </c>
      <c r="E40" s="11">
        <f t="shared" si="20"/>
        <v>7.1816535908267948E-2</v>
      </c>
      <c r="F40" s="11">
        <f t="shared" si="22"/>
        <v>7.0605458538115659E-2</v>
      </c>
      <c r="G40" s="11">
        <f t="shared" si="20"/>
        <v>7.2706958703122035E-2</v>
      </c>
      <c r="H40" s="11">
        <f t="shared" si="20"/>
        <v>7.017890462078806E-2</v>
      </c>
      <c r="I40" s="11">
        <f t="shared" si="20"/>
        <v>7.2644417638386277E-2</v>
      </c>
      <c r="J40" s="11">
        <f t="shared" si="20"/>
        <v>7.3366761833929123E-2</v>
      </c>
      <c r="K40" s="11">
        <f t="shared" si="20"/>
        <v>7.4946207963639003E-2</v>
      </c>
      <c r="L40" s="11">
        <f t="shared" si="20"/>
        <v>7.5780620917956523E-2</v>
      </c>
      <c r="M40" s="11">
        <f t="shared" si="20"/>
        <v>7.6070226070226066E-2</v>
      </c>
      <c r="N40" s="11">
        <f t="shared" si="18"/>
        <v>7.167099688692273E-2</v>
      </c>
      <c r="O40" s="11">
        <f t="shared" si="18"/>
        <v>7.3100183604535449E-2</v>
      </c>
      <c r="P40" s="6"/>
      <c r="Q40" s="6" t="s">
        <v>25</v>
      </c>
      <c r="R40" s="11">
        <f t="shared" si="27"/>
        <v>7.167099688692273E-2</v>
      </c>
      <c r="S40" s="11">
        <f t="shared" si="32"/>
        <v>6.8462811526479747E-2</v>
      </c>
      <c r="T40" s="11">
        <f t="shared" si="28"/>
        <v>5.8265447048697981E-2</v>
      </c>
      <c r="U40" s="11">
        <f t="shared" si="28"/>
        <v>5.4529333530367964E-2</v>
      </c>
      <c r="V40" s="11">
        <f t="shared" si="28"/>
        <v>5.2324583976668379E-2</v>
      </c>
      <c r="W40" s="11">
        <f t="shared" si="30"/>
        <v>5.435680998856942E-2</v>
      </c>
      <c r="X40" s="11">
        <f t="shared" si="33"/>
        <v>5.7373144566605055E-2</v>
      </c>
      <c r="Y40" s="11">
        <f t="shared" si="33"/>
        <v>5.7875641668918135E-2</v>
      </c>
      <c r="Z40" s="11">
        <f t="shared" si="31"/>
        <v>6.1036687161529379E-2</v>
      </c>
      <c r="AA40" s="11">
        <f t="shared" si="31"/>
        <v>5.8199541284403668E-2</v>
      </c>
      <c r="AB40" s="11">
        <f t="shared" si="31"/>
        <v>5.7472918990895024E-2</v>
      </c>
      <c r="AC40" s="11">
        <f t="shared" si="29"/>
        <v>5.5461066331435334E-2</v>
      </c>
      <c r="AD40" s="11">
        <f t="shared" si="29"/>
        <v>4.2513567385895741E-2</v>
      </c>
      <c r="AE40" s="11">
        <f t="shared" si="29"/>
        <v>5.6815107011901261E-2</v>
      </c>
    </row>
    <row r="41" spans="1:31" x14ac:dyDescent="0.25">
      <c r="A41" s="6" t="s">
        <v>26</v>
      </c>
      <c r="B41" s="11">
        <f t="shared" si="20"/>
        <v>7.5846393109223588E-3</v>
      </c>
      <c r="C41" s="11">
        <f t="shared" si="20"/>
        <v>8.2180654100671297E-3</v>
      </c>
      <c r="D41" s="11">
        <f t="shared" si="20"/>
        <v>7.482522168367917E-3</v>
      </c>
      <c r="E41" s="11">
        <f t="shared" si="20"/>
        <v>7.6666890185296942E-3</v>
      </c>
      <c r="F41" s="11">
        <f t="shared" si="22"/>
        <v>7.8008992993830392E-3</v>
      </c>
      <c r="G41" s="11">
        <f t="shared" si="20"/>
        <v>7.8841410713156399E-3</v>
      </c>
      <c r="H41" s="11">
        <f t="shared" si="20"/>
        <v>7.551311601360992E-3</v>
      </c>
      <c r="I41" s="11">
        <f t="shared" si="20"/>
        <v>8.6672921413572801E-3</v>
      </c>
      <c r="J41" s="11">
        <f t="shared" si="20"/>
        <v>8.1332021784506128E-3</v>
      </c>
      <c r="K41" s="11">
        <f t="shared" si="20"/>
        <v>8.9451925634020744E-3</v>
      </c>
      <c r="L41" s="11">
        <f t="shared" si="20"/>
        <v>8.2535564104858194E-3</v>
      </c>
      <c r="M41" s="11">
        <f t="shared" si="20"/>
        <v>7.8403078403078402E-3</v>
      </c>
      <c r="N41" s="11">
        <f t="shared" si="18"/>
        <v>7.2560447534115117E-3</v>
      </c>
      <c r="O41" s="11">
        <f t="shared" si="18"/>
        <v>7.9398449873158694E-3</v>
      </c>
      <c r="P41" s="6"/>
      <c r="Q41" s="6" t="s">
        <v>26</v>
      </c>
      <c r="R41" s="11">
        <f t="shared" si="27"/>
        <v>7.2560447534115117E-3</v>
      </c>
      <c r="S41" s="11">
        <f t="shared" si="32"/>
        <v>8.2749221183800615E-3</v>
      </c>
      <c r="T41" s="11">
        <f t="shared" si="28"/>
        <v>6.9053862012369649E-3</v>
      </c>
      <c r="U41" s="11">
        <f t="shared" si="28"/>
        <v>5.8556228757204081E-3</v>
      </c>
      <c r="V41" s="11">
        <f t="shared" si="28"/>
        <v>5.9873048550351691E-3</v>
      </c>
      <c r="W41" s="11">
        <f t="shared" si="30"/>
        <v>5.6625340719247338E-3</v>
      </c>
      <c r="X41" s="11">
        <f t="shared" si="33"/>
        <v>6.4785350888893123E-3</v>
      </c>
      <c r="Y41" s="11">
        <f t="shared" si="33"/>
        <v>6.5228299046663323E-3</v>
      </c>
      <c r="Z41" s="11">
        <f t="shared" si="31"/>
        <v>6.6777963272120202E-3</v>
      </c>
      <c r="AA41" s="11">
        <f t="shared" si="31"/>
        <v>6.3278178243774573E-3</v>
      </c>
      <c r="AB41" s="11">
        <f t="shared" si="31"/>
        <v>6.0999748083636236E-3</v>
      </c>
      <c r="AC41" s="11">
        <f t="shared" si="29"/>
        <v>5.9158470753531023E-3</v>
      </c>
      <c r="AD41" s="11">
        <f t="shared" si="29"/>
        <v>4.2338973679998835E-3</v>
      </c>
      <c r="AE41" s="11">
        <f t="shared" si="29"/>
        <v>6.2131696379600096E-3</v>
      </c>
    </row>
    <row r="42" spans="1:31" x14ac:dyDescent="0.25">
      <c r="A42" s="6" t="s">
        <v>27</v>
      </c>
      <c r="B42" s="11">
        <f t="shared" si="20"/>
        <v>2.6797463811460702E-3</v>
      </c>
      <c r="C42" s="11">
        <f t="shared" si="20"/>
        <v>2.7234286533362002E-3</v>
      </c>
      <c r="D42" s="11">
        <f t="shared" si="20"/>
        <v>2.5016193518125574E-3</v>
      </c>
      <c r="E42" s="11">
        <f t="shared" si="20"/>
        <v>2.145778850667203E-3</v>
      </c>
      <c r="F42" s="11">
        <f t="shared" si="22"/>
        <v>2.3632751228693924E-3</v>
      </c>
      <c r="G42" s="11">
        <f t="shared" si="20"/>
        <v>2.2345426565760903E-3</v>
      </c>
      <c r="H42" s="11">
        <f t="shared" si="20"/>
        <v>2.458566567884974E-3</v>
      </c>
      <c r="I42" s="11">
        <f t="shared" si="20"/>
        <v>2.4572219988384042E-3</v>
      </c>
      <c r="J42" s="11">
        <f t="shared" si="20"/>
        <v>2.8310261270123077E-3</v>
      </c>
      <c r="K42" s="11">
        <f t="shared" si="20"/>
        <v>2.9253197301936512E-3</v>
      </c>
      <c r="L42" s="11">
        <f t="shared" si="20"/>
        <v>2.1472667084190748E-3</v>
      </c>
      <c r="M42" s="11">
        <f t="shared" si="20"/>
        <v>2.5252525252525255E-3</v>
      </c>
      <c r="N42" s="11">
        <f t="shared" si="18"/>
        <v>2.5045057697259086E-3</v>
      </c>
      <c r="O42" s="11">
        <f t="shared" si="18"/>
        <v>2.4912752806626583E-3</v>
      </c>
      <c r="P42" s="6"/>
      <c r="Q42" s="6" t="s">
        <v>27</v>
      </c>
      <c r="R42" s="11">
        <f t="shared" si="27"/>
        <v>2.5045057697259086E-3</v>
      </c>
      <c r="S42" s="11">
        <f t="shared" si="32"/>
        <v>2.1660825545171338E-3</v>
      </c>
      <c r="T42" s="11">
        <f t="shared" si="28"/>
        <v>2.1016392786373369E-3</v>
      </c>
      <c r="U42" s="11">
        <f t="shared" si="28"/>
        <v>1.8471996453376682E-3</v>
      </c>
      <c r="V42" s="11">
        <f t="shared" si="28"/>
        <v>1.5611597186481387E-3</v>
      </c>
      <c r="W42" s="11">
        <f t="shared" si="30"/>
        <v>1.6882089158533368E-3</v>
      </c>
      <c r="X42" s="11">
        <f t="shared" si="33"/>
        <v>2.1722147062746516E-3</v>
      </c>
      <c r="Y42" s="11">
        <f t="shared" si="33"/>
        <v>2.103516152688255E-3</v>
      </c>
      <c r="Z42" s="11">
        <f t="shared" si="31"/>
        <v>1.9341178386742131E-3</v>
      </c>
      <c r="AA42" s="11">
        <f t="shared" si="31"/>
        <v>2.2935779816513763E-3</v>
      </c>
      <c r="AB42" s="11">
        <f t="shared" si="31"/>
        <v>1.763414546370605E-3</v>
      </c>
      <c r="AC42" s="11">
        <f t="shared" si="29"/>
        <v>1.4789617688382756E-3</v>
      </c>
      <c r="AD42" s="11">
        <f t="shared" si="29"/>
        <v>1.4549475491408535E-3</v>
      </c>
      <c r="AE42" s="11">
        <f t="shared" si="29"/>
        <v>1.8955432793776299E-3</v>
      </c>
    </row>
    <row r="43" spans="1:31" x14ac:dyDescent="0.25">
      <c r="A43" s="6" t="s">
        <v>28</v>
      </c>
      <c r="B43" s="11">
        <f t="shared" si="20"/>
        <v>5.3140327790405548E-2</v>
      </c>
      <c r="C43" s="11">
        <f t="shared" si="20"/>
        <v>5.081344513724647E-2</v>
      </c>
      <c r="D43" s="11">
        <f t="shared" si="20"/>
        <v>4.902727211811217E-2</v>
      </c>
      <c r="E43" s="11">
        <f t="shared" si="20"/>
        <v>4.6961264221372853E-2</v>
      </c>
      <c r="F43" s="11">
        <f t="shared" si="22"/>
        <v>4.964969151939768E-2</v>
      </c>
      <c r="G43" s="11">
        <f t="shared" si="20"/>
        <v>4.8232392436283911E-2</v>
      </c>
      <c r="H43" s="11">
        <f t="shared" si="20"/>
        <v>4.8600592690154758E-2</v>
      </c>
      <c r="I43" s="11">
        <f t="shared" si="20"/>
        <v>4.9524192467497653E-2</v>
      </c>
      <c r="J43" s="11">
        <f t="shared" si="20"/>
        <v>5.0214726134209832E-2</v>
      </c>
      <c r="K43" s="11">
        <f t="shared" si="20"/>
        <v>5.0649130865749584E-2</v>
      </c>
      <c r="L43" s="11">
        <f t="shared" si="20"/>
        <v>4.9230562762816496E-2</v>
      </c>
      <c r="M43" s="11">
        <f t="shared" si="20"/>
        <v>5.2236652236652234E-2</v>
      </c>
      <c r="N43" s="11">
        <f t="shared" si="18"/>
        <v>4.8638906443835873E-2</v>
      </c>
      <c r="O43" s="11">
        <f t="shared" si="18"/>
        <v>4.9713380706106605E-2</v>
      </c>
      <c r="P43" s="6"/>
      <c r="Q43" s="6" t="s">
        <v>28</v>
      </c>
      <c r="R43" s="11">
        <f t="shared" si="27"/>
        <v>4.8638906443835873E-2</v>
      </c>
      <c r="S43" s="11">
        <f t="shared" si="32"/>
        <v>4.6655957943925234E-2</v>
      </c>
      <c r="T43" s="11">
        <f t="shared" si="28"/>
        <v>3.8490022217329514E-2</v>
      </c>
      <c r="U43" s="11">
        <f t="shared" si="28"/>
        <v>3.4930545293335301E-2</v>
      </c>
      <c r="V43" s="11">
        <f t="shared" si="28"/>
        <v>3.3316177732029509E-2</v>
      </c>
      <c r="W43" s="11">
        <f t="shared" si="30"/>
        <v>3.504792051349688E-2</v>
      </c>
      <c r="X43" s="11">
        <f t="shared" si="33"/>
        <v>3.6394123587584079E-2</v>
      </c>
      <c r="Y43" s="11">
        <f t="shared" si="33"/>
        <v>4.006329846771392E-2</v>
      </c>
      <c r="Z43" s="11">
        <f t="shared" si="31"/>
        <v>4.006677796327212E-2</v>
      </c>
      <c r="AA43" s="11">
        <f t="shared" si="31"/>
        <v>3.8110255570117955E-2</v>
      </c>
      <c r="AB43" s="11">
        <f t="shared" si="31"/>
        <v>3.4836434303811135E-2</v>
      </c>
      <c r="AC43" s="11">
        <f t="shared" si="29"/>
        <v>3.5458108407897655E-2</v>
      </c>
      <c r="AD43" s="11">
        <f t="shared" si="29"/>
        <v>2.7134771791476917E-2</v>
      </c>
      <c r="AE43" s="11">
        <f t="shared" si="29"/>
        <v>3.6971869611194239E-2</v>
      </c>
    </row>
    <row r="44" spans="1:31" x14ac:dyDescent="0.25">
      <c r="A44" s="6" t="s">
        <v>29</v>
      </c>
      <c r="B44" s="11">
        <f t="shared" si="20"/>
        <v>1.6509151812417753E-3</v>
      </c>
      <c r="C44" s="11">
        <f t="shared" si="20"/>
        <v>2.0067369024582525E-3</v>
      </c>
      <c r="D44" s="11">
        <f t="shared" si="20"/>
        <v>1.9878939492081926E-3</v>
      </c>
      <c r="E44" s="11">
        <f t="shared" si="20"/>
        <v>1.8105009052504525E-3</v>
      </c>
      <c r="F44" s="11">
        <f t="shared" si="22"/>
        <v>1.6731151312349682E-3</v>
      </c>
      <c r="G44" s="11">
        <f t="shared" si="20"/>
        <v>1.3069966481860152E-3</v>
      </c>
      <c r="H44" s="11">
        <f t="shared" si="20"/>
        <v>1.2512347711557458E-3</v>
      </c>
      <c r="I44" s="11">
        <f t="shared" si="20"/>
        <v>1.4073180538801769E-3</v>
      </c>
      <c r="J44" s="11">
        <f t="shared" si="20"/>
        <v>1.2715625824716297E-3</v>
      </c>
      <c r="K44" s="11">
        <f t="shared" si="20"/>
        <v>1.7406861204458091E-3</v>
      </c>
      <c r="L44" s="11">
        <f t="shared" si="20"/>
        <v>1.1183680773016015E-3</v>
      </c>
      <c r="M44" s="11">
        <f t="shared" si="20"/>
        <v>1.6594516594516595E-3</v>
      </c>
      <c r="N44" s="11">
        <f t="shared" si="18"/>
        <v>2.0831870421084663E-3</v>
      </c>
      <c r="O44" s="11">
        <f t="shared" si="18"/>
        <v>1.6082916368834882E-3</v>
      </c>
      <c r="P44" s="6"/>
      <c r="Q44" s="6" t="s">
        <v>29</v>
      </c>
      <c r="R44" s="11">
        <f t="shared" si="27"/>
        <v>2.0831870421084663E-3</v>
      </c>
      <c r="S44" s="11">
        <f t="shared" si="32"/>
        <v>1.7523364485981308E-3</v>
      </c>
      <c r="T44" s="11">
        <f t="shared" si="28"/>
        <v>1.6012489741998759E-3</v>
      </c>
      <c r="U44" s="11">
        <f t="shared" si="28"/>
        <v>1.5331757056302646E-3</v>
      </c>
      <c r="V44" s="11">
        <f t="shared" si="28"/>
        <v>1.2866700977869274E-3</v>
      </c>
      <c r="W44" s="11">
        <f t="shared" si="30"/>
        <v>1.1254726105688912E-3</v>
      </c>
      <c r="X44" s="11">
        <f t="shared" si="33"/>
        <v>1.3719250776471484E-3</v>
      </c>
      <c r="Y44" s="11">
        <f t="shared" si="33"/>
        <v>1.56316337952063E-3</v>
      </c>
      <c r="Z44" s="11">
        <f t="shared" si="31"/>
        <v>1.5880125412272488E-3</v>
      </c>
      <c r="AA44" s="11">
        <f t="shared" si="31"/>
        <v>1.0648754914809962E-3</v>
      </c>
      <c r="AB44" s="11">
        <f t="shared" si="31"/>
        <v>1.5654802605534963E-3</v>
      </c>
      <c r="AC44" s="11">
        <f t="shared" si="29"/>
        <v>1.5898839015011461E-3</v>
      </c>
      <c r="AD44" s="11">
        <f t="shared" si="29"/>
        <v>1.3531012207009937E-3</v>
      </c>
      <c r="AE44" s="11">
        <f t="shared" si="29"/>
        <v>1.4801618817362357E-3</v>
      </c>
    </row>
    <row r="45" spans="1:31" x14ac:dyDescent="0.25">
      <c r="A45" s="6" t="s">
        <v>30</v>
      </c>
      <c r="B45" s="11">
        <f t="shared" si="20"/>
        <v>2.4189496351238186E-2</v>
      </c>
      <c r="C45" s="11">
        <f t="shared" si="20"/>
        <v>2.3077474378269906E-2</v>
      </c>
      <c r="D45" s="11">
        <f t="shared" si="20"/>
        <v>2.3497353197382234E-2</v>
      </c>
      <c r="E45" s="11">
        <f t="shared" si="20"/>
        <v>2.0831936341894095E-2</v>
      </c>
      <c r="F45" s="11">
        <f t="shared" si="22"/>
        <v>1.8968942800376452E-2</v>
      </c>
      <c r="G45" s="11">
        <f t="shared" si="20"/>
        <v>2.0342770411282331E-2</v>
      </c>
      <c r="H45" s="11">
        <f t="shared" si="20"/>
        <v>1.8439249259137307E-2</v>
      </c>
      <c r="I45" s="11">
        <f t="shared" si="20"/>
        <v>1.9345038645400527E-2</v>
      </c>
      <c r="J45" s="11">
        <f t="shared" si="20"/>
        <v>1.996113337012068E-2</v>
      </c>
      <c r="K45" s="11">
        <f t="shared" si="20"/>
        <v>2.1009114425936223E-2</v>
      </c>
      <c r="L45" s="11">
        <f t="shared" si="20"/>
        <v>2.2434463630670125E-2</v>
      </c>
      <c r="M45" s="11">
        <f t="shared" si="20"/>
        <v>2.3184223184223186E-2</v>
      </c>
      <c r="N45" s="11">
        <f t="shared" si="18"/>
        <v>2.1253189148702105E-2</v>
      </c>
      <c r="O45" s="11">
        <f t="shared" si="18"/>
        <v>2.1224894532509215E-2</v>
      </c>
      <c r="P45" s="6"/>
      <c r="Q45" s="6" t="s">
        <v>30</v>
      </c>
      <c r="R45" s="11">
        <f t="shared" si="27"/>
        <v>2.1253189148702105E-2</v>
      </c>
      <c r="S45" s="11">
        <f t="shared" si="32"/>
        <v>2.2025895638629285E-2</v>
      </c>
      <c r="T45" s="11">
        <f t="shared" si="28"/>
        <v>1.8654550549428554E-2</v>
      </c>
      <c r="U45" s="11">
        <f t="shared" si="28"/>
        <v>1.6938820747746417E-2</v>
      </c>
      <c r="V45" s="11">
        <f t="shared" si="28"/>
        <v>1.4616572310859496E-2</v>
      </c>
      <c r="W45" s="11">
        <f t="shared" si="30"/>
        <v>1.5668689000263782E-2</v>
      </c>
      <c r="X45" s="11">
        <f t="shared" si="33"/>
        <v>1.5281721003791849E-2</v>
      </c>
      <c r="Y45" s="11">
        <f t="shared" si="33"/>
        <v>1.6712339341541548E-2</v>
      </c>
      <c r="Z45" s="11">
        <f t="shared" si="31"/>
        <v>1.6918441304613379E-2</v>
      </c>
      <c r="AA45" s="11">
        <f t="shared" si="31"/>
        <v>1.6853702490170382E-2</v>
      </c>
      <c r="AB45" s="11">
        <f t="shared" si="31"/>
        <v>1.7238276892071833E-2</v>
      </c>
      <c r="AC45" s="11">
        <f t="shared" si="29"/>
        <v>1.5510611550691415E-2</v>
      </c>
      <c r="AD45" s="11">
        <f t="shared" si="29"/>
        <v>1.3487363780535711E-2</v>
      </c>
      <c r="AE45" s="11">
        <f t="shared" si="29"/>
        <v>1.6748353466167622E-2</v>
      </c>
    </row>
    <row r="46" spans="1:31" x14ac:dyDescent="0.25">
      <c r="A46" s="6" t="s">
        <v>31</v>
      </c>
      <c r="B46" s="11">
        <f t="shared" si="20"/>
        <v>3.9239143438210312E-3</v>
      </c>
      <c r="C46" s="11">
        <f t="shared" si="20"/>
        <v>4.2284813301798896E-3</v>
      </c>
      <c r="D46" s="11">
        <f t="shared" si="20"/>
        <v>4.3554979786022199E-3</v>
      </c>
      <c r="E46" s="11">
        <f t="shared" si="20"/>
        <v>4.2021502492232731E-3</v>
      </c>
      <c r="F46" s="11">
        <f t="shared" si="22"/>
        <v>3.7226811669978039E-3</v>
      </c>
      <c r="G46" s="11">
        <f t="shared" si="20"/>
        <v>3.7101840335603009E-3</v>
      </c>
      <c r="H46" s="11">
        <f t="shared" si="20"/>
        <v>3.8415102623202721E-3</v>
      </c>
      <c r="I46" s="11">
        <f t="shared" si="20"/>
        <v>4.2666309252557743E-3</v>
      </c>
      <c r="J46" s="11">
        <f t="shared" si="20"/>
        <v>4.5104484057484229E-3</v>
      </c>
      <c r="K46" s="11">
        <f t="shared" si="20"/>
        <v>4.3033629088799165E-3</v>
      </c>
      <c r="L46" s="11">
        <f t="shared" si="20"/>
        <v>4.3616355014762459E-3</v>
      </c>
      <c r="M46" s="11">
        <f t="shared" si="20"/>
        <v>4.1606541606541607E-3</v>
      </c>
      <c r="N46" s="11">
        <f t="shared" si="18"/>
        <v>4.4238466399831476E-3</v>
      </c>
      <c r="O46" s="11">
        <f t="shared" si="18"/>
        <v>4.1468696127486019E-3</v>
      </c>
      <c r="P46" s="6"/>
      <c r="Q46" s="6" t="s">
        <v>31</v>
      </c>
      <c r="R46" s="11">
        <f t="shared" si="27"/>
        <v>4.4238466399831476E-3</v>
      </c>
      <c r="S46" s="11">
        <f t="shared" si="32"/>
        <v>4.3078271028037379E-3</v>
      </c>
      <c r="T46" s="11">
        <f t="shared" si="28"/>
        <v>3.6228258041272193E-3</v>
      </c>
      <c r="U46" s="11">
        <f t="shared" si="28"/>
        <v>3.1217674006206592E-3</v>
      </c>
      <c r="V46" s="11">
        <f t="shared" si="28"/>
        <v>3.0880082346886259E-3</v>
      </c>
      <c r="W46" s="11">
        <f t="shared" si="30"/>
        <v>3.0422931504440341E-3</v>
      </c>
      <c r="X46" s="11">
        <f t="shared" si="33"/>
        <v>2.8010137001962614E-3</v>
      </c>
      <c r="Y46" s="11">
        <f t="shared" si="33"/>
        <v>3.5508896522443937E-3</v>
      </c>
      <c r="Z46" s="11">
        <f t="shared" si="31"/>
        <v>3.78679913677267E-3</v>
      </c>
      <c r="AA46" s="11">
        <f t="shared" si="31"/>
        <v>3.0307994757536043E-3</v>
      </c>
      <c r="AB46" s="11">
        <f t="shared" si="31"/>
        <v>2.9690142872566307E-3</v>
      </c>
      <c r="AC46" s="11">
        <f t="shared" si="29"/>
        <v>3.1797678030022923E-3</v>
      </c>
      <c r="AD46" s="11">
        <f t="shared" si="29"/>
        <v>2.1678718482198715E-3</v>
      </c>
      <c r="AE46" s="11">
        <f t="shared" si="29"/>
        <v>3.2469954322672367E-3</v>
      </c>
    </row>
    <row r="47" spans="1:31" x14ac:dyDescent="0.25">
      <c r="A47" s="6" t="s">
        <v>32</v>
      </c>
      <c r="B47" s="11">
        <f t="shared" ref="B47:M50" si="34">B22/B$26</f>
        <v>3.1774135662160544E-2</v>
      </c>
      <c r="C47" s="11">
        <f t="shared" si="34"/>
        <v>3.2561695214888074E-2</v>
      </c>
      <c r="D47" s="11">
        <f t="shared" si="34"/>
        <v>3.2342364477005205E-2</v>
      </c>
      <c r="E47" s="11">
        <f t="shared" si="34"/>
        <v>3.2365497664230317E-2</v>
      </c>
      <c r="F47" s="11">
        <f t="shared" si="22"/>
        <v>3.2583917180801003E-2</v>
      </c>
      <c r="G47" s="11">
        <f t="shared" si="34"/>
        <v>3.1346838965364589E-2</v>
      </c>
      <c r="H47" s="11">
        <f t="shared" si="34"/>
        <v>3.2971133794314565E-2</v>
      </c>
      <c r="I47" s="11">
        <f t="shared" si="34"/>
        <v>3.1095027476209625E-2</v>
      </c>
      <c r="J47" s="11">
        <f t="shared" si="34"/>
        <v>3.0973345169261774E-2</v>
      </c>
      <c r="K47" s="11">
        <f t="shared" si="34"/>
        <v>3.0171892754394025E-2</v>
      </c>
      <c r="L47" s="11">
        <f t="shared" si="34"/>
        <v>3.0374876979511498E-2</v>
      </c>
      <c r="M47" s="11">
        <f t="shared" si="34"/>
        <v>3.1433381433381431E-2</v>
      </c>
      <c r="N47" s="11">
        <f t="shared" si="18"/>
        <v>3.1832970531095663E-2</v>
      </c>
      <c r="O47" s="11">
        <f t="shared" si="18"/>
        <v>3.1692805785645206E-2</v>
      </c>
      <c r="P47" s="6"/>
      <c r="Q47" s="6" t="s">
        <v>32</v>
      </c>
      <c r="R47" s="11">
        <f t="shared" si="27"/>
        <v>3.1832970531095663E-2</v>
      </c>
      <c r="S47" s="11">
        <f t="shared" si="32"/>
        <v>3.0544197819314643E-2</v>
      </c>
      <c r="T47" s="11">
        <f t="shared" si="28"/>
        <v>2.5499889914133024E-2</v>
      </c>
      <c r="U47" s="11">
        <f t="shared" si="28"/>
        <v>2.3902763410669426E-2</v>
      </c>
      <c r="V47" s="11">
        <f t="shared" si="28"/>
        <v>2.3348773374506776E-2</v>
      </c>
      <c r="W47" s="11">
        <f t="shared" si="30"/>
        <v>2.3810779917348104E-2</v>
      </c>
      <c r="X47" s="11">
        <f t="shared" si="33"/>
        <v>2.6219012595034393E-2</v>
      </c>
      <c r="Y47" s="11">
        <f t="shared" si="33"/>
        <v>2.6670269018487784E-2</v>
      </c>
      <c r="Z47" s="11">
        <f t="shared" si="31"/>
        <v>2.6792621849423836E-2</v>
      </c>
      <c r="AA47" s="11">
        <f t="shared" si="31"/>
        <v>2.6908584534731324E-2</v>
      </c>
      <c r="AB47" s="11">
        <f t="shared" si="31"/>
        <v>2.5587504948357147E-2</v>
      </c>
      <c r="AC47" s="11">
        <f t="shared" si="29"/>
        <v>2.3515492124528581E-2</v>
      </c>
      <c r="AD47" s="11">
        <f t="shared" si="29"/>
        <v>1.895796656530532E-2</v>
      </c>
      <c r="AE47" s="11">
        <f t="shared" si="29"/>
        <v>2.5278298223366958E-2</v>
      </c>
    </row>
    <row r="48" spans="1:31" x14ac:dyDescent="0.25">
      <c r="A48" s="6" t="s">
        <v>33</v>
      </c>
      <c r="B48" s="11">
        <f t="shared" si="34"/>
        <v>5.325995932527814E-2</v>
      </c>
      <c r="C48" s="11">
        <f t="shared" si="34"/>
        <v>5.3512984065553403E-2</v>
      </c>
      <c r="D48" s="11">
        <f t="shared" si="34"/>
        <v>5.1238524938017914E-2</v>
      </c>
      <c r="E48" s="11">
        <f t="shared" si="34"/>
        <v>4.9375265428373456E-2</v>
      </c>
      <c r="F48" s="11">
        <f t="shared" si="22"/>
        <v>5.0507163024155602E-2</v>
      </c>
      <c r="G48" s="11">
        <f t="shared" si="34"/>
        <v>4.9455066720070828E-2</v>
      </c>
      <c r="H48" s="11">
        <f t="shared" si="34"/>
        <v>5.0488420590495006E-2</v>
      </c>
      <c r="I48" s="11">
        <f t="shared" si="34"/>
        <v>5.4930080864942145E-2</v>
      </c>
      <c r="J48" s="11">
        <f t="shared" si="34"/>
        <v>5.2038098893980471E-2</v>
      </c>
      <c r="K48" s="11">
        <f t="shared" si="34"/>
        <v>5.3646979184295146E-2</v>
      </c>
      <c r="L48" s="11">
        <f t="shared" si="34"/>
        <v>5.3055381587187977E-2</v>
      </c>
      <c r="M48" s="11">
        <f t="shared" si="34"/>
        <v>5.4785954785954785E-2</v>
      </c>
      <c r="N48" s="11">
        <f t="shared" si="18"/>
        <v>5.3367038831542729E-2</v>
      </c>
      <c r="O48" s="11">
        <f t="shared" si="18"/>
        <v>5.2220423551836745E-2</v>
      </c>
      <c r="P48" s="6"/>
      <c r="Q48" s="6" t="s">
        <v>33</v>
      </c>
      <c r="R48" s="11">
        <f t="shared" si="27"/>
        <v>5.3367038831542729E-2</v>
      </c>
      <c r="S48" s="11">
        <f t="shared" si="32"/>
        <v>5.159657320872274E-2</v>
      </c>
      <c r="T48" s="11">
        <f t="shared" si="28"/>
        <v>4.4494705870579049E-2</v>
      </c>
      <c r="U48" s="11">
        <f t="shared" si="28"/>
        <v>3.9807152357026747E-2</v>
      </c>
      <c r="V48" s="11">
        <f t="shared" si="28"/>
        <v>4.0693086292674562E-2</v>
      </c>
      <c r="W48" s="11">
        <f t="shared" si="30"/>
        <v>4.0376329904158972E-2</v>
      </c>
      <c r="X48" s="11">
        <f t="shared" si="33"/>
        <v>4.3958766029610713E-2</v>
      </c>
      <c r="Y48" s="11">
        <f t="shared" si="33"/>
        <v>4.7917711991971902E-2</v>
      </c>
      <c r="Z48" s="11">
        <f t="shared" si="31"/>
        <v>4.7945763263976544E-2</v>
      </c>
      <c r="AA48" s="11">
        <f t="shared" si="31"/>
        <v>4.7427916120576674E-2</v>
      </c>
      <c r="AB48" s="11">
        <f t="shared" si="31"/>
        <v>4.7666174829956456E-2</v>
      </c>
      <c r="AC48" s="11">
        <f t="shared" si="29"/>
        <v>4.2187384456111809E-2</v>
      </c>
      <c r="AD48" s="11">
        <f t="shared" si="29"/>
        <v>3.2736319855669202E-2</v>
      </c>
      <c r="AE48" s="11">
        <f t="shared" si="29"/>
        <v>4.4007026381106581E-2</v>
      </c>
    </row>
    <row r="49" spans="1:31" x14ac:dyDescent="0.25">
      <c r="A49" s="6" t="s">
        <v>53</v>
      </c>
      <c r="B49" s="11">
        <v>0</v>
      </c>
      <c r="C49" s="11">
        <v>0</v>
      </c>
      <c r="D49" s="11">
        <v>0</v>
      </c>
      <c r="E49" s="11">
        <v>0</v>
      </c>
      <c r="F49" s="11">
        <f t="shared" si="22"/>
        <v>2.09139391404371E-5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f>O24/O$26</f>
        <v>1.7519516741650198E-6</v>
      </c>
      <c r="P49" s="6"/>
      <c r="Q49" s="6" t="s">
        <v>53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f>AD24/AD$26</f>
        <v>0</v>
      </c>
      <c r="AE49" s="11">
        <f t="shared" ref="AE49" si="35">AE24/AE$26</f>
        <v>0</v>
      </c>
    </row>
    <row r="50" spans="1:31" x14ac:dyDescent="0.25">
      <c r="A50" s="6" t="s">
        <v>34</v>
      </c>
      <c r="B50" s="11">
        <f t="shared" si="34"/>
        <v>2.2012202416557005E-3</v>
      </c>
      <c r="C50" s="11">
        <f t="shared" si="34"/>
        <v>2.0784060775460474E-3</v>
      </c>
      <c r="D50" s="11">
        <f t="shared" si="34"/>
        <v>2.5239552388823124E-3</v>
      </c>
      <c r="E50" s="11">
        <f t="shared" si="34"/>
        <v>1.9222602203893694E-3</v>
      </c>
      <c r="F50" s="11">
        <f t="shared" si="22"/>
        <v>2.1123078531841474E-3</v>
      </c>
      <c r="G50" s="11">
        <f t="shared" si="34"/>
        <v>2.2977844298754137E-3</v>
      </c>
      <c r="H50" s="11">
        <f t="shared" si="34"/>
        <v>2.458566567884974E-3</v>
      </c>
      <c r="I50" s="11">
        <f t="shared" si="34"/>
        <v>2.3678684716079168E-3</v>
      </c>
      <c r="J50" s="11">
        <f t="shared" si="34"/>
        <v>2.5191334181041722E-3</v>
      </c>
      <c r="K50" s="11">
        <f t="shared" si="34"/>
        <v>2.7560863573725309E-3</v>
      </c>
      <c r="L50" s="11">
        <f t="shared" si="34"/>
        <v>3.0643285318063883E-3</v>
      </c>
      <c r="M50" s="11">
        <f t="shared" si="34"/>
        <v>2.5493025493025494E-3</v>
      </c>
      <c r="N50" s="11">
        <f>N25/N$26</f>
        <v>2.7853849214708707E-3</v>
      </c>
      <c r="O50" s="11">
        <f>O25/O$26</f>
        <v>2.4299569720668823E-3</v>
      </c>
      <c r="P50" s="6"/>
      <c r="Q50" s="6" t="s">
        <v>34</v>
      </c>
      <c r="R50" s="11">
        <f t="shared" ref="R50:AC50" si="36">R25/R$26</f>
        <v>2.7853849214708707E-3</v>
      </c>
      <c r="S50" s="11">
        <f t="shared" si="36"/>
        <v>2.7501947040498441E-3</v>
      </c>
      <c r="T50" s="11">
        <f t="shared" si="36"/>
        <v>1.8614519325073557E-3</v>
      </c>
      <c r="U50" s="11">
        <f t="shared" si="36"/>
        <v>1.9210876311511749E-3</v>
      </c>
      <c r="V50" s="11">
        <f t="shared" si="36"/>
        <v>1.6812489277749185E-3</v>
      </c>
      <c r="W50" s="11">
        <f t="shared" si="36"/>
        <v>1.9871625780356985E-3</v>
      </c>
      <c r="X50" s="11">
        <f t="shared" si="36"/>
        <v>2.1341056763400086E-3</v>
      </c>
      <c r="Y50" s="11">
        <f t="shared" si="36"/>
        <v>2.3736925392720677E-3</v>
      </c>
      <c r="Z50" s="11">
        <f t="shared" si="36"/>
        <v>2.3413005415529949E-3</v>
      </c>
      <c r="AA50" s="11">
        <f t="shared" si="36"/>
        <v>2.2730996068152033E-3</v>
      </c>
      <c r="AB50" s="11">
        <f t="shared" si="36"/>
        <v>1.8173966243207255E-3</v>
      </c>
      <c r="AC50" s="11">
        <f t="shared" si="36"/>
        <v>2.1075205205945426E-3</v>
      </c>
      <c r="AD50" s="11">
        <f>AD25/AD$26</f>
        <v>1.5858928285635303E-3</v>
      </c>
      <c r="AE50" s="11">
        <f t="shared" ref="AE50" si="37">AE25/AE$26</f>
        <v>2.0842200409823476E-3</v>
      </c>
    </row>
    <row r="51" spans="1:31" x14ac:dyDescent="0.25">
      <c r="A51" s="6" t="s">
        <v>56</v>
      </c>
      <c r="B51" s="11">
        <f>AVERAGE(B30:B50)</f>
        <v>4.761904761904763E-2</v>
      </c>
      <c r="C51" s="11">
        <f t="shared" ref="C51:M51" si="38">AVERAGE(C30:C50)</f>
        <v>4.7619047619047609E-2</v>
      </c>
      <c r="D51" s="11">
        <f t="shared" si="38"/>
        <v>4.7619047619047616E-2</v>
      </c>
      <c r="E51" s="11">
        <f t="shared" si="38"/>
        <v>4.761904761904763E-2</v>
      </c>
      <c r="F51" s="11">
        <f>AVERAGE(F30:F50)</f>
        <v>4.7619047619047609E-2</v>
      </c>
      <c r="G51" s="11">
        <f t="shared" si="38"/>
        <v>4.7619047619047616E-2</v>
      </c>
      <c r="H51" s="11">
        <f t="shared" si="38"/>
        <v>4.7619047619047616E-2</v>
      </c>
      <c r="I51" s="11">
        <f t="shared" si="38"/>
        <v>4.7619047619047616E-2</v>
      </c>
      <c r="J51" s="11">
        <f t="shared" si="38"/>
        <v>4.761904761904763E-2</v>
      </c>
      <c r="K51" s="11">
        <f t="shared" si="38"/>
        <v>4.7619047619047616E-2</v>
      </c>
      <c r="L51" s="11">
        <f t="shared" si="38"/>
        <v>4.7619047619047616E-2</v>
      </c>
      <c r="M51" s="11">
        <f t="shared" si="38"/>
        <v>4.7619047619047616E-2</v>
      </c>
      <c r="N51" s="11">
        <f>AVERAGE(N30:N50)</f>
        <v>4.7619047619047616E-2</v>
      </c>
      <c r="O51" s="11">
        <f>AVERAGE(O30:O50)</f>
        <v>4.7619047619047616E-2</v>
      </c>
      <c r="P51" s="6"/>
      <c r="Q51" s="6" t="s">
        <v>56</v>
      </c>
      <c r="R51" s="11">
        <f>AVERAGE(R30:R50)</f>
        <v>4.7619047619047616E-2</v>
      </c>
      <c r="S51" s="11">
        <f t="shared" ref="S51:AE51" si="39">AVERAGE(S30:S50)</f>
        <v>4.7619047619047616E-2</v>
      </c>
      <c r="T51" s="11">
        <f t="shared" si="39"/>
        <v>4.7619047619047616E-2</v>
      </c>
      <c r="U51" s="11">
        <f t="shared" si="39"/>
        <v>4.7619047619047616E-2</v>
      </c>
      <c r="V51" s="11">
        <f t="shared" si="39"/>
        <v>4.7619047619047609E-2</v>
      </c>
      <c r="W51" s="11">
        <f t="shared" si="39"/>
        <v>4.7619047619047616E-2</v>
      </c>
      <c r="X51" s="11">
        <f t="shared" si="39"/>
        <v>4.7619047619047609E-2</v>
      </c>
      <c r="Y51" s="11">
        <f t="shared" si="39"/>
        <v>4.7618128651746319E-2</v>
      </c>
      <c r="Z51" s="11">
        <f t="shared" si="39"/>
        <v>4.7619047619047616E-2</v>
      </c>
      <c r="AA51" s="11">
        <f t="shared" si="39"/>
        <v>4.7619047619047609E-2</v>
      </c>
      <c r="AB51" s="11">
        <f t="shared" si="39"/>
        <v>4.7619047619047616E-2</v>
      </c>
      <c r="AC51" s="11">
        <f t="shared" si="39"/>
        <v>4.761904761904763E-2</v>
      </c>
      <c r="AD51" s="11">
        <f t="shared" si="39"/>
        <v>4.7619047619047616E-2</v>
      </c>
      <c r="AE51" s="11">
        <f t="shared" ref="AE51" si="40">AE26/AE$26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C088-E264-47D0-988D-B756F383EC86}">
  <dimension ref="A1:AE51"/>
  <sheetViews>
    <sheetView topLeftCell="P10" workbookViewId="0">
      <selection activeCell="AE5" sqref="AE5:AE27"/>
    </sheetView>
  </sheetViews>
  <sheetFormatPr defaultRowHeight="15" x14ac:dyDescent="0.25"/>
  <cols>
    <col min="17" max="26" width="9.28515625" bestFit="1" customWidth="1"/>
    <col min="27" max="27" width="8.85546875" bestFit="1" customWidth="1"/>
    <col min="28" max="29" width="9.28515625" bestFit="1" customWidth="1"/>
    <col min="30" max="30" width="10.140625" bestFit="1" customWidth="1"/>
  </cols>
  <sheetData>
    <row r="1" spans="1:3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P1" s="1"/>
      <c r="Q1" s="1" t="s">
        <v>0</v>
      </c>
      <c r="R1" s="1"/>
      <c r="S1" s="1"/>
      <c r="T1" s="1"/>
      <c r="U1" s="1"/>
      <c r="V1" s="1"/>
      <c r="W1" s="1"/>
      <c r="X1" s="1"/>
      <c r="Y1" s="1"/>
      <c r="Z1" s="1"/>
    </row>
    <row r="2" spans="1:31" x14ac:dyDescent="0.25">
      <c r="A2" s="5" t="s">
        <v>35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P2" s="1"/>
      <c r="Q2" s="1" t="s">
        <v>35</v>
      </c>
      <c r="R2" s="1"/>
      <c r="S2" s="1"/>
      <c r="T2" s="1"/>
      <c r="U2" s="1"/>
      <c r="V2" s="1"/>
      <c r="W2" s="1"/>
      <c r="X2" s="1"/>
      <c r="Y2" s="1"/>
      <c r="Z2" s="1"/>
    </row>
    <row r="3" spans="1:31" x14ac:dyDescent="0.25">
      <c r="A3" s="5" t="s">
        <v>38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P3" s="1"/>
      <c r="Q3" s="1" t="s">
        <v>2</v>
      </c>
      <c r="R3" s="1"/>
      <c r="S3" s="1"/>
      <c r="T3" s="1"/>
      <c r="U3" s="1"/>
      <c r="V3" s="1"/>
      <c r="W3" s="1"/>
      <c r="X3" s="1"/>
      <c r="Y3" s="1"/>
      <c r="Z3" s="1"/>
    </row>
    <row r="4" spans="1:31" x14ac:dyDescent="0.25">
      <c r="A4" s="5" t="s">
        <v>3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 t="s">
        <v>44</v>
      </c>
      <c r="H4" s="5" t="s">
        <v>45</v>
      </c>
      <c r="I4" s="5" t="s">
        <v>46</v>
      </c>
      <c r="J4" s="5" t="s">
        <v>47</v>
      </c>
      <c r="K4" s="5" t="s">
        <v>48</v>
      </c>
      <c r="L4" s="5" t="s">
        <v>49</v>
      </c>
      <c r="M4" s="5" t="s">
        <v>50</v>
      </c>
      <c r="N4" s="6" t="s">
        <v>51</v>
      </c>
      <c r="O4" s="5" t="s">
        <v>14</v>
      </c>
      <c r="Q4" s="1" t="s">
        <v>3</v>
      </c>
      <c r="R4" s="5" t="s">
        <v>51</v>
      </c>
      <c r="S4" s="5" t="s">
        <v>52</v>
      </c>
      <c r="T4" s="1" t="s">
        <v>4</v>
      </c>
      <c r="U4" s="1" t="s">
        <v>5</v>
      </c>
      <c r="V4" s="1" t="s">
        <v>6</v>
      </c>
      <c r="W4" s="1" t="s">
        <v>7</v>
      </c>
      <c r="X4" s="1" t="s">
        <v>8</v>
      </c>
      <c r="Y4" s="1" t="s">
        <v>9</v>
      </c>
      <c r="Z4" s="1" t="s">
        <v>10</v>
      </c>
      <c r="AA4" s="1" t="s">
        <v>11</v>
      </c>
      <c r="AB4" s="1" t="s">
        <v>12</v>
      </c>
      <c r="AC4" s="1" t="s">
        <v>13</v>
      </c>
      <c r="AD4" s="6" t="s">
        <v>55</v>
      </c>
      <c r="AE4" s="1" t="s">
        <v>14</v>
      </c>
    </row>
    <row r="5" spans="1:31" x14ac:dyDescent="0.25">
      <c r="A5" s="5" t="s">
        <v>15</v>
      </c>
      <c r="B5" s="13">
        <v>0.11169999999999999</v>
      </c>
      <c r="C5" s="13">
        <v>0.10730000000000001</v>
      </c>
      <c r="D5" s="13">
        <v>0.11169999999999999</v>
      </c>
      <c r="E5" s="13">
        <v>0.124</v>
      </c>
      <c r="F5" s="13">
        <v>0.13339999999999999</v>
      </c>
      <c r="G5" s="13">
        <v>0.13300000000000001</v>
      </c>
      <c r="H5" s="13">
        <v>0.13269999999999998</v>
      </c>
      <c r="I5" s="13">
        <v>0.12960000000000002</v>
      </c>
      <c r="J5" s="13">
        <v>0.12369999999999999</v>
      </c>
      <c r="K5" s="13">
        <v>0.1244</v>
      </c>
      <c r="L5" s="13">
        <v>0.1244</v>
      </c>
      <c r="M5" s="13">
        <v>0.1106</v>
      </c>
      <c r="N5" s="14">
        <v>0.11810000000000001</v>
      </c>
      <c r="O5" s="13">
        <f>SUM(B5:N5)</f>
        <v>1.5846000000000002</v>
      </c>
      <c r="Q5" s="1" t="s">
        <v>15</v>
      </c>
      <c r="R5" s="14">
        <v>0.11810000000000001</v>
      </c>
      <c r="S5" s="14">
        <v>0.14069999999999999</v>
      </c>
      <c r="T5" s="14">
        <v>0.19159999999999999</v>
      </c>
      <c r="U5" s="14">
        <v>0.20010000000000003</v>
      </c>
      <c r="V5" s="14">
        <v>0.19409999999999999</v>
      </c>
      <c r="W5" s="14">
        <v>0.1865</v>
      </c>
      <c r="X5" s="14">
        <v>0.18410000000000001</v>
      </c>
      <c r="Y5" s="14">
        <v>0.18030000000000002</v>
      </c>
      <c r="Z5" s="14">
        <v>0.17629999999999998</v>
      </c>
      <c r="AA5" s="14">
        <v>0.17050000000000001</v>
      </c>
      <c r="AB5" s="14">
        <v>0.1865</v>
      </c>
      <c r="AC5" s="14">
        <v>0.18719999999999998</v>
      </c>
      <c r="AD5" s="11">
        <v>0.2218</v>
      </c>
      <c r="AE5" s="11">
        <f>SUM(R5:AD5)</f>
        <v>2.3377999999999997</v>
      </c>
    </row>
    <row r="6" spans="1:31" x14ac:dyDescent="0.25">
      <c r="A6" s="5" t="s">
        <v>16</v>
      </c>
      <c r="B6" s="13">
        <v>8.5299999999999987E-2</v>
      </c>
      <c r="C6" s="13">
        <v>8.2699999999999996E-2</v>
      </c>
      <c r="D6" s="13">
        <v>8.0600000000000005E-2</v>
      </c>
      <c r="E6" s="13">
        <v>8.0700000000000008E-2</v>
      </c>
      <c r="F6" s="13">
        <v>8.1300000000000011E-2</v>
      </c>
      <c r="G6" s="13">
        <v>7.8799999999999995E-2</v>
      </c>
      <c r="H6" s="13">
        <v>8.0799999999999997E-2</v>
      </c>
      <c r="I6" s="13">
        <v>7.5999999999999998E-2</v>
      </c>
      <c r="J6" s="13">
        <v>7.8E-2</v>
      </c>
      <c r="K6" s="13">
        <v>8.1300000000000011E-2</v>
      </c>
      <c r="L6" s="13">
        <v>8.77E-2</v>
      </c>
      <c r="M6" s="13">
        <v>8.199999999999999E-2</v>
      </c>
      <c r="N6" s="14">
        <v>8.5500000000000007E-2</v>
      </c>
      <c r="O6" s="13">
        <f t="shared" ref="O6:O26" si="0">SUM(B6:N6)</f>
        <v>1.0606999999999998</v>
      </c>
      <c r="Q6" s="1" t="s">
        <v>16</v>
      </c>
      <c r="R6" s="14">
        <v>8.5500000000000007E-2</v>
      </c>
      <c r="S6" s="14">
        <v>9.8299999999999998E-2</v>
      </c>
      <c r="T6" s="14">
        <v>9.9000000000000005E-2</v>
      </c>
      <c r="U6" s="14">
        <v>0.10300000000000001</v>
      </c>
      <c r="V6" s="14">
        <v>9.3000000000000013E-2</v>
      </c>
      <c r="W6" s="14">
        <v>9.2600000000000002E-2</v>
      </c>
      <c r="X6" s="14">
        <v>8.6999999999999994E-2</v>
      </c>
      <c r="Y6" s="14">
        <v>8.4000000000000005E-2</v>
      </c>
      <c r="Z6" s="14">
        <v>8.3199999999999996E-2</v>
      </c>
      <c r="AA6" s="14">
        <v>8.3400000000000002E-2</v>
      </c>
      <c r="AB6" s="14">
        <v>9.3100000000000002E-2</v>
      </c>
      <c r="AC6" s="14">
        <v>8.8200000000000001E-2</v>
      </c>
      <c r="AD6" s="11">
        <v>8.9399999999999993E-2</v>
      </c>
      <c r="AE6" s="11">
        <f t="shared" ref="AE6:AE27" si="1">SUM(R6:AD6)</f>
        <v>1.1797</v>
      </c>
    </row>
    <row r="7" spans="1:31" x14ac:dyDescent="0.25">
      <c r="A7" s="5" t="s">
        <v>17</v>
      </c>
      <c r="B7" s="13">
        <v>4.5999999999999999E-2</v>
      </c>
      <c r="C7" s="13">
        <v>4.4699999999999997E-2</v>
      </c>
      <c r="D7" s="13">
        <v>4.8000000000000001E-2</v>
      </c>
      <c r="E7" s="13">
        <v>4.7300000000000002E-2</v>
      </c>
      <c r="F7" s="13">
        <v>5.0099999999999999E-2</v>
      </c>
      <c r="G7" s="13">
        <v>4.6500000000000007E-2</v>
      </c>
      <c r="H7" s="13">
        <v>5.0099999999999999E-2</v>
      </c>
      <c r="I7" s="13">
        <v>4.5400000000000003E-2</v>
      </c>
      <c r="J7" s="13">
        <v>4.5999999999999999E-2</v>
      </c>
      <c r="K7" s="13">
        <v>4.7500000000000001E-2</v>
      </c>
      <c r="L7" s="13">
        <v>4.6500000000000007E-2</v>
      </c>
      <c r="M7" s="13">
        <v>4.3499999999999997E-2</v>
      </c>
      <c r="N7" s="14">
        <v>5.16E-2</v>
      </c>
      <c r="O7" s="13">
        <f t="shared" si="0"/>
        <v>0.61319999999999997</v>
      </c>
      <c r="Q7" s="1" t="s">
        <v>17</v>
      </c>
      <c r="R7" s="14">
        <v>5.16E-2</v>
      </c>
      <c r="S7" s="14">
        <v>5.0199999999999995E-2</v>
      </c>
      <c r="T7" s="14">
        <v>5.8299999999999998E-2</v>
      </c>
      <c r="U7" s="14">
        <v>5.7099999999999998E-2</v>
      </c>
      <c r="V7" s="14">
        <v>5.7999999999999996E-2</v>
      </c>
      <c r="W7" s="14">
        <v>5.62E-2</v>
      </c>
      <c r="X7" s="14">
        <v>5.0300000000000004E-2</v>
      </c>
      <c r="Y7" s="14">
        <v>4.5999999999999999E-2</v>
      </c>
      <c r="Z7" s="14">
        <v>5.0300000000000004E-2</v>
      </c>
      <c r="AA7" s="14">
        <v>5.3099999999999994E-2</v>
      </c>
      <c r="AB7" s="14">
        <v>5.2900000000000003E-2</v>
      </c>
      <c r="AC7" s="14">
        <v>5.2699999999999997E-2</v>
      </c>
      <c r="AD7" s="11">
        <v>5.4699999999999999E-2</v>
      </c>
      <c r="AE7" s="11">
        <f t="shared" si="1"/>
        <v>0.69140000000000001</v>
      </c>
    </row>
    <row r="8" spans="1:31" x14ac:dyDescent="0.25">
      <c r="A8" s="5" t="s">
        <v>18</v>
      </c>
      <c r="B8" s="13">
        <v>5.2499999999999998E-2</v>
      </c>
      <c r="C8" s="13">
        <v>5.28E-2</v>
      </c>
      <c r="D8" s="13">
        <v>5.7500000000000002E-2</v>
      </c>
      <c r="E8" s="13">
        <v>5.67E-2</v>
      </c>
      <c r="F8" s="13">
        <v>5.7599999999999998E-2</v>
      </c>
      <c r="G8" s="13">
        <v>5.7500000000000002E-2</v>
      </c>
      <c r="H8" s="13">
        <v>5.5399999999999998E-2</v>
      </c>
      <c r="I8" s="13">
        <v>5.2499999999999998E-2</v>
      </c>
      <c r="J8" s="13">
        <v>5.28E-2</v>
      </c>
      <c r="K8" s="13">
        <v>5.33E-2</v>
      </c>
      <c r="L8" s="13">
        <v>5.16E-2</v>
      </c>
      <c r="M8" s="13">
        <v>5.16E-2</v>
      </c>
      <c r="N8" s="14">
        <v>5.1900000000000002E-2</v>
      </c>
      <c r="O8" s="13">
        <f t="shared" si="0"/>
        <v>0.70369999999999999</v>
      </c>
      <c r="Q8" s="1" t="s">
        <v>18</v>
      </c>
      <c r="R8" s="14">
        <v>5.1900000000000002E-2</v>
      </c>
      <c r="S8" s="14">
        <v>6.4100000000000004E-2</v>
      </c>
      <c r="T8" s="14">
        <v>7.3499999999999996E-2</v>
      </c>
      <c r="U8" s="14">
        <v>6.9400000000000003E-2</v>
      </c>
      <c r="V8" s="14">
        <v>6.6299999999999998E-2</v>
      </c>
      <c r="W8" s="14">
        <v>6.7699999999999996E-2</v>
      </c>
      <c r="X8" s="14">
        <v>6.2800000000000009E-2</v>
      </c>
      <c r="Y8" s="14">
        <v>6.0899999999999996E-2</v>
      </c>
      <c r="Z8" s="14">
        <v>6.1399999999999996E-2</v>
      </c>
      <c r="AA8" s="14">
        <v>6.0499999999999998E-2</v>
      </c>
      <c r="AB8" s="14">
        <v>5.79E-2</v>
      </c>
      <c r="AC8" s="14">
        <v>5.91E-2</v>
      </c>
      <c r="AD8" s="11">
        <v>7.0699999999999999E-2</v>
      </c>
      <c r="AE8" s="11">
        <f t="shared" si="1"/>
        <v>0.82620000000000005</v>
      </c>
    </row>
    <row r="9" spans="1:31" x14ac:dyDescent="0.25">
      <c r="A9" s="5" t="s">
        <v>19</v>
      </c>
      <c r="B9" s="13">
        <v>4.6999999999999993E-3</v>
      </c>
      <c r="C9" s="13">
        <v>4.7999999999999996E-3</v>
      </c>
      <c r="D9" s="13">
        <v>4.7999999999999996E-3</v>
      </c>
      <c r="E9" s="13">
        <v>4.6999999999999993E-3</v>
      </c>
      <c r="F9" s="13">
        <v>5.5000000000000005E-3</v>
      </c>
      <c r="G9" s="13">
        <v>6.1999999999999998E-3</v>
      </c>
      <c r="H9" s="13">
        <v>4.7999999999999996E-3</v>
      </c>
      <c r="I9" s="13">
        <v>5.1000000000000004E-3</v>
      </c>
      <c r="J9" s="13">
        <v>4.1999999999999997E-3</v>
      </c>
      <c r="K9" s="13">
        <v>5.0000000000000001E-3</v>
      </c>
      <c r="L9" s="13">
        <v>5.3E-3</v>
      </c>
      <c r="M9" s="13">
        <v>4.8999999999999998E-3</v>
      </c>
      <c r="N9" s="14">
        <v>5.4000000000000003E-3</v>
      </c>
      <c r="O9" s="13">
        <f t="shared" si="0"/>
        <v>6.54E-2</v>
      </c>
      <c r="Q9" s="1" t="s">
        <v>19</v>
      </c>
      <c r="R9" s="14">
        <v>5.4000000000000003E-3</v>
      </c>
      <c r="S9" s="14">
        <v>6.3E-3</v>
      </c>
      <c r="T9" s="14">
        <v>7.0999999999999995E-3</v>
      </c>
      <c r="U9" s="14">
        <v>6.0000000000000001E-3</v>
      </c>
      <c r="V9" s="14">
        <v>5.7999999999999996E-3</v>
      </c>
      <c r="W9" s="14">
        <v>5.3E-3</v>
      </c>
      <c r="X9" s="14">
        <v>5.1000000000000004E-3</v>
      </c>
      <c r="Y9" s="14">
        <v>5.7999999999999996E-3</v>
      </c>
      <c r="Z9" s="14">
        <v>6.1999999999999998E-3</v>
      </c>
      <c r="AA9" s="14">
        <v>5.6999999999999993E-3</v>
      </c>
      <c r="AB9" s="14">
        <v>4.8999999999999998E-3</v>
      </c>
      <c r="AC9" s="14">
        <v>5.6999999999999993E-3</v>
      </c>
      <c r="AD9" s="11">
        <v>6.0999999999999995E-3</v>
      </c>
      <c r="AE9" s="11">
        <f t="shared" si="1"/>
        <v>7.5399999999999981E-2</v>
      </c>
    </row>
    <row r="10" spans="1:31" x14ac:dyDescent="0.25">
      <c r="A10" s="5" t="s">
        <v>20</v>
      </c>
      <c r="B10" s="13">
        <v>4.4400000000000002E-2</v>
      </c>
      <c r="C10" s="13">
        <v>4.1900000000000007E-2</v>
      </c>
      <c r="D10" s="13">
        <v>4.3400000000000001E-2</v>
      </c>
      <c r="E10" s="13">
        <v>4.4999999999999998E-2</v>
      </c>
      <c r="F10" s="13">
        <v>4.4999999999999998E-2</v>
      </c>
      <c r="G10" s="13">
        <v>4.6300000000000001E-2</v>
      </c>
      <c r="H10" s="13">
        <v>4.3899999999999995E-2</v>
      </c>
      <c r="I10" s="13">
        <v>3.9800000000000002E-2</v>
      </c>
      <c r="J10" s="13">
        <v>4.0099999999999997E-2</v>
      </c>
      <c r="K10" s="13">
        <v>4.24E-2</v>
      </c>
      <c r="L10" s="13">
        <v>4.41E-2</v>
      </c>
      <c r="M10" s="13">
        <v>4.41E-2</v>
      </c>
      <c r="N10" s="14">
        <v>4.8399999999999999E-2</v>
      </c>
      <c r="O10" s="13">
        <f t="shared" si="0"/>
        <v>0.56880000000000008</v>
      </c>
      <c r="Q10" s="1" t="s">
        <v>20</v>
      </c>
      <c r="R10" s="14">
        <v>4.8399999999999999E-2</v>
      </c>
      <c r="S10" s="14">
        <v>5.7999999999999996E-2</v>
      </c>
      <c r="T10" s="14">
        <v>6.1500000000000006E-2</v>
      </c>
      <c r="U10" s="14">
        <v>5.6600000000000004E-2</v>
      </c>
      <c r="V10" s="14">
        <v>5.6900000000000006E-2</v>
      </c>
      <c r="W10" s="14">
        <v>5.45E-2</v>
      </c>
      <c r="X10" s="14">
        <v>5.28E-2</v>
      </c>
      <c r="Y10" s="14">
        <v>4.8000000000000001E-2</v>
      </c>
      <c r="Z10" s="14">
        <v>4.58E-2</v>
      </c>
      <c r="AA10" s="14">
        <v>4.9500000000000002E-2</v>
      </c>
      <c r="AB10" s="14">
        <v>4.9200000000000001E-2</v>
      </c>
      <c r="AC10" s="14">
        <v>4.9299999999999997E-2</v>
      </c>
      <c r="AD10" s="11">
        <v>5.6299999999999996E-2</v>
      </c>
      <c r="AE10" s="11">
        <f t="shared" si="1"/>
        <v>0.68680000000000008</v>
      </c>
    </row>
    <row r="11" spans="1:31" x14ac:dyDescent="0.25">
      <c r="A11" s="5" t="s">
        <v>21</v>
      </c>
      <c r="B11" s="13">
        <v>2.0000000000000001E-4</v>
      </c>
      <c r="C11" s="13">
        <v>5.0000000000000001E-4</v>
      </c>
      <c r="D11" s="13">
        <v>2.0000000000000001E-4</v>
      </c>
      <c r="E11" s="13">
        <v>2.9999999999999997E-4</v>
      </c>
      <c r="F11" s="13">
        <v>4.0000000000000002E-4</v>
      </c>
      <c r="G11" s="13">
        <v>1E-4</v>
      </c>
      <c r="H11" s="13">
        <v>2.0000000000000001E-4</v>
      </c>
      <c r="I11" s="13">
        <v>2.0000000000000001E-4</v>
      </c>
      <c r="J11" s="13">
        <v>0</v>
      </c>
      <c r="K11" s="13">
        <v>2.0000000000000001E-4</v>
      </c>
      <c r="L11" s="13">
        <v>2.0000000000000001E-4</v>
      </c>
      <c r="M11" s="13">
        <v>0</v>
      </c>
      <c r="N11" s="14">
        <v>1E-4</v>
      </c>
      <c r="O11" s="13">
        <f t="shared" si="0"/>
        <v>2.5999999999999999E-3</v>
      </c>
      <c r="Q11" s="1" t="s">
        <v>21</v>
      </c>
      <c r="R11" s="14">
        <v>1E-4</v>
      </c>
      <c r="S11" s="14">
        <v>0</v>
      </c>
      <c r="T11" s="14">
        <v>2.9999999999999997E-4</v>
      </c>
      <c r="U11" s="14">
        <v>8.0000000000000004E-4</v>
      </c>
      <c r="V11" s="14">
        <v>2.0000000000000001E-4</v>
      </c>
      <c r="W11" s="14">
        <v>0</v>
      </c>
      <c r="X11" s="14">
        <v>1E-4</v>
      </c>
      <c r="Y11" s="14">
        <v>1E-4</v>
      </c>
      <c r="Z11" s="14">
        <v>2.0000000000000001E-4</v>
      </c>
      <c r="AA11" s="14">
        <v>2.0000000000000001E-4</v>
      </c>
      <c r="AB11" s="14">
        <v>0</v>
      </c>
      <c r="AC11" s="14">
        <v>2.9999999999999997E-4</v>
      </c>
      <c r="AD11" s="11">
        <v>2.9999999999999997E-4</v>
      </c>
      <c r="AE11" s="11">
        <f t="shared" si="1"/>
        <v>2.6000000000000003E-3</v>
      </c>
    </row>
    <row r="12" spans="1:31" x14ac:dyDescent="0.25">
      <c r="A12" s="5" t="s">
        <v>22</v>
      </c>
      <c r="B12" s="13">
        <v>2.3E-3</v>
      </c>
      <c r="C12" s="13">
        <v>1.1000000000000001E-3</v>
      </c>
      <c r="D12" s="13">
        <v>5.0000000000000001E-4</v>
      </c>
      <c r="E12" s="13">
        <v>2.2000000000000001E-3</v>
      </c>
      <c r="F12" s="13">
        <v>3.0999999999999999E-3</v>
      </c>
      <c r="G12" s="13">
        <v>2.7000000000000001E-3</v>
      </c>
      <c r="H12" s="13">
        <v>0</v>
      </c>
      <c r="I12" s="13">
        <v>1E-3</v>
      </c>
      <c r="J12" s="13">
        <v>2.7000000000000001E-3</v>
      </c>
      <c r="K12" s="13">
        <v>2.3E-3</v>
      </c>
      <c r="L12" s="13">
        <v>5.9999999999999995E-4</v>
      </c>
      <c r="M12" s="13">
        <v>2.3999999999999998E-3</v>
      </c>
      <c r="N12" s="14">
        <v>2E-3</v>
      </c>
      <c r="O12" s="13">
        <f t="shared" si="0"/>
        <v>2.2900000000000004E-2</v>
      </c>
      <c r="Q12" s="1" t="s">
        <v>22</v>
      </c>
      <c r="R12" s="14">
        <v>2E-3</v>
      </c>
      <c r="S12" s="14">
        <v>0</v>
      </c>
      <c r="T12" s="14">
        <v>6.8000000000000005E-3</v>
      </c>
      <c r="U12" s="14">
        <v>7.6E-3</v>
      </c>
      <c r="V12" s="14">
        <v>4.8999999999999998E-3</v>
      </c>
      <c r="W12" s="14">
        <v>4.5999999999999999E-3</v>
      </c>
      <c r="X12" s="14">
        <v>0</v>
      </c>
      <c r="Y12" s="14">
        <v>1.1000000000000001E-3</v>
      </c>
      <c r="Z12" s="14">
        <v>1.9E-3</v>
      </c>
      <c r="AA12" s="14">
        <v>2.0999999999999999E-3</v>
      </c>
      <c r="AB12" s="14">
        <v>1.1000000000000001E-3</v>
      </c>
      <c r="AC12" s="14">
        <v>2.0999999999999999E-3</v>
      </c>
      <c r="AD12" s="11">
        <v>1.2999999999999999E-3</v>
      </c>
      <c r="AE12" s="11">
        <f t="shared" si="1"/>
        <v>3.5499999999999997E-2</v>
      </c>
    </row>
    <row r="13" spans="1:31" x14ac:dyDescent="0.25">
      <c r="A13" s="5" t="s">
        <v>23</v>
      </c>
      <c r="B13" s="13">
        <v>8.1600000000000006E-2</v>
      </c>
      <c r="C13" s="13">
        <v>8.199999999999999E-2</v>
      </c>
      <c r="D13" s="13">
        <v>8.2899999999999988E-2</v>
      </c>
      <c r="E13" s="13">
        <v>8.6500000000000007E-2</v>
      </c>
      <c r="F13" s="13">
        <v>8.77E-2</v>
      </c>
      <c r="G13" s="13">
        <v>8.8000000000000009E-2</v>
      </c>
      <c r="H13" s="13">
        <v>8.4600000000000009E-2</v>
      </c>
      <c r="I13" s="13">
        <v>8.199999999999999E-2</v>
      </c>
      <c r="J13" s="13">
        <v>8.0299999999999996E-2</v>
      </c>
      <c r="K13" s="13">
        <v>8.1600000000000006E-2</v>
      </c>
      <c r="L13" s="13">
        <v>8.3699999999999997E-2</v>
      </c>
      <c r="M13" s="13">
        <v>8.1000000000000003E-2</v>
      </c>
      <c r="N13" s="14">
        <v>8.3800000000000013E-2</v>
      </c>
      <c r="O13" s="13">
        <f t="shared" si="0"/>
        <v>1.0857000000000001</v>
      </c>
      <c r="Q13" s="1" t="s">
        <v>23</v>
      </c>
      <c r="R13" s="14">
        <v>8.3800000000000013E-2</v>
      </c>
      <c r="S13" s="14">
        <v>9.9499999999999991E-2</v>
      </c>
      <c r="T13" s="14">
        <v>0.1036</v>
      </c>
      <c r="U13" s="14">
        <v>0.1043</v>
      </c>
      <c r="V13" s="14">
        <v>0.1041</v>
      </c>
      <c r="W13" s="14">
        <v>0.1016</v>
      </c>
      <c r="X13" s="14">
        <v>9.7699999999999995E-2</v>
      </c>
      <c r="Y13" s="14">
        <v>9.2799999999999994E-2</v>
      </c>
      <c r="Z13" s="14">
        <v>8.9900000000000008E-2</v>
      </c>
      <c r="AA13" s="14">
        <v>9.2300000000000007E-2</v>
      </c>
      <c r="AB13" s="14">
        <v>9.74E-2</v>
      </c>
      <c r="AC13" s="14">
        <v>9.74E-2</v>
      </c>
      <c r="AD13" s="11">
        <v>0.10929999999999999</v>
      </c>
      <c r="AE13" s="11">
        <f t="shared" si="1"/>
        <v>1.2737000000000001</v>
      </c>
    </row>
    <row r="14" spans="1:31" x14ac:dyDescent="0.25">
      <c r="A14" s="5" t="s">
        <v>24</v>
      </c>
      <c r="B14" s="13">
        <v>8.0299999999999996E-2</v>
      </c>
      <c r="C14" s="13">
        <v>7.0699999999999999E-2</v>
      </c>
      <c r="D14" s="13">
        <v>7.2300000000000003E-2</v>
      </c>
      <c r="E14" s="13">
        <v>7.6799999999999993E-2</v>
      </c>
      <c r="F14" s="13">
        <v>8.4100000000000008E-2</v>
      </c>
      <c r="G14" s="13">
        <v>8.5500000000000007E-2</v>
      </c>
      <c r="H14" s="13">
        <v>8.7100000000000011E-2</v>
      </c>
      <c r="I14" s="13">
        <v>8.3000000000000004E-2</v>
      </c>
      <c r="J14" s="13">
        <v>8.3100000000000007E-2</v>
      </c>
      <c r="K14" s="13">
        <v>8.6199999999999999E-2</v>
      </c>
      <c r="L14" s="13">
        <v>9.8699999999999996E-2</v>
      </c>
      <c r="M14" s="13">
        <v>9.3800000000000008E-2</v>
      </c>
      <c r="N14" s="14">
        <v>9.0200000000000002E-2</v>
      </c>
      <c r="O14" s="13">
        <f t="shared" si="0"/>
        <v>1.0918000000000001</v>
      </c>
      <c r="Q14" s="1" t="s">
        <v>24</v>
      </c>
      <c r="R14" s="14">
        <v>9.0200000000000002E-2</v>
      </c>
      <c r="S14" s="14">
        <v>0.12659999999999999</v>
      </c>
      <c r="T14" s="14">
        <v>0.15090000000000001</v>
      </c>
      <c r="U14" s="14">
        <v>0.14829999999999999</v>
      </c>
      <c r="V14" s="14">
        <v>0.14330000000000001</v>
      </c>
      <c r="W14" s="14">
        <v>0.13780000000000001</v>
      </c>
      <c r="X14" s="14">
        <v>0.12890000000000001</v>
      </c>
      <c r="Y14" s="14">
        <v>0.1343</v>
      </c>
      <c r="Z14" s="14">
        <v>0.12269999999999999</v>
      </c>
      <c r="AA14" s="14">
        <v>0.12520000000000001</v>
      </c>
      <c r="AB14" s="14">
        <v>0.1321</v>
      </c>
      <c r="AC14" s="14">
        <v>0.1273</v>
      </c>
      <c r="AD14" s="11">
        <v>0.1303</v>
      </c>
      <c r="AE14" s="11">
        <f t="shared" si="1"/>
        <v>1.6979000000000002</v>
      </c>
    </row>
    <row r="15" spans="1:31" x14ac:dyDescent="0.25">
      <c r="A15" s="5" t="s">
        <v>25</v>
      </c>
      <c r="B15" s="13">
        <v>3.2199999999999999E-2</v>
      </c>
      <c r="C15" s="13">
        <v>3.1400000000000004E-2</v>
      </c>
      <c r="D15" s="13">
        <v>3.15E-2</v>
      </c>
      <c r="E15" s="13">
        <v>3.2300000000000002E-2</v>
      </c>
      <c r="F15" s="13">
        <v>3.2400000000000005E-2</v>
      </c>
      <c r="G15" s="13">
        <v>3.27E-2</v>
      </c>
      <c r="H15" s="13">
        <v>3.1099999999999999E-2</v>
      </c>
      <c r="I15" s="13">
        <v>2.9700000000000001E-2</v>
      </c>
      <c r="J15" s="13">
        <v>2.9399999999999999E-2</v>
      </c>
      <c r="K15" s="13">
        <v>3.1300000000000001E-2</v>
      </c>
      <c r="L15" s="13">
        <v>3.3799999999999997E-2</v>
      </c>
      <c r="M15" s="13">
        <v>3.27E-2</v>
      </c>
      <c r="N15" s="14">
        <v>3.4099999999999998E-2</v>
      </c>
      <c r="O15" s="13">
        <f t="shared" si="0"/>
        <v>0.41460000000000002</v>
      </c>
      <c r="Q15" s="1" t="s">
        <v>25</v>
      </c>
      <c r="R15" s="14">
        <v>3.4099999999999998E-2</v>
      </c>
      <c r="S15" s="14">
        <v>4.9599999999999998E-2</v>
      </c>
      <c r="T15" s="14">
        <v>5.28E-2</v>
      </c>
      <c r="U15" s="14">
        <v>5.4299999999999994E-2</v>
      </c>
      <c r="V15" s="14">
        <v>5.2499999999999998E-2</v>
      </c>
      <c r="W15" s="14">
        <v>4.8499999999999995E-2</v>
      </c>
      <c r="X15" s="14">
        <v>4.2800000000000005E-2</v>
      </c>
      <c r="Y15" s="14">
        <v>3.6699999999999997E-2</v>
      </c>
      <c r="Z15" s="14">
        <v>3.5900000000000001E-2</v>
      </c>
      <c r="AA15" s="14">
        <v>3.7100000000000001E-2</v>
      </c>
      <c r="AB15" s="14">
        <v>4.4299999999999999E-2</v>
      </c>
      <c r="AC15" s="14">
        <v>4.2500000000000003E-2</v>
      </c>
      <c r="AD15" s="11">
        <v>5.04E-2</v>
      </c>
      <c r="AE15" s="11">
        <f t="shared" si="1"/>
        <v>0.58150000000000002</v>
      </c>
    </row>
    <row r="16" spans="1:31" x14ac:dyDescent="0.25">
      <c r="A16" s="5" t="s">
        <v>26</v>
      </c>
      <c r="B16" s="13">
        <v>1.38E-2</v>
      </c>
      <c r="C16" s="13">
        <v>1.47E-2</v>
      </c>
      <c r="D16" s="13">
        <v>1.3899999999999999E-2</v>
      </c>
      <c r="E16" s="13">
        <v>1.4999999999999999E-2</v>
      </c>
      <c r="F16" s="13">
        <v>1.5300000000000001E-2</v>
      </c>
      <c r="G16" s="13">
        <v>1.5100000000000001E-2</v>
      </c>
      <c r="H16" s="13">
        <v>1.44E-2</v>
      </c>
      <c r="I16" s="13">
        <v>1.54E-2</v>
      </c>
      <c r="J16" s="13">
        <v>1.43E-2</v>
      </c>
      <c r="K16" s="13">
        <v>1.61E-2</v>
      </c>
      <c r="L16" s="13">
        <v>1.54E-2</v>
      </c>
      <c r="M16" s="13">
        <v>1.41E-2</v>
      </c>
      <c r="N16" s="14">
        <v>1.46E-2</v>
      </c>
      <c r="O16" s="13">
        <f t="shared" si="0"/>
        <v>0.19209999999999999</v>
      </c>
      <c r="Q16" s="1" t="s">
        <v>26</v>
      </c>
      <c r="R16" s="14">
        <v>1.46E-2</v>
      </c>
      <c r="S16" s="14">
        <v>2.3799999999999998E-2</v>
      </c>
      <c r="T16" s="14">
        <v>2.5499999999999998E-2</v>
      </c>
      <c r="U16" s="14">
        <v>2.3599999999999999E-2</v>
      </c>
      <c r="V16" s="14">
        <v>2.4399999999999998E-2</v>
      </c>
      <c r="W16" s="14">
        <v>2.0899999999999998E-2</v>
      </c>
      <c r="X16" s="14">
        <v>2.0899999999999998E-2</v>
      </c>
      <c r="Y16" s="14">
        <v>1.8700000000000001E-2</v>
      </c>
      <c r="Z16" s="14">
        <v>1.8200000000000001E-2</v>
      </c>
      <c r="AA16" s="14">
        <v>1.83E-2</v>
      </c>
      <c r="AB16" s="14">
        <v>2.07E-2</v>
      </c>
      <c r="AC16" s="14">
        <v>1.9599999999999999E-2</v>
      </c>
      <c r="AD16" s="11">
        <v>2.0299999999999999E-2</v>
      </c>
      <c r="AE16" s="11">
        <f t="shared" si="1"/>
        <v>0.26950000000000002</v>
      </c>
    </row>
    <row r="17" spans="1:31" x14ac:dyDescent="0.25">
      <c r="A17" s="5" t="s">
        <v>27</v>
      </c>
      <c r="B17" s="13">
        <v>6.4000000000000003E-3</v>
      </c>
      <c r="C17" s="13">
        <v>6.3E-3</v>
      </c>
      <c r="D17" s="13">
        <v>5.8999999999999999E-3</v>
      </c>
      <c r="E17" s="13">
        <v>5.4000000000000003E-3</v>
      </c>
      <c r="F17" s="13">
        <v>6.0000000000000001E-3</v>
      </c>
      <c r="G17" s="13">
        <v>5.4000000000000003E-3</v>
      </c>
      <c r="H17" s="13">
        <v>6.0999999999999995E-3</v>
      </c>
      <c r="I17" s="13">
        <v>5.6000000000000008E-3</v>
      </c>
      <c r="J17" s="13">
        <v>6.1999999999999998E-3</v>
      </c>
      <c r="K17" s="13">
        <v>6.8999999999999999E-3</v>
      </c>
      <c r="L17" s="13">
        <v>5.6000000000000008E-3</v>
      </c>
      <c r="M17" s="13">
        <v>6.0999999999999995E-3</v>
      </c>
      <c r="N17" s="14">
        <v>6.7000000000000002E-3</v>
      </c>
      <c r="O17" s="13">
        <f t="shared" si="0"/>
        <v>7.8599999999999989E-2</v>
      </c>
      <c r="Q17" s="1" t="s">
        <v>27</v>
      </c>
      <c r="R17" s="14">
        <v>6.7000000000000002E-3</v>
      </c>
      <c r="S17" s="14">
        <v>9.4999999999999998E-3</v>
      </c>
      <c r="T17" s="14">
        <v>1.18E-2</v>
      </c>
      <c r="U17" s="14">
        <v>1.1699999999999999E-2</v>
      </c>
      <c r="V17" s="14">
        <v>1.0200000000000001E-2</v>
      </c>
      <c r="W17" s="14">
        <v>9.7999999999999997E-3</v>
      </c>
      <c r="X17" s="14">
        <v>1.04E-2</v>
      </c>
      <c r="Y17" s="14">
        <v>8.3000000000000001E-3</v>
      </c>
      <c r="Z17" s="14">
        <v>6.8999999999999999E-3</v>
      </c>
      <c r="AA17" s="14">
        <v>9.1999999999999998E-3</v>
      </c>
      <c r="AB17" s="14">
        <v>8.6E-3</v>
      </c>
      <c r="AC17" s="14">
        <v>6.9999999999999993E-3</v>
      </c>
      <c r="AD17" s="11">
        <v>9.8999999999999991E-3</v>
      </c>
      <c r="AE17" s="11">
        <f t="shared" si="1"/>
        <v>0.12</v>
      </c>
    </row>
    <row r="18" spans="1:31" x14ac:dyDescent="0.25">
      <c r="A18" s="5" t="s">
        <v>28</v>
      </c>
      <c r="B18" s="13">
        <v>3.0699999999999998E-2</v>
      </c>
      <c r="C18" s="13">
        <v>2.98E-2</v>
      </c>
      <c r="D18" s="13">
        <v>2.9700000000000001E-2</v>
      </c>
      <c r="E18" s="13">
        <v>0.03</v>
      </c>
      <c r="F18" s="13">
        <v>3.2500000000000001E-2</v>
      </c>
      <c r="G18" s="13">
        <v>3.0699999999999998E-2</v>
      </c>
      <c r="H18" s="13">
        <v>0.03</v>
      </c>
      <c r="I18" s="13">
        <v>2.8500000000000001E-2</v>
      </c>
      <c r="J18" s="13">
        <v>2.7900000000000001E-2</v>
      </c>
      <c r="K18" s="13">
        <v>2.9300000000000003E-2</v>
      </c>
      <c r="L18" s="13">
        <v>2.9900000000000003E-2</v>
      </c>
      <c r="M18" s="13">
        <v>3.0299999999999997E-2</v>
      </c>
      <c r="N18" s="14">
        <v>3.1600000000000003E-2</v>
      </c>
      <c r="O18" s="13">
        <f t="shared" si="0"/>
        <v>0.39089999999999997</v>
      </c>
      <c r="Q18" s="1" t="s">
        <v>28</v>
      </c>
      <c r="R18" s="14">
        <v>3.1600000000000003E-2</v>
      </c>
      <c r="S18" s="14">
        <v>4.3299999999999998E-2</v>
      </c>
      <c r="T18" s="14">
        <v>4.5899999999999996E-2</v>
      </c>
      <c r="U18" s="14">
        <v>4.5999999999999999E-2</v>
      </c>
      <c r="V18" s="14">
        <v>4.4199999999999996E-2</v>
      </c>
      <c r="W18" s="14">
        <v>4.2900000000000001E-2</v>
      </c>
      <c r="X18" s="14">
        <v>3.7100000000000001E-2</v>
      </c>
      <c r="Y18" s="14">
        <v>3.4300000000000004E-2</v>
      </c>
      <c r="Z18" s="14">
        <v>3.27E-2</v>
      </c>
      <c r="AA18" s="14">
        <v>3.4200000000000001E-2</v>
      </c>
      <c r="AB18" s="14">
        <v>3.7400000000000003E-2</v>
      </c>
      <c r="AC18" s="14">
        <v>3.7999999999999999E-2</v>
      </c>
      <c r="AD18" s="11">
        <v>4.2900000000000001E-2</v>
      </c>
      <c r="AE18" s="11">
        <f t="shared" si="1"/>
        <v>0.51050000000000006</v>
      </c>
    </row>
    <row r="19" spans="1:31" x14ac:dyDescent="0.25">
      <c r="A19" s="5" t="s">
        <v>29</v>
      </c>
      <c r="B19" s="13">
        <v>2.9999999999999997E-4</v>
      </c>
      <c r="C19" s="13">
        <v>4.0000000000000002E-4</v>
      </c>
      <c r="D19" s="13">
        <v>4.0000000000000002E-4</v>
      </c>
      <c r="E19" s="13">
        <v>4.0000000000000002E-4</v>
      </c>
      <c r="F19" s="13">
        <v>4.0000000000000002E-4</v>
      </c>
      <c r="G19" s="13">
        <v>2.9999999999999997E-4</v>
      </c>
      <c r="H19" s="13">
        <v>2.9999999999999997E-4</v>
      </c>
      <c r="I19" s="13">
        <v>2.9999999999999997E-4</v>
      </c>
      <c r="J19" s="13">
        <v>2.9999999999999997E-4</v>
      </c>
      <c r="K19" s="13">
        <v>4.0000000000000002E-4</v>
      </c>
      <c r="L19" s="13">
        <v>2.0000000000000001E-4</v>
      </c>
      <c r="M19" s="13">
        <v>4.0000000000000002E-4</v>
      </c>
      <c r="N19" s="14">
        <v>4.0000000000000002E-4</v>
      </c>
      <c r="O19" s="13">
        <f t="shared" si="0"/>
        <v>4.5000000000000005E-3</v>
      </c>
      <c r="Q19" s="1" t="s">
        <v>29</v>
      </c>
      <c r="R19" s="14">
        <v>4.0000000000000002E-4</v>
      </c>
      <c r="S19" s="14">
        <v>4.0000000000000002E-4</v>
      </c>
      <c r="T19" s="14">
        <v>4.0000000000000002E-4</v>
      </c>
      <c r="U19" s="14">
        <v>4.0000000000000002E-4</v>
      </c>
      <c r="V19" s="14">
        <v>4.0000000000000002E-4</v>
      </c>
      <c r="W19" s="14">
        <v>2.9999999999999997E-4</v>
      </c>
      <c r="X19" s="14">
        <v>4.0000000000000002E-4</v>
      </c>
      <c r="Y19" s="14">
        <v>4.0000000000000002E-4</v>
      </c>
      <c r="Z19" s="14">
        <v>4.0000000000000002E-4</v>
      </c>
      <c r="AA19" s="14">
        <v>2.9999999999999997E-4</v>
      </c>
      <c r="AB19" s="14">
        <v>5.0000000000000001E-4</v>
      </c>
      <c r="AC19" s="14">
        <v>5.0000000000000001E-4</v>
      </c>
      <c r="AD19" s="11">
        <v>5.0000000000000001E-4</v>
      </c>
      <c r="AE19" s="11">
        <f t="shared" si="1"/>
        <v>5.3000000000000009E-3</v>
      </c>
    </row>
    <row r="20" spans="1:31" x14ac:dyDescent="0.25">
      <c r="A20" s="5" t="s">
        <v>30</v>
      </c>
      <c r="B20" s="13">
        <v>3.8900000000000004E-2</v>
      </c>
      <c r="C20" s="13">
        <v>3.6600000000000001E-2</v>
      </c>
      <c r="D20" s="13">
        <v>3.8800000000000001E-2</v>
      </c>
      <c r="E20" s="13">
        <v>3.6900000000000002E-2</v>
      </c>
      <c r="F20" s="13">
        <v>3.56E-2</v>
      </c>
      <c r="G20" s="13">
        <v>3.7499999999999999E-2</v>
      </c>
      <c r="H20" s="13">
        <v>3.27E-2</v>
      </c>
      <c r="I20" s="13">
        <v>3.4300000000000004E-2</v>
      </c>
      <c r="J20" s="13">
        <v>3.39E-2</v>
      </c>
      <c r="K20" s="13">
        <v>3.5699999999999996E-2</v>
      </c>
      <c r="L20" s="13">
        <v>3.7100000000000001E-2</v>
      </c>
      <c r="M20" s="13">
        <v>3.7499999999999999E-2</v>
      </c>
      <c r="N20" s="14">
        <v>3.4500000000000003E-2</v>
      </c>
      <c r="O20" s="13">
        <f t="shared" si="0"/>
        <v>0.47</v>
      </c>
      <c r="Q20" s="1" t="s">
        <v>30</v>
      </c>
      <c r="R20" s="14">
        <v>3.4500000000000003E-2</v>
      </c>
      <c r="S20" s="14">
        <v>3.5000000000000003E-2</v>
      </c>
      <c r="T20" s="14">
        <v>3.5299999999999998E-2</v>
      </c>
      <c r="U20" s="14">
        <v>3.5900000000000001E-2</v>
      </c>
      <c r="V20" s="14">
        <v>3.27E-2</v>
      </c>
      <c r="W20" s="14">
        <v>3.5099999999999999E-2</v>
      </c>
      <c r="X20" s="14">
        <v>3.1899999999999998E-2</v>
      </c>
      <c r="Y20" s="14">
        <v>3.4300000000000004E-2</v>
      </c>
      <c r="Z20" s="14">
        <v>3.32E-2</v>
      </c>
      <c r="AA20" s="14">
        <v>3.3399999999999999E-2</v>
      </c>
      <c r="AB20" s="14">
        <v>3.6900000000000002E-2</v>
      </c>
      <c r="AC20" s="14">
        <v>3.3500000000000002E-2</v>
      </c>
      <c r="AD20" s="11">
        <v>3.5200000000000002E-2</v>
      </c>
      <c r="AE20" s="11">
        <f t="shared" si="1"/>
        <v>0.44689999999999996</v>
      </c>
    </row>
    <row r="21" spans="1:31" x14ac:dyDescent="0.25">
      <c r="A21" s="5" t="s">
        <v>31</v>
      </c>
      <c r="B21" s="13">
        <v>2.3099999999999999E-2</v>
      </c>
      <c r="C21" s="13">
        <v>2.4E-2</v>
      </c>
      <c r="D21" s="13">
        <v>2.4900000000000002E-2</v>
      </c>
      <c r="E21" s="13">
        <v>2.5099999999999997E-2</v>
      </c>
      <c r="F21" s="13">
        <v>2.3300000000000001E-2</v>
      </c>
      <c r="G21" s="13">
        <v>2.12E-2</v>
      </c>
      <c r="H21" s="13">
        <v>2.1600000000000001E-2</v>
      </c>
      <c r="I21" s="13">
        <v>2.2799999999999997E-2</v>
      </c>
      <c r="J21" s="13">
        <v>2.4E-2</v>
      </c>
      <c r="K21" s="13">
        <v>2.52E-2</v>
      </c>
      <c r="L21" s="13">
        <v>2.75E-2</v>
      </c>
      <c r="M21" s="13">
        <v>2.3900000000000001E-2</v>
      </c>
      <c r="N21" s="14">
        <v>2.9700000000000001E-2</v>
      </c>
      <c r="O21" s="13">
        <f t="shared" si="0"/>
        <v>0.31629999999999997</v>
      </c>
      <c r="Q21" s="1" t="s">
        <v>31</v>
      </c>
      <c r="R21" s="14">
        <v>2.9700000000000001E-2</v>
      </c>
      <c r="S21" s="14">
        <v>4.9100000000000005E-2</v>
      </c>
      <c r="T21" s="14">
        <v>5.1399999999999994E-2</v>
      </c>
      <c r="U21" s="14">
        <v>5.0199999999999995E-2</v>
      </c>
      <c r="V21" s="14">
        <v>4.8099999999999997E-2</v>
      </c>
      <c r="W21" s="14">
        <v>3.9599999999999996E-2</v>
      </c>
      <c r="X21" s="14">
        <v>2.8500000000000001E-2</v>
      </c>
      <c r="Y21" s="14">
        <v>3.1E-2</v>
      </c>
      <c r="Z21" s="14">
        <v>2.9300000000000003E-2</v>
      </c>
      <c r="AA21" s="14">
        <v>2.7000000000000003E-2</v>
      </c>
      <c r="AB21" s="14">
        <v>3.2000000000000001E-2</v>
      </c>
      <c r="AC21" s="14">
        <v>3.2000000000000001E-2</v>
      </c>
      <c r="AD21" s="11">
        <v>2.8999999999999998E-2</v>
      </c>
      <c r="AE21" s="11">
        <f t="shared" si="1"/>
        <v>0.4769000000000001</v>
      </c>
    </row>
    <row r="22" spans="1:31" x14ac:dyDescent="0.25">
      <c r="A22" s="5" t="s">
        <v>32</v>
      </c>
      <c r="B22" s="13">
        <v>7.5499999999999998E-2</v>
      </c>
      <c r="C22" s="13">
        <v>7.6700000000000004E-2</v>
      </c>
      <c r="D22" s="13">
        <v>7.9600000000000004E-2</v>
      </c>
      <c r="E22" s="13">
        <v>8.2699999999999996E-2</v>
      </c>
      <c r="F22" s="13">
        <v>8.6300000000000002E-2</v>
      </c>
      <c r="G22" s="13">
        <v>7.9299999999999995E-2</v>
      </c>
      <c r="H22" s="13">
        <v>8.2100000000000006E-2</v>
      </c>
      <c r="I22" s="13">
        <v>7.22E-2</v>
      </c>
      <c r="J22" s="13">
        <v>7.0099999999999996E-2</v>
      </c>
      <c r="K22" s="13">
        <v>6.8699999999999997E-2</v>
      </c>
      <c r="L22" s="13">
        <v>7.4099999999999999E-2</v>
      </c>
      <c r="M22" s="13">
        <v>7.2499999999999995E-2</v>
      </c>
      <c r="N22" s="14">
        <v>8.0700000000000008E-2</v>
      </c>
      <c r="O22" s="13">
        <f t="shared" si="0"/>
        <v>1.0005000000000002</v>
      </c>
      <c r="Q22" s="1" t="s">
        <v>32</v>
      </c>
      <c r="R22" s="14">
        <v>8.0700000000000008E-2</v>
      </c>
      <c r="S22" s="14">
        <v>9.2300000000000007E-2</v>
      </c>
      <c r="T22" s="14">
        <v>9.6600000000000005E-2</v>
      </c>
      <c r="U22" s="14">
        <v>9.6300000000000011E-2</v>
      </c>
      <c r="V22" s="14">
        <v>9.5600000000000004E-2</v>
      </c>
      <c r="W22" s="14">
        <v>9.35E-2</v>
      </c>
      <c r="X22" s="14">
        <v>9.1999999999999998E-2</v>
      </c>
      <c r="Y22" s="14">
        <v>8.4700000000000011E-2</v>
      </c>
      <c r="Z22" s="14">
        <v>8.0799999999999997E-2</v>
      </c>
      <c r="AA22" s="14">
        <v>8.3800000000000013E-2</v>
      </c>
      <c r="AB22" s="14">
        <v>8.9700000000000002E-2</v>
      </c>
      <c r="AC22" s="14">
        <v>8.3299999999999999E-2</v>
      </c>
      <c r="AD22" s="11">
        <v>9.1799999999999993E-2</v>
      </c>
      <c r="AE22" s="11">
        <f t="shared" si="1"/>
        <v>1.1610999999999998</v>
      </c>
    </row>
    <row r="23" spans="1:31" x14ac:dyDescent="0.25">
      <c r="A23" s="5" t="s">
        <v>33</v>
      </c>
      <c r="B23" s="13">
        <v>2.23E-2</v>
      </c>
      <c r="C23" s="13">
        <v>2.2700000000000001E-2</v>
      </c>
      <c r="D23" s="13">
        <v>2.2000000000000002E-2</v>
      </c>
      <c r="E23" s="13">
        <v>2.2400000000000003E-2</v>
      </c>
      <c r="F23" s="13">
        <v>2.3E-2</v>
      </c>
      <c r="G23" s="13">
        <v>2.18E-2</v>
      </c>
      <c r="H23" s="13">
        <v>2.2099999999999998E-2</v>
      </c>
      <c r="I23" s="13">
        <v>2.2400000000000003E-2</v>
      </c>
      <c r="J23" s="13">
        <v>2.0799999999999999E-2</v>
      </c>
      <c r="K23" s="13">
        <v>2.12E-2</v>
      </c>
      <c r="L23" s="13">
        <v>2.2099999999999998E-2</v>
      </c>
      <c r="M23" s="13">
        <v>2.2400000000000003E-2</v>
      </c>
      <c r="N23" s="14">
        <v>2.2400000000000003E-2</v>
      </c>
      <c r="O23" s="13">
        <f t="shared" si="0"/>
        <v>0.28759999999999997</v>
      </c>
      <c r="Q23" s="1" t="s">
        <v>33</v>
      </c>
      <c r="R23" s="14">
        <v>2.2400000000000003E-2</v>
      </c>
      <c r="S23" s="14">
        <v>2.4E-2</v>
      </c>
      <c r="T23" s="14">
        <v>2.5000000000000001E-2</v>
      </c>
      <c r="U23" s="14">
        <v>2.4799999999999999E-2</v>
      </c>
      <c r="V23" s="14">
        <v>2.46E-2</v>
      </c>
      <c r="W23" s="14">
        <v>2.3599999999999999E-2</v>
      </c>
      <c r="X23" s="14">
        <v>2.3199999999999998E-2</v>
      </c>
      <c r="Y23" s="14">
        <v>2.3300000000000001E-2</v>
      </c>
      <c r="Z23" s="14">
        <v>2.2799999999999997E-2</v>
      </c>
      <c r="AA23" s="14">
        <v>2.2799999999999997E-2</v>
      </c>
      <c r="AB23" s="14">
        <v>2.5699999999999997E-2</v>
      </c>
      <c r="AC23" s="14">
        <v>2.3099999999999999E-2</v>
      </c>
      <c r="AD23" s="11">
        <v>2.4700000000000003E-2</v>
      </c>
      <c r="AE23" s="11">
        <f t="shared" si="1"/>
        <v>0.31</v>
      </c>
    </row>
    <row r="24" spans="1:31" x14ac:dyDescent="0.25">
      <c r="A24" s="6" t="s">
        <v>53</v>
      </c>
      <c r="B24" s="13">
        <v>4.1999999999999997E-3</v>
      </c>
      <c r="C24" s="13">
        <v>4.0000000000000001E-3</v>
      </c>
      <c r="D24" s="13">
        <v>4.8999999999999998E-3</v>
      </c>
      <c r="E24" s="13">
        <v>3.8E-3</v>
      </c>
      <c r="F24" s="13">
        <v>4.1999999999999997E-3</v>
      </c>
      <c r="G24" s="13">
        <v>4.5000000000000005E-3</v>
      </c>
      <c r="H24" s="13">
        <v>4.6999999999999993E-3</v>
      </c>
      <c r="I24" s="13">
        <v>4.4000000000000003E-3</v>
      </c>
      <c r="J24" s="13">
        <v>4.5999999999999999E-3</v>
      </c>
      <c r="K24" s="13">
        <v>5.3E-3</v>
      </c>
      <c r="L24" s="13">
        <v>6.3E-3</v>
      </c>
      <c r="M24" s="13">
        <v>4.7999999999999996E-3</v>
      </c>
      <c r="N24" s="14">
        <v>5.8999999999999999E-3</v>
      </c>
      <c r="O24" s="13">
        <f t="shared" si="0"/>
        <v>6.1599999999999995E-2</v>
      </c>
      <c r="Q24" s="6" t="s">
        <v>53</v>
      </c>
      <c r="R24" s="14">
        <v>5.8999999999999999E-3</v>
      </c>
      <c r="S24" s="14">
        <v>9.1000000000000004E-3</v>
      </c>
      <c r="T24" s="14">
        <v>7.4999999999999997E-3</v>
      </c>
      <c r="U24" s="14">
        <v>8.8000000000000005E-3</v>
      </c>
      <c r="V24" s="14">
        <v>7.4999999999999997E-3</v>
      </c>
      <c r="W24" s="14">
        <v>8.0000000000000002E-3</v>
      </c>
      <c r="X24" s="14">
        <v>7.1999999999999998E-3</v>
      </c>
      <c r="Y24" s="14">
        <v>6.8999999999999999E-3</v>
      </c>
      <c r="Z24" s="14">
        <v>6.0000000000000001E-3</v>
      </c>
      <c r="AA24" s="14">
        <v>6.6E-3</v>
      </c>
      <c r="AB24" s="14">
        <v>6.5000000000000006E-3</v>
      </c>
      <c r="AC24" s="14">
        <v>6.9999999999999993E-3</v>
      </c>
      <c r="AD24" s="11">
        <v>0</v>
      </c>
      <c r="AE24" s="11">
        <f t="shared" si="1"/>
        <v>8.6999999999999994E-2</v>
      </c>
    </row>
    <row r="25" spans="1:31" x14ac:dyDescent="0.25">
      <c r="A25" s="5" t="s">
        <v>34</v>
      </c>
      <c r="B25" s="13">
        <v>4.1900000000000007E-2</v>
      </c>
      <c r="C25" s="13">
        <v>4.1200000000000001E-2</v>
      </c>
      <c r="D25" s="13">
        <v>4.2099999999999999E-2</v>
      </c>
      <c r="E25" s="13">
        <v>4.4000000000000004E-2</v>
      </c>
      <c r="F25" s="13">
        <v>4.5499999999999999E-2</v>
      </c>
      <c r="G25" s="13">
        <v>4.4900000000000002E-2</v>
      </c>
      <c r="H25" s="13">
        <v>4.4299999999999999E-2</v>
      </c>
      <c r="I25" s="13">
        <v>4.2500000000000003E-2</v>
      </c>
      <c r="J25" s="13">
        <v>4.1700000000000001E-2</v>
      </c>
      <c r="K25" s="13">
        <v>4.2800000000000005E-2</v>
      </c>
      <c r="L25" s="13">
        <v>4.4699999999999997E-2</v>
      </c>
      <c r="M25" s="13">
        <v>4.2999999999999997E-2</v>
      </c>
      <c r="N25" s="14">
        <v>4.4699999999999997E-2</v>
      </c>
      <c r="O25" s="13">
        <f t="shared" si="0"/>
        <v>0.56330000000000002</v>
      </c>
      <c r="Q25" s="1" t="s">
        <v>34</v>
      </c>
      <c r="R25" s="14">
        <v>4.4699999999999997E-2</v>
      </c>
      <c r="S25" s="14">
        <v>5.2999999999999999E-2</v>
      </c>
      <c r="T25" s="14">
        <v>6.3500000000000001E-2</v>
      </c>
      <c r="U25" s="14">
        <v>6.8400000000000002E-2</v>
      </c>
      <c r="V25" s="14">
        <v>6.88E-2</v>
      </c>
      <c r="W25" s="14">
        <v>6.6299999999999998E-2</v>
      </c>
      <c r="X25" s="14">
        <v>6.0599999999999994E-2</v>
      </c>
      <c r="Y25" s="14">
        <v>5.7099999999999998E-2</v>
      </c>
      <c r="Z25" s="14">
        <v>5.4900000000000004E-2</v>
      </c>
      <c r="AA25" s="14">
        <v>5.6600000000000004E-2</v>
      </c>
      <c r="AB25" s="14">
        <v>6.3299999999999995E-2</v>
      </c>
      <c r="AC25" s="14">
        <v>6.3200000000000006E-2</v>
      </c>
      <c r="AD25" s="11">
        <v>7.3000000000000001E-3</v>
      </c>
      <c r="AE25" s="11">
        <f t="shared" si="1"/>
        <v>0.72770000000000001</v>
      </c>
    </row>
    <row r="26" spans="1:31" x14ac:dyDescent="0.25">
      <c r="A26" t="s">
        <v>14</v>
      </c>
      <c r="B26" s="13">
        <f>SUM(B5:B25)</f>
        <v>0.79830000000000001</v>
      </c>
      <c r="C26" s="13">
        <f t="shared" ref="C26:M26" si="2">SUM(C5:C25)</f>
        <v>0.77629999999999999</v>
      </c>
      <c r="D26" s="13">
        <f t="shared" si="2"/>
        <v>0.79559999999999997</v>
      </c>
      <c r="E26" s="13">
        <f t="shared" si="2"/>
        <v>0.82220000000000004</v>
      </c>
      <c r="F26" s="13">
        <f t="shared" si="2"/>
        <v>0.8526999999999999</v>
      </c>
      <c r="G26" s="13">
        <f t="shared" si="2"/>
        <v>0.83799999999999986</v>
      </c>
      <c r="H26" s="13">
        <f t="shared" si="2"/>
        <v>0.82899999999999985</v>
      </c>
      <c r="I26" s="13">
        <f t="shared" si="2"/>
        <v>0.79269999999999985</v>
      </c>
      <c r="J26" s="13">
        <f t="shared" si="2"/>
        <v>0.78409999999999991</v>
      </c>
      <c r="K26" s="13">
        <f t="shared" si="2"/>
        <v>0.80709999999999993</v>
      </c>
      <c r="L26" s="13">
        <f t="shared" si="2"/>
        <v>0.83949999999999991</v>
      </c>
      <c r="M26" s="13">
        <f t="shared" si="2"/>
        <v>0.80159999999999998</v>
      </c>
      <c r="N26" s="14">
        <f>SUM(N5:N25)</f>
        <v>0.84229999999999972</v>
      </c>
      <c r="O26" s="13">
        <f t="shared" si="0"/>
        <v>10.579399999999998</v>
      </c>
      <c r="Q26" s="6" t="s">
        <v>14</v>
      </c>
      <c r="R26" s="14">
        <f>SUM(R5:R25)</f>
        <v>0.84229999999999972</v>
      </c>
      <c r="S26" s="14">
        <f t="shared" ref="S26" si="3">SUM(S5:S25)</f>
        <v>1.0327999999999999</v>
      </c>
      <c r="T26" s="14">
        <f t="shared" ref="T26" si="4">SUM(T5:T25)</f>
        <v>1.1682999999999999</v>
      </c>
      <c r="U26" s="14">
        <f t="shared" ref="U26" si="5">SUM(U5:U25)</f>
        <v>1.1736</v>
      </c>
      <c r="V26" s="14">
        <f t="shared" ref="V26" si="6">SUM(V5:V25)</f>
        <v>1.1355999999999999</v>
      </c>
      <c r="W26" s="14">
        <f t="shared" ref="W26" si="7">SUM(W5:W25)</f>
        <v>1.0953000000000002</v>
      </c>
      <c r="X26" s="14">
        <f t="shared" ref="X26" si="8">SUM(X5:X25)</f>
        <v>1.0238</v>
      </c>
      <c r="Y26" s="14">
        <f t="shared" ref="Y26" si="9">SUM(Y5:Y25)</f>
        <v>0.98899999999999988</v>
      </c>
      <c r="Z26" s="14">
        <f t="shared" ref="Z26" si="10">SUM(Z5:Z25)</f>
        <v>0.95900000000000007</v>
      </c>
      <c r="AA26" s="14">
        <f t="shared" ref="AA26" si="11">SUM(AA5:AA25)</f>
        <v>0.9718</v>
      </c>
      <c r="AB26" s="14">
        <f t="shared" ref="AB26" si="12">SUM(AB5:AB25)</f>
        <v>1.0407</v>
      </c>
      <c r="AC26" s="14">
        <f t="shared" ref="AC26" si="13">SUM(AC5:AC25)</f>
        <v>1.0189999999999999</v>
      </c>
      <c r="AD26" s="11">
        <f t="shared" ref="AD26:AE26" si="14">SUM(AD5:AD25)</f>
        <v>1.0522</v>
      </c>
      <c r="AE26" s="11">
        <f t="shared" si="1"/>
        <v>13.503399999999999</v>
      </c>
    </row>
    <row r="27" spans="1:31" x14ac:dyDescent="0.25">
      <c r="A27" s="6" t="s">
        <v>56</v>
      </c>
      <c r="B27" s="11">
        <f>AVERAGE(B5:B25)</f>
        <v>3.8014285714285716E-2</v>
      </c>
      <c r="C27" s="11">
        <f t="shared" ref="C27:M27" si="15">AVERAGE(C5:C25)</f>
        <v>3.6966666666666669E-2</v>
      </c>
      <c r="D27" s="11">
        <f t="shared" si="15"/>
        <v>3.7885714285714286E-2</v>
      </c>
      <c r="E27" s="11">
        <f t="shared" si="15"/>
        <v>3.9152380952380952E-2</v>
      </c>
      <c r="F27" s="11">
        <f t="shared" si="15"/>
        <v>4.06047619047619E-2</v>
      </c>
      <c r="G27" s="11">
        <f t="shared" si="15"/>
        <v>3.9904761904761901E-2</v>
      </c>
      <c r="H27" s="11">
        <f t="shared" si="15"/>
        <v>3.947619047619047E-2</v>
      </c>
      <c r="I27" s="11">
        <f t="shared" si="15"/>
        <v>3.7747619047619044E-2</v>
      </c>
      <c r="J27" s="11">
        <f t="shared" si="15"/>
        <v>3.7338095238095233E-2</v>
      </c>
      <c r="K27" s="11">
        <f t="shared" si="15"/>
        <v>3.8433333333333333E-2</v>
      </c>
      <c r="L27" s="11">
        <f t="shared" si="15"/>
        <v>3.9976190476190471E-2</v>
      </c>
      <c r="M27" s="11">
        <f t="shared" si="15"/>
        <v>3.8171428571428571E-2</v>
      </c>
      <c r="N27" s="11">
        <f>AVERAGE(N5:N25)</f>
        <v>4.0109523809523796E-2</v>
      </c>
      <c r="O27" s="11">
        <f>AVERAGE(O5:O25)</f>
        <v>0.50378095238095244</v>
      </c>
      <c r="P27" s="11"/>
      <c r="Q27" s="6" t="s">
        <v>56</v>
      </c>
      <c r="R27" s="11">
        <f>AVERAGE(R5:R25)</f>
        <v>4.0109523809523796E-2</v>
      </c>
      <c r="S27" s="11">
        <f t="shared" ref="S27:AE27" si="16">AVERAGE(S5:S25)</f>
        <v>4.9180952380952381E-2</v>
      </c>
      <c r="T27" s="11">
        <f t="shared" si="16"/>
        <v>5.5633333333333326E-2</v>
      </c>
      <c r="U27" s="11">
        <f t="shared" si="16"/>
        <v>5.5885714285714282E-2</v>
      </c>
      <c r="V27" s="11">
        <f t="shared" si="16"/>
        <v>5.4076190476190472E-2</v>
      </c>
      <c r="W27" s="11">
        <f t="shared" si="16"/>
        <v>5.2157142857142867E-2</v>
      </c>
      <c r="X27" s="11">
        <f t="shared" si="16"/>
        <v>4.8752380952380957E-2</v>
      </c>
      <c r="Y27" s="11">
        <f t="shared" si="16"/>
        <v>4.7095238095238093E-2</v>
      </c>
      <c r="Z27" s="11">
        <f t="shared" si="16"/>
        <v>4.5666666666666668E-2</v>
      </c>
      <c r="AA27" s="11">
        <f t="shared" si="16"/>
        <v>4.6276190476190478E-2</v>
      </c>
      <c r="AB27" s="11">
        <f t="shared" si="16"/>
        <v>4.9557142857142855E-2</v>
      </c>
      <c r="AC27" s="11">
        <f t="shared" si="16"/>
        <v>4.8523809523809518E-2</v>
      </c>
      <c r="AD27" s="11">
        <f t="shared" si="16"/>
        <v>5.0104761904761909E-2</v>
      </c>
      <c r="AE27" s="11">
        <f t="shared" si="1"/>
        <v>0.64301904761904749</v>
      </c>
    </row>
    <row r="28" spans="1:3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x14ac:dyDescent="0.25">
      <c r="A29" s="6" t="s">
        <v>3</v>
      </c>
      <c r="B29" s="6" t="s">
        <v>39</v>
      </c>
      <c r="C29" s="6" t="s">
        <v>40</v>
      </c>
      <c r="D29" s="6" t="s">
        <v>41</v>
      </c>
      <c r="E29" s="6" t="s">
        <v>42</v>
      </c>
      <c r="F29" s="6" t="s">
        <v>43</v>
      </c>
      <c r="G29" s="6" t="s">
        <v>44</v>
      </c>
      <c r="H29" s="6" t="s">
        <v>45</v>
      </c>
      <c r="I29" s="6" t="s">
        <v>46</v>
      </c>
      <c r="J29" s="6" t="s">
        <v>47</v>
      </c>
      <c r="K29" s="6" t="s">
        <v>48</v>
      </c>
      <c r="L29" s="6" t="s">
        <v>49</v>
      </c>
      <c r="M29" s="6" t="s">
        <v>50</v>
      </c>
      <c r="N29" s="6" t="s">
        <v>51</v>
      </c>
      <c r="O29" s="6" t="s">
        <v>14</v>
      </c>
      <c r="P29" s="6"/>
      <c r="Q29" s="6" t="s">
        <v>3</v>
      </c>
      <c r="R29" s="6" t="s">
        <v>51</v>
      </c>
      <c r="S29" s="6" t="s">
        <v>52</v>
      </c>
      <c r="T29" s="6" t="s">
        <v>4</v>
      </c>
      <c r="U29" s="6" t="s">
        <v>5</v>
      </c>
      <c r="V29" s="6" t="s">
        <v>6</v>
      </c>
      <c r="W29" s="6" t="s">
        <v>7</v>
      </c>
      <c r="X29" s="6" t="s">
        <v>8</v>
      </c>
      <c r="Y29" s="6" t="s">
        <v>9</v>
      </c>
      <c r="Z29" s="6" t="s">
        <v>10</v>
      </c>
      <c r="AA29" s="6" t="s">
        <v>11</v>
      </c>
      <c r="AB29" s="6" t="s">
        <v>12</v>
      </c>
      <c r="AC29" s="6" t="s">
        <v>13</v>
      </c>
      <c r="AD29" s="9" t="s">
        <v>55</v>
      </c>
      <c r="AE29" s="6" t="s">
        <v>14</v>
      </c>
    </row>
    <row r="30" spans="1:31" x14ac:dyDescent="0.25">
      <c r="A30" s="6" t="s">
        <v>15</v>
      </c>
      <c r="B30" s="11">
        <f>B5/B$26</f>
        <v>0.13992233496179379</v>
      </c>
      <c r="C30" s="11">
        <f t="shared" ref="C30:M30" si="17">C5/C$26</f>
        <v>0.13821976040190648</v>
      </c>
      <c r="D30" s="11">
        <f t="shared" si="17"/>
        <v>0.14039718451483157</v>
      </c>
      <c r="E30" s="11">
        <f t="shared" si="17"/>
        <v>0.15081488688883482</v>
      </c>
      <c r="F30" s="11">
        <f t="shared" si="17"/>
        <v>0.15644423595637388</v>
      </c>
      <c r="G30" s="11">
        <f t="shared" si="17"/>
        <v>0.15871121718377093</v>
      </c>
      <c r="H30" s="11">
        <f t="shared" si="17"/>
        <v>0.16007237635705671</v>
      </c>
      <c r="I30" s="11">
        <f t="shared" si="17"/>
        <v>0.16349186325217616</v>
      </c>
      <c r="J30" s="11">
        <f t="shared" si="17"/>
        <v>0.15776048973345239</v>
      </c>
      <c r="K30" s="11">
        <f t="shared" si="17"/>
        <v>0.15413207780944121</v>
      </c>
      <c r="L30" s="11">
        <f t="shared" si="17"/>
        <v>0.14818344252531271</v>
      </c>
      <c r="M30" s="11">
        <f t="shared" si="17"/>
        <v>0.13797405189620759</v>
      </c>
      <c r="N30" s="11">
        <f t="shared" ref="N30:O50" si="18">N5/N$26</f>
        <v>0.14021132613083231</v>
      </c>
      <c r="O30" s="11">
        <f t="shared" si="18"/>
        <v>0.14978165113333464</v>
      </c>
      <c r="P30" s="6"/>
      <c r="Q30" s="6" t="s">
        <v>15</v>
      </c>
      <c r="R30" s="11">
        <f t="shared" ref="R30:AE30" si="19">R5/R$26</f>
        <v>0.14021132613083231</v>
      </c>
      <c r="S30" s="11">
        <f t="shared" si="19"/>
        <v>0.13623160340821069</v>
      </c>
      <c r="T30" s="11">
        <f t="shared" si="19"/>
        <v>0.16399897286655826</v>
      </c>
      <c r="U30" s="11">
        <f t="shared" si="19"/>
        <v>0.17050102249488755</v>
      </c>
      <c r="V30" s="11">
        <f t="shared" si="19"/>
        <v>0.1709228601620289</v>
      </c>
      <c r="W30" s="11">
        <f t="shared" si="19"/>
        <v>0.1702729845704373</v>
      </c>
      <c r="X30" s="11">
        <f t="shared" si="19"/>
        <v>0.1798202773979293</v>
      </c>
      <c r="Y30" s="11">
        <f t="shared" si="19"/>
        <v>0.18230535894843281</v>
      </c>
      <c r="Z30" s="11">
        <f t="shared" si="19"/>
        <v>0.183837330552659</v>
      </c>
      <c r="AA30" s="11">
        <f t="shared" si="19"/>
        <v>0.17544762296768884</v>
      </c>
      <c r="AB30" s="11">
        <f t="shared" si="19"/>
        <v>0.17920630344960123</v>
      </c>
      <c r="AC30" s="11">
        <f t="shared" si="19"/>
        <v>0.18370951913640823</v>
      </c>
      <c r="AD30" s="11">
        <f t="shared" si="19"/>
        <v>0.21079642653487929</v>
      </c>
      <c r="AE30" s="11">
        <f t="shared" si="19"/>
        <v>0.173126768073226</v>
      </c>
    </row>
    <row r="31" spans="1:31" x14ac:dyDescent="0.25">
      <c r="A31" s="6" t="s">
        <v>16</v>
      </c>
      <c r="B31" s="11">
        <f t="shared" ref="B31:M31" si="20">B6/B$26</f>
        <v>0.10685206062883626</v>
      </c>
      <c r="C31" s="11">
        <f t="shared" si="20"/>
        <v>0.10653098029112457</v>
      </c>
      <c r="D31" s="11">
        <f t="shared" si="20"/>
        <v>0.10130718954248367</v>
      </c>
      <c r="E31" s="11">
        <f t="shared" si="20"/>
        <v>9.8151301386523962E-2</v>
      </c>
      <c r="F31" s="11">
        <f t="shared" si="20"/>
        <v>9.5344200774011983E-2</v>
      </c>
      <c r="G31" s="11">
        <f t="shared" si="20"/>
        <v>9.4033412887828169E-2</v>
      </c>
      <c r="H31" s="11">
        <f t="shared" si="20"/>
        <v>9.7466827503015691E-2</v>
      </c>
      <c r="I31" s="11">
        <f t="shared" si="20"/>
        <v>9.5874858079979836E-2</v>
      </c>
      <c r="J31" s="11">
        <f t="shared" si="20"/>
        <v>9.9477107511796975E-2</v>
      </c>
      <c r="K31" s="11">
        <f t="shared" si="20"/>
        <v>0.10073101226613805</v>
      </c>
      <c r="L31" s="11">
        <f t="shared" si="20"/>
        <v>0.10446694460988686</v>
      </c>
      <c r="M31" s="11">
        <f t="shared" si="20"/>
        <v>0.10229540918163671</v>
      </c>
      <c r="N31" s="11">
        <f t="shared" si="18"/>
        <v>0.10150777632672449</v>
      </c>
      <c r="O31" s="11">
        <f t="shared" si="18"/>
        <v>0.10026088436017165</v>
      </c>
      <c r="P31" s="6"/>
      <c r="Q31" s="6" t="s">
        <v>16</v>
      </c>
      <c r="R31" s="11">
        <f t="shared" ref="R31:AE31" si="21">R6/R$26</f>
        <v>0.10150777632672449</v>
      </c>
      <c r="S31" s="11">
        <f t="shared" si="21"/>
        <v>9.517815646785438E-2</v>
      </c>
      <c r="T31" s="11">
        <f t="shared" si="21"/>
        <v>8.47385089446204E-2</v>
      </c>
      <c r="U31" s="11">
        <f t="shared" si="21"/>
        <v>8.7764144512610776E-2</v>
      </c>
      <c r="V31" s="11">
        <f t="shared" si="21"/>
        <v>8.1895033462486805E-2</v>
      </c>
      <c r="W31" s="11">
        <f t="shared" si="21"/>
        <v>8.4543047566876639E-2</v>
      </c>
      <c r="X31" s="11">
        <f t="shared" si="21"/>
        <v>8.4977534674741145E-2</v>
      </c>
      <c r="Y31" s="11">
        <f t="shared" si="21"/>
        <v>8.4934277047522766E-2</v>
      </c>
      <c r="Z31" s="11">
        <f t="shared" si="21"/>
        <v>8.6757038581856086E-2</v>
      </c>
      <c r="AA31" s="11">
        <f t="shared" si="21"/>
        <v>8.5820127598271248E-2</v>
      </c>
      <c r="AB31" s="11">
        <f t="shared" si="21"/>
        <v>8.9459017968674934E-2</v>
      </c>
      <c r="AC31" s="11">
        <f t="shared" si="21"/>
        <v>8.6555446516192361E-2</v>
      </c>
      <c r="AD31" s="11">
        <f t="shared" si="21"/>
        <v>8.4964835582588855E-2</v>
      </c>
      <c r="AE31" s="11">
        <f t="shared" si="21"/>
        <v>8.7363182605862233E-2</v>
      </c>
    </row>
    <row r="32" spans="1:31" x14ac:dyDescent="0.25">
      <c r="A32" s="6" t="s">
        <v>17</v>
      </c>
      <c r="B32" s="11">
        <f t="shared" ref="B32:M32" si="22">B7/B$26</f>
        <v>5.7622447701365397E-2</v>
      </c>
      <c r="C32" s="11">
        <f t="shared" si="22"/>
        <v>5.7580832152518351E-2</v>
      </c>
      <c r="D32" s="11">
        <f t="shared" si="22"/>
        <v>6.0331825037707391E-2</v>
      </c>
      <c r="E32" s="11">
        <f t="shared" si="22"/>
        <v>5.7528581853563611E-2</v>
      </c>
      <c r="F32" s="11">
        <f t="shared" si="22"/>
        <v>5.875454438841328E-2</v>
      </c>
      <c r="G32" s="11">
        <f t="shared" si="22"/>
        <v>5.5489260143198105E-2</v>
      </c>
      <c r="H32" s="11">
        <f t="shared" si="22"/>
        <v>6.0434258142340179E-2</v>
      </c>
      <c r="I32" s="11">
        <f t="shared" si="22"/>
        <v>5.7272612589882692E-2</v>
      </c>
      <c r="J32" s="11">
        <f t="shared" si="22"/>
        <v>5.8665986481316164E-2</v>
      </c>
      <c r="K32" s="11">
        <f t="shared" si="22"/>
        <v>5.8852682443315582E-2</v>
      </c>
      <c r="L32" s="11">
        <f t="shared" si="22"/>
        <v>5.5390113162596795E-2</v>
      </c>
      <c r="M32" s="11">
        <f t="shared" si="22"/>
        <v>5.4266467065868261E-2</v>
      </c>
      <c r="N32" s="11">
        <f t="shared" si="18"/>
        <v>6.1260833432268812E-2</v>
      </c>
      <c r="O32" s="11">
        <f t="shared" si="18"/>
        <v>5.7961699151180601E-2</v>
      </c>
      <c r="P32" s="6"/>
      <c r="Q32" s="6" t="s">
        <v>17</v>
      </c>
      <c r="R32" s="11">
        <f t="shared" ref="R32:AE32" si="23">R7/R$26</f>
        <v>6.1260833432268812E-2</v>
      </c>
      <c r="S32" s="11">
        <f t="shared" si="23"/>
        <v>4.8605731990704878E-2</v>
      </c>
      <c r="T32" s="11">
        <f t="shared" si="23"/>
        <v>4.9901566378498678E-2</v>
      </c>
      <c r="U32" s="11">
        <f t="shared" si="23"/>
        <v>4.8653715064758012E-2</v>
      </c>
      <c r="V32" s="11">
        <f t="shared" si="23"/>
        <v>5.10743219443466E-2</v>
      </c>
      <c r="W32" s="11">
        <f t="shared" si="23"/>
        <v>5.1310143339724272E-2</v>
      </c>
      <c r="X32" s="11">
        <f t="shared" si="23"/>
        <v>4.9130689587810118E-2</v>
      </c>
      <c r="Y32" s="11">
        <f t="shared" si="23"/>
        <v>4.651162790697675E-2</v>
      </c>
      <c r="Z32" s="11">
        <f t="shared" si="23"/>
        <v>5.2450469238790411E-2</v>
      </c>
      <c r="AA32" s="11">
        <f t="shared" si="23"/>
        <v>5.4640872607532406E-2</v>
      </c>
      <c r="AB32" s="11">
        <f t="shared" si="23"/>
        <v>5.0831171326991449E-2</v>
      </c>
      <c r="AC32" s="11">
        <f t="shared" si="23"/>
        <v>5.1717369970559375E-2</v>
      </c>
      <c r="AD32" s="11">
        <f t="shared" si="23"/>
        <v>5.1986314388899446E-2</v>
      </c>
      <c r="AE32" s="11">
        <f t="shared" si="23"/>
        <v>5.1201919516566205E-2</v>
      </c>
    </row>
    <row r="33" spans="1:31" x14ac:dyDescent="0.25">
      <c r="A33" s="6" t="s">
        <v>18</v>
      </c>
      <c r="B33" s="11">
        <f t="shared" ref="B33:M33" si="24">B8/B$26</f>
        <v>6.5764750093949637E-2</v>
      </c>
      <c r="C33" s="11">
        <f t="shared" si="24"/>
        <v>6.8014942676800208E-2</v>
      </c>
      <c r="D33" s="11">
        <f t="shared" si="24"/>
        <v>7.2272498743086985E-2</v>
      </c>
      <c r="E33" s="11">
        <f t="shared" si="24"/>
        <v>6.8961323279007544E-2</v>
      </c>
      <c r="F33" s="11">
        <f t="shared" si="24"/>
        <v>6.755013486572066E-2</v>
      </c>
      <c r="G33" s="11">
        <f t="shared" si="24"/>
        <v>6.8615751789976143E-2</v>
      </c>
      <c r="H33" s="11">
        <f t="shared" si="24"/>
        <v>6.682750301568155E-2</v>
      </c>
      <c r="I33" s="11">
        <f t="shared" si="24"/>
        <v>6.6229342752617645E-2</v>
      </c>
      <c r="J33" s="11">
        <f t="shared" si="24"/>
        <v>6.7338349700293343E-2</v>
      </c>
      <c r="K33" s="11">
        <f t="shared" si="24"/>
        <v>6.6038904720604641E-2</v>
      </c>
      <c r="L33" s="11">
        <f t="shared" si="24"/>
        <v>6.1465157832042892E-2</v>
      </c>
      <c r="M33" s="11">
        <f t="shared" si="24"/>
        <v>6.4371257485029948E-2</v>
      </c>
      <c r="N33" s="11">
        <f t="shared" si="18"/>
        <v>6.161700106850293E-2</v>
      </c>
      <c r="O33" s="11">
        <f t="shared" si="18"/>
        <v>6.6516059511881595E-2</v>
      </c>
      <c r="P33" s="6"/>
      <c r="Q33" s="6" t="s">
        <v>18</v>
      </c>
      <c r="R33" s="11">
        <f t="shared" ref="R33:AE33" si="25">R8/R$26</f>
        <v>6.161700106850293E-2</v>
      </c>
      <c r="S33" s="11">
        <f t="shared" si="25"/>
        <v>6.2064291247095282E-2</v>
      </c>
      <c r="T33" s="11">
        <f t="shared" si="25"/>
        <v>6.291192330736968E-2</v>
      </c>
      <c r="U33" s="11">
        <f t="shared" si="25"/>
        <v>5.9134287661895026E-2</v>
      </c>
      <c r="V33" s="11">
        <f t="shared" si="25"/>
        <v>5.8383233532934134E-2</v>
      </c>
      <c r="W33" s="11">
        <f t="shared" si="25"/>
        <v>6.1809549895005922E-2</v>
      </c>
      <c r="X33" s="11">
        <f t="shared" si="25"/>
        <v>6.1340105489353397E-2</v>
      </c>
      <c r="Y33" s="11">
        <f t="shared" si="25"/>
        <v>6.1577350859453997E-2</v>
      </c>
      <c r="Z33" s="11">
        <f t="shared" si="25"/>
        <v>6.4025026068821683E-2</v>
      </c>
      <c r="AA33" s="11">
        <f t="shared" si="25"/>
        <v>6.2255608149825066E-2</v>
      </c>
      <c r="AB33" s="11">
        <f t="shared" si="25"/>
        <v>5.5635629864514272E-2</v>
      </c>
      <c r="AC33" s="11">
        <f t="shared" si="25"/>
        <v>5.7998037291462225E-2</v>
      </c>
      <c r="AD33" s="11">
        <f t="shared" si="25"/>
        <v>6.7192548945067473E-2</v>
      </c>
      <c r="AE33" s="11">
        <f t="shared" si="25"/>
        <v>6.1184590547565802E-2</v>
      </c>
    </row>
    <row r="34" spans="1:31" x14ac:dyDescent="0.25">
      <c r="A34" s="6" t="s">
        <v>19</v>
      </c>
      <c r="B34" s="11">
        <f t="shared" ref="B34:M34" si="26">B9/B$26</f>
        <v>5.8875109607916818E-3</v>
      </c>
      <c r="C34" s="11">
        <f t="shared" si="26"/>
        <v>6.1831766069818366E-3</v>
      </c>
      <c r="D34" s="11">
        <f t="shared" si="26"/>
        <v>6.0331825037707384E-3</v>
      </c>
      <c r="E34" s="11">
        <f t="shared" si="26"/>
        <v>5.716370712721964E-3</v>
      </c>
      <c r="F34" s="11">
        <f t="shared" si="26"/>
        <v>6.4500996833587445E-3</v>
      </c>
      <c r="G34" s="11">
        <f t="shared" si="26"/>
        <v>7.3985680190930799E-3</v>
      </c>
      <c r="H34" s="11">
        <f t="shared" si="26"/>
        <v>5.7901085645355854E-3</v>
      </c>
      <c r="I34" s="11">
        <f t="shared" si="26"/>
        <v>6.4337075816828576E-3</v>
      </c>
      <c r="J34" s="11">
        <f t="shared" si="26"/>
        <v>5.3564596352506065E-3</v>
      </c>
      <c r="K34" s="11">
        <f t="shared" si="26"/>
        <v>6.1950192045595346E-3</v>
      </c>
      <c r="L34" s="11">
        <f t="shared" si="26"/>
        <v>6.313281715306731E-3</v>
      </c>
      <c r="M34" s="11">
        <f t="shared" si="26"/>
        <v>6.1127744510978046E-3</v>
      </c>
      <c r="N34" s="11">
        <f t="shared" si="18"/>
        <v>6.4110174522141782E-3</v>
      </c>
      <c r="O34" s="11">
        <f t="shared" si="18"/>
        <v>6.1818250562413763E-3</v>
      </c>
      <c r="P34" s="6"/>
      <c r="Q34" s="6" t="s">
        <v>19</v>
      </c>
      <c r="R34" s="11">
        <f t="shared" ref="R34:AE34" si="27">R9/R$26</f>
        <v>6.4110174522141782E-3</v>
      </c>
      <c r="S34" s="11">
        <f t="shared" si="27"/>
        <v>6.0999225406661505E-3</v>
      </c>
      <c r="T34" s="11">
        <f t="shared" si="27"/>
        <v>6.0772061970384324E-3</v>
      </c>
      <c r="U34" s="11">
        <f t="shared" si="27"/>
        <v>5.1124744376278121E-3</v>
      </c>
      <c r="V34" s="11">
        <f t="shared" si="27"/>
        <v>5.1074321944346596E-3</v>
      </c>
      <c r="W34" s="11">
        <f t="shared" si="27"/>
        <v>4.8388569341732855E-3</v>
      </c>
      <c r="X34" s="11">
        <f t="shared" si="27"/>
        <v>4.981441687829654E-3</v>
      </c>
      <c r="Y34" s="11">
        <f t="shared" si="27"/>
        <v>5.8645096056622855E-3</v>
      </c>
      <c r="Z34" s="11">
        <f t="shared" si="27"/>
        <v>6.4650677789363916E-3</v>
      </c>
      <c r="AA34" s="11">
        <f t="shared" si="27"/>
        <v>5.8654044041983938E-3</v>
      </c>
      <c r="AB34" s="11">
        <f t="shared" si="27"/>
        <v>4.7083693667723647E-3</v>
      </c>
      <c r="AC34" s="11">
        <f t="shared" si="27"/>
        <v>5.5937193326790974E-3</v>
      </c>
      <c r="AD34" s="11">
        <f t="shared" si="27"/>
        <v>5.7973769245390607E-3</v>
      </c>
      <c r="AE34" s="11">
        <f t="shared" si="27"/>
        <v>5.5837789001288553E-3</v>
      </c>
    </row>
    <row r="35" spans="1:31" x14ac:dyDescent="0.25">
      <c r="A35" s="6" t="s">
        <v>20</v>
      </c>
      <c r="B35" s="11">
        <f t="shared" ref="B35:M35" si="28">B10/B$26</f>
        <v>5.5618188650883131E-2</v>
      </c>
      <c r="C35" s="11">
        <f t="shared" si="28"/>
        <v>5.3973979131778961E-2</v>
      </c>
      <c r="D35" s="11">
        <f t="shared" si="28"/>
        <v>5.4550025138260433E-2</v>
      </c>
      <c r="E35" s="11">
        <f t="shared" si="28"/>
        <v>5.473120895159328E-2</v>
      </c>
      <c r="F35" s="11">
        <f t="shared" si="28"/>
        <v>5.2773542863844267E-2</v>
      </c>
      <c r="G35" s="11">
        <f t="shared" si="28"/>
        <v>5.525059665871123E-2</v>
      </c>
      <c r="H35" s="11">
        <f t="shared" si="28"/>
        <v>5.2955367913148373E-2</v>
      </c>
      <c r="I35" s="11">
        <f t="shared" si="28"/>
        <v>5.0208149362936813E-2</v>
      </c>
      <c r="J35" s="11">
        <f t="shared" si="28"/>
        <v>5.1141436041321264E-2</v>
      </c>
      <c r="K35" s="11">
        <f t="shared" si="28"/>
        <v>5.2533762854664857E-2</v>
      </c>
      <c r="L35" s="11">
        <f t="shared" si="28"/>
        <v>5.2531268612269214E-2</v>
      </c>
      <c r="M35" s="11">
        <f t="shared" si="28"/>
        <v>5.5014970059880243E-2</v>
      </c>
      <c r="N35" s="11">
        <f t="shared" si="18"/>
        <v>5.7461711979104851E-2</v>
      </c>
      <c r="O35" s="11">
        <f t="shared" si="18"/>
        <v>5.3764863791897481E-2</v>
      </c>
      <c r="P35" s="6"/>
      <c r="Q35" s="6" t="s">
        <v>20</v>
      </c>
      <c r="R35" s="11">
        <f t="shared" ref="R35:AE35" si="29">R10/R$26</f>
        <v>5.7461711979104851E-2</v>
      </c>
      <c r="S35" s="11">
        <f t="shared" si="29"/>
        <v>5.6158017041053443E-2</v>
      </c>
      <c r="T35" s="11">
        <f t="shared" si="29"/>
        <v>5.2640588889839947E-2</v>
      </c>
      <c r="U35" s="11">
        <f t="shared" si="29"/>
        <v>4.8227675528289028E-2</v>
      </c>
      <c r="V35" s="11">
        <f t="shared" si="29"/>
        <v>5.0105671010919346E-2</v>
      </c>
      <c r="W35" s="11">
        <f t="shared" si="29"/>
        <v>4.9758057153291325E-2</v>
      </c>
      <c r="X35" s="11">
        <f t="shared" si="29"/>
        <v>5.1572572768118774E-2</v>
      </c>
      <c r="Y35" s="11">
        <f t="shared" si="29"/>
        <v>4.8533872598584438E-2</v>
      </c>
      <c r="Z35" s="11">
        <f t="shared" si="29"/>
        <v>4.7758081334723666E-2</v>
      </c>
      <c r="AA35" s="11">
        <f t="shared" si="29"/>
        <v>5.093640666803869E-2</v>
      </c>
      <c r="AB35" s="11">
        <f t="shared" si="29"/>
        <v>4.7275872009224562E-2</v>
      </c>
      <c r="AC35" s="11">
        <f t="shared" si="29"/>
        <v>4.8380765456329737E-2</v>
      </c>
      <c r="AD35" s="11">
        <f t="shared" si="29"/>
        <v>5.3506937844516246E-2</v>
      </c>
      <c r="AE35" s="11">
        <f t="shared" si="29"/>
        <v>5.0861264570404498E-2</v>
      </c>
    </row>
    <row r="36" spans="1:31" x14ac:dyDescent="0.25">
      <c r="A36" s="6" t="s">
        <v>21</v>
      </c>
      <c r="B36" s="11">
        <f t="shared" ref="B36:M36" si="30">B11/B$26</f>
        <v>2.5053238131028438E-4</v>
      </c>
      <c r="C36" s="11">
        <f t="shared" si="30"/>
        <v>6.4408089656060798E-4</v>
      </c>
      <c r="D36" s="11">
        <f t="shared" si="30"/>
        <v>2.5138260432378082E-4</v>
      </c>
      <c r="E36" s="11">
        <f t="shared" si="30"/>
        <v>3.648747263439552E-4</v>
      </c>
      <c r="F36" s="11">
        <f t="shared" si="30"/>
        <v>4.6909815878972685E-4</v>
      </c>
      <c r="G36" s="11">
        <f t="shared" si="30"/>
        <v>1.1933174224343678E-4</v>
      </c>
      <c r="H36" s="11">
        <f t="shared" si="30"/>
        <v>2.4125452352231609E-4</v>
      </c>
      <c r="I36" s="11">
        <f t="shared" si="30"/>
        <v>2.5230225810521009E-4</v>
      </c>
      <c r="J36" s="11">
        <f t="shared" si="30"/>
        <v>0</v>
      </c>
      <c r="K36" s="11">
        <f t="shared" si="30"/>
        <v>2.4780076818238137E-4</v>
      </c>
      <c r="L36" s="11">
        <f t="shared" si="30"/>
        <v>2.3823704586063138E-4</v>
      </c>
      <c r="M36" s="11">
        <f t="shared" si="30"/>
        <v>0</v>
      </c>
      <c r="N36" s="11">
        <f t="shared" si="18"/>
        <v>1.1872254541137366E-4</v>
      </c>
      <c r="O36" s="11">
        <f t="shared" si="18"/>
        <v>2.4576062914721065E-4</v>
      </c>
      <c r="P36" s="6"/>
      <c r="Q36" s="6" t="s">
        <v>21</v>
      </c>
      <c r="R36" s="11">
        <f t="shared" ref="R36:AE36" si="31">R11/R$26</f>
        <v>1.1872254541137366E-4</v>
      </c>
      <c r="S36" s="11">
        <f t="shared" si="31"/>
        <v>0</v>
      </c>
      <c r="T36" s="11">
        <f t="shared" si="31"/>
        <v>2.5678336043824361E-4</v>
      </c>
      <c r="U36" s="11">
        <f t="shared" si="31"/>
        <v>6.8166325835037494E-4</v>
      </c>
      <c r="V36" s="11">
        <f t="shared" si="31"/>
        <v>1.7611835153222969E-4</v>
      </c>
      <c r="W36" s="11">
        <f t="shared" si="31"/>
        <v>0</v>
      </c>
      <c r="X36" s="11">
        <f t="shared" si="31"/>
        <v>9.7675327212346156E-5</v>
      </c>
      <c r="Y36" s="11">
        <f t="shared" si="31"/>
        <v>1.0111223458038424E-4</v>
      </c>
      <c r="Z36" s="11">
        <f t="shared" si="31"/>
        <v>2.0855057351407716E-4</v>
      </c>
      <c r="AA36" s="11">
        <f t="shared" si="31"/>
        <v>2.0580366330520683E-4</v>
      </c>
      <c r="AB36" s="11">
        <f t="shared" si="31"/>
        <v>0</v>
      </c>
      <c r="AC36" s="11">
        <f t="shared" si="31"/>
        <v>2.9440628066732091E-4</v>
      </c>
      <c r="AD36" s="11">
        <f t="shared" si="31"/>
        <v>2.8511689792815053E-4</v>
      </c>
      <c r="AE36" s="11">
        <f t="shared" si="31"/>
        <v>1.9254410000444337E-4</v>
      </c>
    </row>
    <row r="37" spans="1:31" x14ac:dyDescent="0.25">
      <c r="A37" s="6" t="s">
        <v>22</v>
      </c>
      <c r="B37" s="11">
        <f t="shared" ref="B37:M37" si="32">B12/B$26</f>
        <v>2.8811223850682701E-3</v>
      </c>
      <c r="C37" s="11">
        <f t="shared" si="32"/>
        <v>1.4169779724333377E-3</v>
      </c>
      <c r="D37" s="11">
        <f t="shared" si="32"/>
        <v>6.2845651080945203E-4</v>
      </c>
      <c r="E37" s="11">
        <f t="shared" si="32"/>
        <v>2.675747993189005E-3</v>
      </c>
      <c r="F37" s="11">
        <f t="shared" si="32"/>
        <v>3.6355107306203826E-3</v>
      </c>
      <c r="G37" s="11">
        <f t="shared" si="32"/>
        <v>3.2219570405727931E-3</v>
      </c>
      <c r="H37" s="11">
        <f t="shared" si="32"/>
        <v>0</v>
      </c>
      <c r="I37" s="11">
        <f t="shared" si="32"/>
        <v>1.2615112905260506E-3</v>
      </c>
      <c r="J37" s="11">
        <f t="shared" si="32"/>
        <v>3.4434383369468186E-3</v>
      </c>
      <c r="K37" s="11">
        <f t="shared" si="32"/>
        <v>2.8497088340973861E-3</v>
      </c>
      <c r="L37" s="11">
        <f t="shared" si="32"/>
        <v>7.1471113758189405E-4</v>
      </c>
      <c r="M37" s="11">
        <f t="shared" si="32"/>
        <v>2.9940119760479039E-3</v>
      </c>
      <c r="N37" s="11">
        <f t="shared" si="18"/>
        <v>2.3744509082274734E-3</v>
      </c>
      <c r="O37" s="11">
        <f t="shared" si="18"/>
        <v>2.1645840028735098E-3</v>
      </c>
      <c r="P37" s="6"/>
      <c r="Q37" s="6" t="s">
        <v>22</v>
      </c>
      <c r="R37" s="11">
        <f t="shared" ref="R37:AE37" si="33">R12/R$26</f>
        <v>2.3744509082274734E-3</v>
      </c>
      <c r="S37" s="11">
        <f t="shared" si="33"/>
        <v>0</v>
      </c>
      <c r="T37" s="11">
        <f t="shared" si="33"/>
        <v>5.8204228366001889E-3</v>
      </c>
      <c r="U37" s="11">
        <f t="shared" si="33"/>
        <v>6.4758009543285618E-3</v>
      </c>
      <c r="V37" s="11">
        <f t="shared" si="33"/>
        <v>4.3148996125396263E-3</v>
      </c>
      <c r="W37" s="11">
        <f t="shared" si="33"/>
        <v>4.1997626221126627E-3</v>
      </c>
      <c r="X37" s="11">
        <f t="shared" si="33"/>
        <v>0</v>
      </c>
      <c r="Y37" s="11">
        <f t="shared" si="33"/>
        <v>1.1122345803842267E-3</v>
      </c>
      <c r="Z37" s="11">
        <f t="shared" si="33"/>
        <v>1.981230448383733E-3</v>
      </c>
      <c r="AA37" s="11">
        <f t="shared" si="33"/>
        <v>2.1609384647046717E-3</v>
      </c>
      <c r="AB37" s="11">
        <f t="shared" si="33"/>
        <v>1.0569808782550207E-3</v>
      </c>
      <c r="AC37" s="11">
        <f t="shared" si="33"/>
        <v>2.0608439646712462E-3</v>
      </c>
      <c r="AD37" s="11">
        <f t="shared" si="33"/>
        <v>1.2355065576886524E-3</v>
      </c>
      <c r="AE37" s="11">
        <f t="shared" si="33"/>
        <v>2.6289675192914378E-3</v>
      </c>
    </row>
    <row r="38" spans="1:31" x14ac:dyDescent="0.25">
      <c r="A38" s="6" t="s">
        <v>23</v>
      </c>
      <c r="B38" s="11">
        <f t="shared" ref="B38:M38" si="34">B13/B$26</f>
        <v>0.10221721157459603</v>
      </c>
      <c r="C38" s="11">
        <f t="shared" si="34"/>
        <v>0.10562926703593971</v>
      </c>
      <c r="D38" s="11">
        <f t="shared" si="34"/>
        <v>0.10419808949220713</v>
      </c>
      <c r="E38" s="11">
        <f t="shared" si="34"/>
        <v>0.10520554609584043</v>
      </c>
      <c r="F38" s="11">
        <f t="shared" si="34"/>
        <v>0.10284977131464761</v>
      </c>
      <c r="G38" s="11">
        <f t="shared" si="34"/>
        <v>0.10501193317422437</v>
      </c>
      <c r="H38" s="11">
        <f t="shared" si="34"/>
        <v>0.10205066344993971</v>
      </c>
      <c r="I38" s="11">
        <f t="shared" si="34"/>
        <v>0.10344392582313612</v>
      </c>
      <c r="J38" s="11">
        <f t="shared" si="34"/>
        <v>0.10241040683586278</v>
      </c>
      <c r="K38" s="11">
        <f t="shared" si="34"/>
        <v>0.10110271341841161</v>
      </c>
      <c r="L38" s="11">
        <f t="shared" si="34"/>
        <v>9.9702203692674213E-2</v>
      </c>
      <c r="M38" s="11">
        <f t="shared" si="34"/>
        <v>0.10104790419161677</v>
      </c>
      <c r="N38" s="11">
        <f t="shared" si="18"/>
        <v>9.9489493054731148E-2</v>
      </c>
      <c r="O38" s="11">
        <f t="shared" si="18"/>
        <v>0.10262396733274101</v>
      </c>
      <c r="P38" s="6"/>
      <c r="Q38" s="6" t="s">
        <v>23</v>
      </c>
      <c r="R38" s="11">
        <f t="shared" ref="R38:AE38" si="35">R13/R$26</f>
        <v>9.9489493054731148E-2</v>
      </c>
      <c r="S38" s="11">
        <f t="shared" si="35"/>
        <v>9.6340046475600308E-2</v>
      </c>
      <c r="T38" s="11">
        <f t="shared" si="35"/>
        <v>8.8675853804673466E-2</v>
      </c>
      <c r="U38" s="11">
        <f t="shared" si="35"/>
        <v>8.8871847307430141E-2</v>
      </c>
      <c r="V38" s="11">
        <f t="shared" si="35"/>
        <v>9.1669601972525536E-2</v>
      </c>
      <c r="W38" s="11">
        <f t="shared" si="35"/>
        <v>9.2759974436227494E-2</v>
      </c>
      <c r="X38" s="11">
        <f t="shared" si="35"/>
        <v>9.542879468646219E-2</v>
      </c>
      <c r="Y38" s="11">
        <f t="shared" si="35"/>
        <v>9.3832153690596568E-2</v>
      </c>
      <c r="Z38" s="11">
        <f t="shared" si="35"/>
        <v>9.3743482794577684E-2</v>
      </c>
      <c r="AA38" s="11">
        <f t="shared" si="35"/>
        <v>9.4978390615352959E-2</v>
      </c>
      <c r="AB38" s="11">
        <f t="shared" si="35"/>
        <v>9.3590852310944564E-2</v>
      </c>
      <c r="AC38" s="11">
        <f t="shared" si="35"/>
        <v>9.5583905789990195E-2</v>
      </c>
      <c r="AD38" s="11">
        <f t="shared" si="35"/>
        <v>0.10387758981182284</v>
      </c>
      <c r="AE38" s="11">
        <f t="shared" si="35"/>
        <v>9.4324392375253654E-2</v>
      </c>
    </row>
    <row r="39" spans="1:31" x14ac:dyDescent="0.25">
      <c r="A39" s="6" t="s">
        <v>24</v>
      </c>
      <c r="B39" s="11">
        <f t="shared" ref="B39:M39" si="36">B14/B$26</f>
        <v>0.10058875109607916</v>
      </c>
      <c r="C39" s="11">
        <f t="shared" si="36"/>
        <v>9.107303877366997E-2</v>
      </c>
      <c r="D39" s="11">
        <f t="shared" si="36"/>
        <v>9.0874811463046767E-2</v>
      </c>
      <c r="E39" s="11">
        <f t="shared" si="36"/>
        <v>9.3407929944052531E-2</v>
      </c>
      <c r="F39" s="11">
        <f t="shared" si="36"/>
        <v>9.8627887885540069E-2</v>
      </c>
      <c r="G39" s="11">
        <f t="shared" si="36"/>
        <v>0.10202863961813845</v>
      </c>
      <c r="H39" s="11">
        <f t="shared" si="36"/>
        <v>0.10506634499396866</v>
      </c>
      <c r="I39" s="11">
        <f t="shared" si="36"/>
        <v>0.10470543711366219</v>
      </c>
      <c r="J39" s="11">
        <f t="shared" si="36"/>
        <v>0.10598137992602986</v>
      </c>
      <c r="K39" s="11">
        <f t="shared" si="36"/>
        <v>0.10680213108660638</v>
      </c>
      <c r="L39" s="11">
        <f t="shared" si="36"/>
        <v>0.11756998213222157</v>
      </c>
      <c r="M39" s="11">
        <f t="shared" si="36"/>
        <v>0.11701596806387227</v>
      </c>
      <c r="N39" s="11">
        <f t="shared" si="18"/>
        <v>0.10708773596105904</v>
      </c>
      <c r="O39" s="11">
        <f t="shared" si="18"/>
        <v>0.10320055957804794</v>
      </c>
      <c r="P39" s="6"/>
      <c r="Q39" s="6" t="s">
        <v>24</v>
      </c>
      <c r="R39" s="11">
        <f t="shared" ref="R39:AE39" si="37">R14/R$26</f>
        <v>0.10708773596105904</v>
      </c>
      <c r="S39" s="11">
        <f t="shared" si="37"/>
        <v>0.12257939581719597</v>
      </c>
      <c r="T39" s="11">
        <f t="shared" si="37"/>
        <v>0.12916203030043655</v>
      </c>
      <c r="U39" s="11">
        <f t="shared" si="37"/>
        <v>0.12636332651670074</v>
      </c>
      <c r="V39" s="11">
        <f t="shared" si="37"/>
        <v>0.12618879887284257</v>
      </c>
      <c r="W39" s="11">
        <f t="shared" si="37"/>
        <v>0.12581028028850541</v>
      </c>
      <c r="X39" s="11">
        <f t="shared" si="37"/>
        <v>0.12590349677671422</v>
      </c>
      <c r="Y39" s="11">
        <f t="shared" si="37"/>
        <v>0.13579373104145603</v>
      </c>
      <c r="Z39" s="11">
        <f t="shared" si="37"/>
        <v>0.12794577685088632</v>
      </c>
      <c r="AA39" s="11">
        <f t="shared" si="37"/>
        <v>0.12883309322905948</v>
      </c>
      <c r="AB39" s="11">
        <f t="shared" si="37"/>
        <v>0.12693379456135293</v>
      </c>
      <c r="AC39" s="11">
        <f t="shared" si="37"/>
        <v>0.12492639842983318</v>
      </c>
      <c r="AD39" s="11">
        <f t="shared" si="37"/>
        <v>0.12383577266679338</v>
      </c>
      <c r="AE39" s="11">
        <f t="shared" si="37"/>
        <v>0.12573870284520938</v>
      </c>
    </row>
    <row r="40" spans="1:31" x14ac:dyDescent="0.25">
      <c r="A40" s="6" t="s">
        <v>25</v>
      </c>
      <c r="B40" s="11">
        <f t="shared" ref="B40:M40" si="38">B15/B$26</f>
        <v>4.0335713390955777E-2</v>
      </c>
      <c r="C40" s="11">
        <f t="shared" si="38"/>
        <v>4.0448280304006191E-2</v>
      </c>
      <c r="D40" s="11">
        <f t="shared" si="38"/>
        <v>3.9592760180995473E-2</v>
      </c>
      <c r="E40" s="11">
        <f t="shared" si="38"/>
        <v>3.9284845536365846E-2</v>
      </c>
      <c r="F40" s="11">
        <f t="shared" si="38"/>
        <v>3.7996950861967881E-2</v>
      </c>
      <c r="G40" s="11">
        <f t="shared" si="38"/>
        <v>3.9021479713603827E-2</v>
      </c>
      <c r="H40" s="11">
        <f t="shared" si="38"/>
        <v>3.751507840772015E-2</v>
      </c>
      <c r="I40" s="11">
        <f t="shared" si="38"/>
        <v>3.7466885328623696E-2</v>
      </c>
      <c r="J40" s="11">
        <f t="shared" si="38"/>
        <v>3.7495217446754242E-2</v>
      </c>
      <c r="K40" s="11">
        <f t="shared" si="38"/>
        <v>3.8780820220542689E-2</v>
      </c>
      <c r="L40" s="11">
        <f t="shared" si="38"/>
        <v>4.0262060750446693E-2</v>
      </c>
      <c r="M40" s="11">
        <f t="shared" si="38"/>
        <v>4.0793413173652697E-2</v>
      </c>
      <c r="N40" s="11">
        <f t="shared" si="18"/>
        <v>4.0484387985278418E-2</v>
      </c>
      <c r="O40" s="11">
        <f t="shared" si="18"/>
        <v>3.9189368017089825E-2</v>
      </c>
      <c r="P40" s="6"/>
      <c r="Q40" s="6" t="s">
        <v>25</v>
      </c>
      <c r="R40" s="11">
        <f t="shared" ref="R40:AE40" si="39">R15/R$26</f>
        <v>4.0484387985278418E-2</v>
      </c>
      <c r="S40" s="11">
        <f t="shared" si="39"/>
        <v>4.8024786986831915E-2</v>
      </c>
      <c r="T40" s="11">
        <f t="shared" si="39"/>
        <v>4.5193871437130877E-2</v>
      </c>
      <c r="U40" s="11">
        <f t="shared" si="39"/>
        <v>4.6267893660531696E-2</v>
      </c>
      <c r="V40" s="11">
        <f t="shared" si="39"/>
        <v>4.6231067277210283E-2</v>
      </c>
      <c r="W40" s="11">
        <f t="shared" si="39"/>
        <v>4.4280105907057415E-2</v>
      </c>
      <c r="X40" s="11">
        <f t="shared" si="39"/>
        <v>4.1805040046884158E-2</v>
      </c>
      <c r="Y40" s="11">
        <f t="shared" si="39"/>
        <v>3.7108190091001012E-2</v>
      </c>
      <c r="Z40" s="11">
        <f t="shared" si="39"/>
        <v>3.743482794577685E-2</v>
      </c>
      <c r="AA40" s="11">
        <f t="shared" si="39"/>
        <v>3.8176579543115867E-2</v>
      </c>
      <c r="AB40" s="11">
        <f t="shared" si="39"/>
        <v>4.2567502642452196E-2</v>
      </c>
      <c r="AC40" s="11">
        <f t="shared" si="39"/>
        <v>4.1707556427870468E-2</v>
      </c>
      <c r="AD40" s="11">
        <f t="shared" si="39"/>
        <v>4.7899638851929292E-2</v>
      </c>
      <c r="AE40" s="11">
        <f t="shared" si="39"/>
        <v>4.3063228520224539E-2</v>
      </c>
    </row>
    <row r="41" spans="1:31" x14ac:dyDescent="0.25">
      <c r="A41" s="6" t="s">
        <v>26</v>
      </c>
      <c r="B41" s="11">
        <f t="shared" ref="B41:M41" si="40">B16/B$26</f>
        <v>1.728673431040962E-2</v>
      </c>
      <c r="C41" s="11">
        <f t="shared" si="40"/>
        <v>1.8935978358881875E-2</v>
      </c>
      <c r="D41" s="11">
        <f t="shared" si="40"/>
        <v>1.7471091000502766E-2</v>
      </c>
      <c r="E41" s="11">
        <f t="shared" si="40"/>
        <v>1.8243736317197761E-2</v>
      </c>
      <c r="F41" s="11">
        <f t="shared" si="40"/>
        <v>1.7943004573707053E-2</v>
      </c>
      <c r="G41" s="11">
        <f t="shared" si="40"/>
        <v>1.8019093078758954E-2</v>
      </c>
      <c r="H41" s="11">
        <f t="shared" si="40"/>
        <v>1.7370325693606758E-2</v>
      </c>
      <c r="I41" s="11">
        <f t="shared" si="40"/>
        <v>1.9427273874101179E-2</v>
      </c>
      <c r="J41" s="11">
        <f t="shared" si="40"/>
        <v>1.8237469710496113E-2</v>
      </c>
      <c r="K41" s="11">
        <f t="shared" si="40"/>
        <v>1.9947961838681701E-2</v>
      </c>
      <c r="L41" s="11">
        <f t="shared" si="40"/>
        <v>1.8344252531268614E-2</v>
      </c>
      <c r="M41" s="11">
        <f t="shared" si="40"/>
        <v>1.7589820359281437E-2</v>
      </c>
      <c r="N41" s="11">
        <f t="shared" si="18"/>
        <v>1.7333491630060555E-2</v>
      </c>
      <c r="O41" s="11">
        <f t="shared" si="18"/>
        <v>1.8157929561222756E-2</v>
      </c>
      <c r="P41" s="6"/>
      <c r="Q41" s="6" t="s">
        <v>26</v>
      </c>
      <c r="R41" s="11">
        <f t="shared" ref="R41:AE41" si="41">R16/R$26</f>
        <v>1.7333491630060555E-2</v>
      </c>
      <c r="S41" s="11">
        <f t="shared" si="41"/>
        <v>2.3044151820294345E-2</v>
      </c>
      <c r="T41" s="11">
        <f t="shared" si="41"/>
        <v>2.1826585637250706E-2</v>
      </c>
      <c r="U41" s="11">
        <f t="shared" si="41"/>
        <v>2.0109066121336061E-2</v>
      </c>
      <c r="V41" s="11">
        <f t="shared" si="41"/>
        <v>2.1486438886932017E-2</v>
      </c>
      <c r="W41" s="11">
        <f t="shared" si="41"/>
        <v>1.9081530174381443E-2</v>
      </c>
      <c r="X41" s="11">
        <f t="shared" si="41"/>
        <v>2.0414143387380346E-2</v>
      </c>
      <c r="Y41" s="11">
        <f t="shared" si="41"/>
        <v>1.8907987866531854E-2</v>
      </c>
      <c r="Z41" s="11">
        <f t="shared" si="41"/>
        <v>1.8978102189781021E-2</v>
      </c>
      <c r="AA41" s="11">
        <f t="shared" si="41"/>
        <v>1.8831035192426425E-2</v>
      </c>
      <c r="AB41" s="11">
        <f t="shared" si="41"/>
        <v>1.9890458345344478E-2</v>
      </c>
      <c r="AC41" s="11">
        <f t="shared" si="41"/>
        <v>1.9234543670264968E-2</v>
      </c>
      <c r="AD41" s="11">
        <f t="shared" si="41"/>
        <v>1.9292910093138185E-2</v>
      </c>
      <c r="AE41" s="11">
        <f t="shared" si="41"/>
        <v>1.9957936519691341E-2</v>
      </c>
    </row>
    <row r="42" spans="1:31" x14ac:dyDescent="0.25">
      <c r="A42" s="6" t="s">
        <v>27</v>
      </c>
      <c r="B42" s="11">
        <f t="shared" ref="B42:M42" si="42">B17/B$26</f>
        <v>8.0170362019291001E-3</v>
      </c>
      <c r="C42" s="11">
        <f t="shared" si="42"/>
        <v>8.1154192966636611E-3</v>
      </c>
      <c r="D42" s="11">
        <f t="shared" si="42"/>
        <v>7.4157868275515331E-3</v>
      </c>
      <c r="E42" s="11">
        <f t="shared" si="42"/>
        <v>6.5677450741911947E-3</v>
      </c>
      <c r="F42" s="11">
        <f t="shared" si="42"/>
        <v>7.0364723818459023E-3</v>
      </c>
      <c r="G42" s="11">
        <f t="shared" si="42"/>
        <v>6.4439140811455861E-3</v>
      </c>
      <c r="H42" s="11">
        <f t="shared" si="42"/>
        <v>7.3582629674306399E-3</v>
      </c>
      <c r="I42" s="11">
        <f t="shared" si="42"/>
        <v>7.064463226945884E-3</v>
      </c>
      <c r="J42" s="11">
        <f t="shared" si="42"/>
        <v>7.9071546996556576E-3</v>
      </c>
      <c r="K42" s="11">
        <f t="shared" si="42"/>
        <v>8.5491265022921582E-3</v>
      </c>
      <c r="L42" s="11">
        <f t="shared" si="42"/>
        <v>6.6706372840976786E-3</v>
      </c>
      <c r="M42" s="11">
        <f t="shared" si="42"/>
        <v>7.6097804391217563E-3</v>
      </c>
      <c r="N42" s="11">
        <f t="shared" si="18"/>
        <v>7.9544105425620355E-3</v>
      </c>
      <c r="O42" s="11">
        <f t="shared" si="18"/>
        <v>7.4295328657579826E-3</v>
      </c>
      <c r="P42" s="6"/>
      <c r="Q42" s="6" t="s">
        <v>27</v>
      </c>
      <c r="R42" s="11">
        <f t="shared" ref="R42:AE42" si="43">R17/R$26</f>
        <v>7.9544105425620355E-3</v>
      </c>
      <c r="S42" s="11">
        <f t="shared" si="43"/>
        <v>9.1982958946553069E-3</v>
      </c>
      <c r="T42" s="11">
        <f t="shared" si="43"/>
        <v>1.0100145510570915E-2</v>
      </c>
      <c r="U42" s="11">
        <f t="shared" si="43"/>
        <v>9.9693251533742328E-3</v>
      </c>
      <c r="V42" s="11">
        <f t="shared" si="43"/>
        <v>8.982035928143714E-3</v>
      </c>
      <c r="W42" s="11">
        <f t="shared" si="43"/>
        <v>8.9473203688487154E-3</v>
      </c>
      <c r="X42" s="11">
        <f t="shared" si="43"/>
        <v>1.0158234030084E-2</v>
      </c>
      <c r="Y42" s="11">
        <f t="shared" si="43"/>
        <v>8.3923154701718919E-3</v>
      </c>
      <c r="Z42" s="11">
        <f t="shared" si="43"/>
        <v>7.1949947862356613E-3</v>
      </c>
      <c r="AA42" s="11">
        <f t="shared" si="43"/>
        <v>9.4669685120395142E-3</v>
      </c>
      <c r="AB42" s="11">
        <f t="shared" si="43"/>
        <v>8.2636686845392535E-3</v>
      </c>
      <c r="AC42" s="11">
        <f t="shared" si="43"/>
        <v>6.8694798822374874E-3</v>
      </c>
      <c r="AD42" s="11">
        <f t="shared" si="43"/>
        <v>9.4088576316289675E-3</v>
      </c>
      <c r="AE42" s="11">
        <f t="shared" si="43"/>
        <v>8.886650769435846E-3</v>
      </c>
    </row>
    <row r="43" spans="1:31" x14ac:dyDescent="0.25">
      <c r="A43" s="6" t="s">
        <v>28</v>
      </c>
      <c r="B43" s="11">
        <f t="shared" ref="B43:M43" si="44">B18/B$26</f>
        <v>3.8456720531128648E-2</v>
      </c>
      <c r="C43" s="11">
        <f t="shared" si="44"/>
        <v>3.8387221435012241E-2</v>
      </c>
      <c r="D43" s="11">
        <f t="shared" si="44"/>
        <v>3.7330316742081447E-2</v>
      </c>
      <c r="E43" s="11">
        <f t="shared" si="44"/>
        <v>3.6487472634395522E-2</v>
      </c>
      <c r="F43" s="11">
        <f t="shared" si="44"/>
        <v>3.8114225401665307E-2</v>
      </c>
      <c r="G43" s="11">
        <f t="shared" si="44"/>
        <v>3.6634844868735091E-2</v>
      </c>
      <c r="H43" s="11">
        <f t="shared" si="44"/>
        <v>3.6188178528347409E-2</v>
      </c>
      <c r="I43" s="11">
        <f t="shared" si="44"/>
        <v>3.5953071779992442E-2</v>
      </c>
      <c r="J43" s="11">
        <f t="shared" si="44"/>
        <v>3.5582196148450457E-2</v>
      </c>
      <c r="K43" s="11">
        <f t="shared" si="44"/>
        <v>3.6302812538718879E-2</v>
      </c>
      <c r="L43" s="11">
        <f t="shared" si="44"/>
        <v>3.561643835616439E-2</v>
      </c>
      <c r="M43" s="11">
        <f t="shared" si="44"/>
        <v>3.779940119760479E-2</v>
      </c>
      <c r="N43" s="11">
        <f t="shared" si="18"/>
        <v>3.7516324349994079E-2</v>
      </c>
      <c r="O43" s="11">
        <f t="shared" si="18"/>
        <v>3.6949165359094094E-2</v>
      </c>
      <c r="P43" s="6"/>
      <c r="Q43" s="6" t="s">
        <v>28</v>
      </c>
      <c r="R43" s="11">
        <f t="shared" ref="R43:AE43" si="45">R18/R$26</f>
        <v>3.7516324349994079E-2</v>
      </c>
      <c r="S43" s="11">
        <f t="shared" si="45"/>
        <v>4.1924864446165763E-2</v>
      </c>
      <c r="T43" s="11">
        <f t="shared" si="45"/>
        <v>3.9287854147051271E-2</v>
      </c>
      <c r="U43" s="11">
        <f t="shared" si="45"/>
        <v>3.9195637355146556E-2</v>
      </c>
      <c r="V43" s="11">
        <f t="shared" si="45"/>
        <v>3.8922155688622756E-2</v>
      </c>
      <c r="W43" s="11">
        <f t="shared" si="45"/>
        <v>3.916735141057244E-2</v>
      </c>
      <c r="X43" s="11">
        <f t="shared" si="45"/>
        <v>3.6237546395780425E-2</v>
      </c>
      <c r="Y43" s="11">
        <f t="shared" si="45"/>
        <v>3.4681496461071798E-2</v>
      </c>
      <c r="Z43" s="11">
        <f t="shared" si="45"/>
        <v>3.4098018769551611E-2</v>
      </c>
      <c r="AA43" s="11">
        <f t="shared" si="45"/>
        <v>3.5192426425190368E-2</v>
      </c>
      <c r="AB43" s="11">
        <f t="shared" si="45"/>
        <v>3.5937349860670709E-2</v>
      </c>
      <c r="AC43" s="11">
        <f t="shared" si="45"/>
        <v>3.7291462217860651E-2</v>
      </c>
      <c r="AD43" s="11">
        <f t="shared" si="45"/>
        <v>4.0771716403725525E-2</v>
      </c>
      <c r="AE43" s="11">
        <f t="shared" si="45"/>
        <v>3.7805293481641668E-2</v>
      </c>
    </row>
    <row r="44" spans="1:31" x14ac:dyDescent="0.25">
      <c r="A44" s="6" t="s">
        <v>29</v>
      </c>
      <c r="B44" s="11">
        <f t="shared" ref="B44:M44" si="46">B19/B$26</f>
        <v>3.7579857196542651E-4</v>
      </c>
      <c r="C44" s="11">
        <f t="shared" si="46"/>
        <v>5.1526471724848649E-4</v>
      </c>
      <c r="D44" s="11">
        <f t="shared" si="46"/>
        <v>5.0276520864756165E-4</v>
      </c>
      <c r="E44" s="11">
        <f t="shared" si="46"/>
        <v>4.8649963512527365E-4</v>
      </c>
      <c r="F44" s="11">
        <f t="shared" si="46"/>
        <v>4.6909815878972685E-4</v>
      </c>
      <c r="G44" s="11">
        <f t="shared" si="46"/>
        <v>3.5799522673031031E-4</v>
      </c>
      <c r="H44" s="11">
        <f t="shared" si="46"/>
        <v>3.6188178528347408E-4</v>
      </c>
      <c r="I44" s="11">
        <f t="shared" si="46"/>
        <v>3.7845338715781509E-4</v>
      </c>
      <c r="J44" s="11">
        <f t="shared" si="46"/>
        <v>3.8260425966075756E-4</v>
      </c>
      <c r="K44" s="11">
        <f t="shared" si="46"/>
        <v>4.9560153636476274E-4</v>
      </c>
      <c r="L44" s="11">
        <f t="shared" si="46"/>
        <v>2.3823704586063138E-4</v>
      </c>
      <c r="M44" s="11">
        <f t="shared" si="46"/>
        <v>4.990019960079841E-4</v>
      </c>
      <c r="N44" s="11">
        <f t="shared" si="18"/>
        <v>4.7489018164549465E-4</v>
      </c>
      <c r="O44" s="11">
        <f t="shared" si="18"/>
        <v>4.2535493506248005E-4</v>
      </c>
      <c r="P44" s="6"/>
      <c r="Q44" s="6" t="s">
        <v>29</v>
      </c>
      <c r="R44" s="11">
        <f t="shared" ref="R44:AE44" si="47">R19/R$26</f>
        <v>4.7489018164549465E-4</v>
      </c>
      <c r="S44" s="11">
        <f t="shared" si="47"/>
        <v>3.8729666924864449E-4</v>
      </c>
      <c r="T44" s="11">
        <f t="shared" si="47"/>
        <v>3.423778139176582E-4</v>
      </c>
      <c r="U44" s="11">
        <f t="shared" si="47"/>
        <v>3.4083162917518747E-4</v>
      </c>
      <c r="V44" s="11">
        <f t="shared" si="47"/>
        <v>3.5223670306445937E-4</v>
      </c>
      <c r="W44" s="11">
        <f t="shared" si="47"/>
        <v>2.7389756231169536E-4</v>
      </c>
      <c r="X44" s="11">
        <f t="shared" si="47"/>
        <v>3.9070130884938462E-4</v>
      </c>
      <c r="Y44" s="11">
        <f t="shared" si="47"/>
        <v>4.0444893832153697E-4</v>
      </c>
      <c r="Z44" s="11">
        <f t="shared" si="47"/>
        <v>4.1710114702815432E-4</v>
      </c>
      <c r="AA44" s="11">
        <f t="shared" si="47"/>
        <v>3.0870549495781024E-4</v>
      </c>
      <c r="AB44" s="11">
        <f t="shared" si="47"/>
        <v>4.8044585375228217E-4</v>
      </c>
      <c r="AC44" s="11">
        <f t="shared" si="47"/>
        <v>4.9067713444553491E-4</v>
      </c>
      <c r="AD44" s="11">
        <f t="shared" si="47"/>
        <v>4.7519482988025091E-4</v>
      </c>
      <c r="AE44" s="11">
        <f t="shared" si="47"/>
        <v>3.9249374231674995E-4</v>
      </c>
    </row>
    <row r="45" spans="1:31" x14ac:dyDescent="0.25">
      <c r="A45" s="6" t="s">
        <v>30</v>
      </c>
      <c r="B45" s="11">
        <f t="shared" ref="B45:M45" si="48">B20/B$26</f>
        <v>4.872854816485031E-2</v>
      </c>
      <c r="C45" s="11">
        <f t="shared" si="48"/>
        <v>4.7146721628236507E-2</v>
      </c>
      <c r="D45" s="11">
        <f t="shared" si="48"/>
        <v>4.8768225238813474E-2</v>
      </c>
      <c r="E45" s="11">
        <f t="shared" si="48"/>
        <v>4.4879591340306495E-2</v>
      </c>
      <c r="F45" s="11">
        <f t="shared" si="48"/>
        <v>4.1749736132285685E-2</v>
      </c>
      <c r="G45" s="11">
        <f t="shared" si="48"/>
        <v>4.4749403341288789E-2</v>
      </c>
      <c r="H45" s="11">
        <f t="shared" si="48"/>
        <v>3.9445114595898681E-2</v>
      </c>
      <c r="I45" s="11">
        <f t="shared" si="48"/>
        <v>4.3269837265043534E-2</v>
      </c>
      <c r="J45" s="11">
        <f t="shared" si="48"/>
        <v>4.3234281341665605E-2</v>
      </c>
      <c r="K45" s="11">
        <f t="shared" si="48"/>
        <v>4.4232437120555072E-2</v>
      </c>
      <c r="L45" s="11">
        <f t="shared" si="48"/>
        <v>4.419297200714712E-2</v>
      </c>
      <c r="M45" s="11">
        <f t="shared" si="48"/>
        <v>4.6781437125748504E-2</v>
      </c>
      <c r="N45" s="11">
        <f t="shared" si="18"/>
        <v>4.0959278166923914E-2</v>
      </c>
      <c r="O45" s="11">
        <f t="shared" si="18"/>
        <v>4.4425959884303465E-2</v>
      </c>
      <c r="P45" s="6"/>
      <c r="Q45" s="6" t="s">
        <v>30</v>
      </c>
      <c r="R45" s="11">
        <f t="shared" ref="R45:AE45" si="49">R20/R$26</f>
        <v>4.0959278166923914E-2</v>
      </c>
      <c r="S45" s="11">
        <f t="shared" si="49"/>
        <v>3.3888458559256394E-2</v>
      </c>
      <c r="T45" s="11">
        <f t="shared" si="49"/>
        <v>3.0214842078233332E-2</v>
      </c>
      <c r="U45" s="11">
        <f t="shared" si="49"/>
        <v>3.0589638718473075E-2</v>
      </c>
      <c r="V45" s="11">
        <f t="shared" si="49"/>
        <v>2.8795350475519552E-2</v>
      </c>
      <c r="W45" s="11">
        <f t="shared" si="49"/>
        <v>3.2046014790468362E-2</v>
      </c>
      <c r="X45" s="11">
        <f t="shared" si="49"/>
        <v>3.1158429380738421E-2</v>
      </c>
      <c r="Y45" s="11">
        <f t="shared" si="49"/>
        <v>3.4681496461071798E-2</v>
      </c>
      <c r="Z45" s="11">
        <f t="shared" si="49"/>
        <v>3.461939520333681E-2</v>
      </c>
      <c r="AA45" s="11">
        <f t="shared" si="49"/>
        <v>3.4369211771969541E-2</v>
      </c>
      <c r="AB45" s="11">
        <f t="shared" si="49"/>
        <v>3.5456904006918422E-2</v>
      </c>
      <c r="AC45" s="11">
        <f t="shared" si="49"/>
        <v>3.287536800785084E-2</v>
      </c>
      <c r="AD45" s="11">
        <f t="shared" si="49"/>
        <v>3.3453716023569662E-2</v>
      </c>
      <c r="AE45" s="11">
        <f t="shared" si="49"/>
        <v>3.3095368573840662E-2</v>
      </c>
    </row>
    <row r="46" spans="1:31" x14ac:dyDescent="0.25">
      <c r="A46" s="6" t="s">
        <v>31</v>
      </c>
      <c r="B46" s="11">
        <f t="shared" ref="B46:M46" si="50">B21/B$26</f>
        <v>2.8936490041337842E-2</v>
      </c>
      <c r="C46" s="11">
        <f t="shared" si="50"/>
        <v>3.0915883034909185E-2</v>
      </c>
      <c r="D46" s="11">
        <f t="shared" si="50"/>
        <v>3.1297134238310716E-2</v>
      </c>
      <c r="E46" s="11">
        <f t="shared" si="50"/>
        <v>3.0527852104110915E-2</v>
      </c>
      <c r="F46" s="11">
        <f t="shared" si="50"/>
        <v>2.7324967749501588E-2</v>
      </c>
      <c r="G46" s="11">
        <f t="shared" si="50"/>
        <v>2.5298329355608596E-2</v>
      </c>
      <c r="H46" s="11">
        <f t="shared" si="50"/>
        <v>2.6055488540410138E-2</v>
      </c>
      <c r="I46" s="11">
        <f t="shared" si="50"/>
        <v>2.8762457423993946E-2</v>
      </c>
      <c r="J46" s="11">
        <f t="shared" si="50"/>
        <v>3.060834077286061E-2</v>
      </c>
      <c r="K46" s="11">
        <f t="shared" si="50"/>
        <v>3.1222896790980056E-2</v>
      </c>
      <c r="L46" s="11">
        <f t="shared" si="50"/>
        <v>3.2757593805836809E-2</v>
      </c>
      <c r="M46" s="11">
        <f t="shared" si="50"/>
        <v>2.981536926147705E-2</v>
      </c>
      <c r="N46" s="11">
        <f t="shared" si="18"/>
        <v>3.5260595987177977E-2</v>
      </c>
      <c r="O46" s="11">
        <f t="shared" si="18"/>
        <v>2.9897725768947201E-2</v>
      </c>
      <c r="P46" s="6"/>
      <c r="Q46" s="6" t="s">
        <v>31</v>
      </c>
      <c r="R46" s="11">
        <f t="shared" ref="R46:AE46" si="51">R21/R$26</f>
        <v>3.5260595987177977E-2</v>
      </c>
      <c r="S46" s="11">
        <f t="shared" si="51"/>
        <v>4.7540666150271117E-2</v>
      </c>
      <c r="T46" s="11">
        <f t="shared" si="51"/>
        <v>4.3995549088419073E-2</v>
      </c>
      <c r="U46" s="11">
        <f t="shared" si="51"/>
        <v>4.2774369461486023E-2</v>
      </c>
      <c r="V46" s="11">
        <f t="shared" si="51"/>
        <v>4.2356463543501234E-2</v>
      </c>
      <c r="W46" s="11">
        <f t="shared" si="51"/>
        <v>3.6154478225143789E-2</v>
      </c>
      <c r="X46" s="11">
        <f t="shared" si="51"/>
        <v>2.7837468255518655E-2</v>
      </c>
      <c r="Y46" s="11">
        <f t="shared" si="51"/>
        <v>3.1344792719919114E-2</v>
      </c>
      <c r="Z46" s="11">
        <f t="shared" si="51"/>
        <v>3.0552659019812304E-2</v>
      </c>
      <c r="AA46" s="11">
        <f t="shared" si="51"/>
        <v>2.7783494546202925E-2</v>
      </c>
      <c r="AB46" s="11">
        <f t="shared" si="51"/>
        <v>3.0748534640146059E-2</v>
      </c>
      <c r="AC46" s="11">
        <f t="shared" si="51"/>
        <v>3.1403336604514234E-2</v>
      </c>
      <c r="AD46" s="11">
        <f t="shared" si="51"/>
        <v>2.756130013305455E-2</v>
      </c>
      <c r="AE46" s="11">
        <f t="shared" si="51"/>
        <v>3.5317031266199631E-2</v>
      </c>
    </row>
    <row r="47" spans="1:31" x14ac:dyDescent="0.25">
      <c r="A47" s="6" t="s">
        <v>32</v>
      </c>
      <c r="B47" s="11">
        <f t="shared" ref="B47:M47" si="52">B22/B$26</f>
        <v>9.4575973944632338E-2</v>
      </c>
      <c r="C47" s="11">
        <f t="shared" si="52"/>
        <v>9.8802009532397275E-2</v>
      </c>
      <c r="D47" s="11">
        <f t="shared" si="52"/>
        <v>0.10005027652086476</v>
      </c>
      <c r="E47" s="11">
        <f t="shared" si="52"/>
        <v>0.10058379956215031</v>
      </c>
      <c r="F47" s="11">
        <f t="shared" si="52"/>
        <v>0.10120792775888356</v>
      </c>
      <c r="G47" s="11">
        <f t="shared" si="52"/>
        <v>9.4630071599045351E-2</v>
      </c>
      <c r="H47" s="11">
        <f t="shared" si="52"/>
        <v>9.9034981905910757E-2</v>
      </c>
      <c r="I47" s="11">
        <f t="shared" si="52"/>
        <v>9.1081115175980845E-2</v>
      </c>
      <c r="J47" s="11">
        <f t="shared" si="52"/>
        <v>8.9401862007397026E-2</v>
      </c>
      <c r="K47" s="11">
        <f t="shared" si="52"/>
        <v>8.5119563870648007E-2</v>
      </c>
      <c r="L47" s="11">
        <f t="shared" si="52"/>
        <v>8.8266825491363915E-2</v>
      </c>
      <c r="M47" s="11">
        <f t="shared" si="52"/>
        <v>9.0444111776447109E-2</v>
      </c>
      <c r="N47" s="11">
        <f t="shared" si="18"/>
        <v>9.5809094146978552E-2</v>
      </c>
      <c r="O47" s="11">
        <f t="shared" si="18"/>
        <v>9.457058056222474E-2</v>
      </c>
      <c r="P47" s="6"/>
      <c r="Q47" s="6" t="s">
        <v>32</v>
      </c>
      <c r="R47" s="11">
        <f t="shared" ref="R47:AE47" si="53">R22/R$26</f>
        <v>9.5809094146978552E-2</v>
      </c>
      <c r="S47" s="11">
        <f t="shared" si="53"/>
        <v>8.9368706429124728E-2</v>
      </c>
      <c r="T47" s="11">
        <f t="shared" si="53"/>
        <v>8.2684242061114452E-2</v>
      </c>
      <c r="U47" s="11">
        <f t="shared" si="53"/>
        <v>8.2055214723926392E-2</v>
      </c>
      <c r="V47" s="11">
        <f t="shared" si="53"/>
        <v>8.4184572032405786E-2</v>
      </c>
      <c r="W47" s="11">
        <f t="shared" si="53"/>
        <v>8.536474025381173E-2</v>
      </c>
      <c r="X47" s="11">
        <f t="shared" si="53"/>
        <v>8.9861301035358457E-2</v>
      </c>
      <c r="Y47" s="11">
        <f t="shared" si="53"/>
        <v>8.5642062689585463E-2</v>
      </c>
      <c r="Z47" s="11">
        <f t="shared" si="53"/>
        <v>8.425443169968716E-2</v>
      </c>
      <c r="AA47" s="11">
        <f t="shared" si="53"/>
        <v>8.6231734924881676E-2</v>
      </c>
      <c r="AB47" s="11">
        <f t="shared" si="53"/>
        <v>8.6191986163159415E-2</v>
      </c>
      <c r="AC47" s="11">
        <f t="shared" si="53"/>
        <v>8.174681059862611E-2</v>
      </c>
      <c r="AD47" s="11">
        <f t="shared" si="53"/>
        <v>8.7245770766014058E-2</v>
      </c>
      <c r="AE47" s="11">
        <f t="shared" si="53"/>
        <v>8.5985751736599655E-2</v>
      </c>
    </row>
    <row r="48" spans="1:31" x14ac:dyDescent="0.25">
      <c r="A48" s="6" t="s">
        <v>33</v>
      </c>
      <c r="B48" s="11">
        <f t="shared" ref="B48:M48" si="54">B23/B$26</f>
        <v>2.7934360516096705E-2</v>
      </c>
      <c r="C48" s="11">
        <f t="shared" si="54"/>
        <v>2.9241272703851608E-2</v>
      </c>
      <c r="D48" s="11">
        <f t="shared" si="54"/>
        <v>2.765208647561589E-2</v>
      </c>
      <c r="E48" s="11">
        <f t="shared" si="54"/>
        <v>2.7243979567015329E-2</v>
      </c>
      <c r="F48" s="11">
        <f t="shared" si="54"/>
        <v>2.6973144130409292E-2</v>
      </c>
      <c r="G48" s="11">
        <f t="shared" si="54"/>
        <v>2.6014319809069215E-2</v>
      </c>
      <c r="H48" s="11">
        <f t="shared" si="54"/>
        <v>2.6658624849215926E-2</v>
      </c>
      <c r="I48" s="11">
        <f t="shared" si="54"/>
        <v>2.8257852907783536E-2</v>
      </c>
      <c r="J48" s="11">
        <f t="shared" si="54"/>
        <v>2.6527228669812525E-2</v>
      </c>
      <c r="K48" s="11">
        <f t="shared" si="54"/>
        <v>2.6266881427332429E-2</v>
      </c>
      <c r="L48" s="11">
        <f t="shared" si="54"/>
        <v>2.6325193567599763E-2</v>
      </c>
      <c r="M48" s="11">
        <f t="shared" si="54"/>
        <v>2.7944111776447112E-2</v>
      </c>
      <c r="N48" s="11">
        <f t="shared" si="18"/>
        <v>2.6593850172147705E-2</v>
      </c>
      <c r="O48" s="11">
        <f t="shared" si="18"/>
        <v>2.7184906516437606E-2</v>
      </c>
      <c r="P48" s="6"/>
      <c r="Q48" s="6" t="s">
        <v>33</v>
      </c>
      <c r="R48" s="11">
        <f t="shared" ref="R48:AE48" si="55">R23/R$26</f>
        <v>2.6593850172147705E-2</v>
      </c>
      <c r="S48" s="11">
        <f t="shared" si="55"/>
        <v>2.3237800154918671E-2</v>
      </c>
      <c r="T48" s="11">
        <f t="shared" si="55"/>
        <v>2.1398613369853638E-2</v>
      </c>
      <c r="U48" s="11">
        <f t="shared" si="55"/>
        <v>2.1131561008861623E-2</v>
      </c>
      <c r="V48" s="11">
        <f t="shared" si="55"/>
        <v>2.1662557238464251E-2</v>
      </c>
      <c r="W48" s="11">
        <f t="shared" si="55"/>
        <v>2.1546608235186702E-2</v>
      </c>
      <c r="X48" s="11">
        <f t="shared" si="55"/>
        <v>2.2660675913264306E-2</v>
      </c>
      <c r="Y48" s="11">
        <f t="shared" si="55"/>
        <v>2.3559150657229529E-2</v>
      </c>
      <c r="Z48" s="11">
        <f t="shared" si="55"/>
        <v>2.3774765380604791E-2</v>
      </c>
      <c r="AA48" s="11">
        <f t="shared" si="55"/>
        <v>2.3461617616793575E-2</v>
      </c>
      <c r="AB48" s="11">
        <f t="shared" si="55"/>
        <v>2.4694916882867297E-2</v>
      </c>
      <c r="AC48" s="11">
        <f t="shared" si="55"/>
        <v>2.2669283611383709E-2</v>
      </c>
      <c r="AD48" s="11">
        <f t="shared" si="55"/>
        <v>2.3474624596084397E-2</v>
      </c>
      <c r="AE48" s="11">
        <f t="shared" si="55"/>
        <v>2.2957181154375936E-2</v>
      </c>
    </row>
    <row r="49" spans="1:31" x14ac:dyDescent="0.25">
      <c r="A49" s="6" t="s">
        <v>53</v>
      </c>
      <c r="B49" s="11">
        <f t="shared" ref="B49:M49" si="56">B24/B$26</f>
        <v>5.2611800075159712E-3</v>
      </c>
      <c r="C49" s="11">
        <f t="shared" si="56"/>
        <v>5.1526471724848638E-3</v>
      </c>
      <c r="D49" s="11">
        <f t="shared" si="56"/>
        <v>6.1588738059326293E-3</v>
      </c>
      <c r="E49" s="11">
        <f t="shared" si="56"/>
        <v>4.6217465336900994E-3</v>
      </c>
      <c r="F49" s="11">
        <f t="shared" si="56"/>
        <v>4.9255306672921313E-3</v>
      </c>
      <c r="G49" s="11">
        <f t="shared" si="56"/>
        <v>5.3699284009546553E-3</v>
      </c>
      <c r="H49" s="11">
        <f t="shared" si="56"/>
        <v>5.6694813027744276E-3</v>
      </c>
      <c r="I49" s="11">
        <f t="shared" si="56"/>
        <v>5.5506496783146227E-3</v>
      </c>
      <c r="J49" s="11">
        <f t="shared" si="56"/>
        <v>5.8665986481316167E-3</v>
      </c>
      <c r="K49" s="11">
        <f t="shared" si="56"/>
        <v>6.5667203568331072E-3</v>
      </c>
      <c r="L49" s="11">
        <f t="shared" si="56"/>
        <v>7.5044669446098873E-3</v>
      </c>
      <c r="M49" s="11">
        <f t="shared" si="56"/>
        <v>5.9880239520958079E-3</v>
      </c>
      <c r="N49" s="11">
        <f t="shared" si="18"/>
        <v>7.0046301792710455E-3</v>
      </c>
      <c r="O49" s="11">
        <f t="shared" si="18"/>
        <v>5.8226364444108371E-3</v>
      </c>
      <c r="P49" s="6"/>
      <c r="Q49" s="6" t="s">
        <v>53</v>
      </c>
      <c r="R49" s="11">
        <f t="shared" ref="R49:AE49" si="57">R24/R$26</f>
        <v>7.0046301792710455E-3</v>
      </c>
      <c r="S49" s="11">
        <f t="shared" si="57"/>
        <v>8.810999225406662E-3</v>
      </c>
      <c r="T49" s="11">
        <f t="shared" si="57"/>
        <v>6.4195840109560901E-3</v>
      </c>
      <c r="U49" s="11">
        <f t="shared" si="57"/>
        <v>7.4982958418541249E-3</v>
      </c>
      <c r="V49" s="11">
        <f t="shared" si="57"/>
        <v>6.6044381824586123E-3</v>
      </c>
      <c r="W49" s="11">
        <f t="shared" si="57"/>
        <v>7.3039349949785438E-3</v>
      </c>
      <c r="X49" s="11">
        <f t="shared" si="57"/>
        <v>7.0326235592889233E-3</v>
      </c>
      <c r="Y49" s="11">
        <f t="shared" si="57"/>
        <v>6.9767441860465124E-3</v>
      </c>
      <c r="Z49" s="11">
        <f t="shared" si="57"/>
        <v>6.2565172054223142E-3</v>
      </c>
      <c r="AA49" s="11">
        <f t="shared" si="57"/>
        <v>6.7915208890718254E-3</v>
      </c>
      <c r="AB49" s="11">
        <f t="shared" si="57"/>
        <v>6.2457960987796681E-3</v>
      </c>
      <c r="AC49" s="11">
        <f t="shared" si="57"/>
        <v>6.8694798822374874E-3</v>
      </c>
      <c r="AD49" s="11">
        <f t="shared" si="57"/>
        <v>0</v>
      </c>
      <c r="AE49" s="11">
        <f t="shared" si="57"/>
        <v>6.4428218078409882E-3</v>
      </c>
    </row>
    <row r="50" spans="1:31" x14ac:dyDescent="0.25">
      <c r="A50" s="6" t="s">
        <v>34</v>
      </c>
      <c r="B50" s="11">
        <f t="shared" ref="B50:M50" si="58">B25/B$26</f>
        <v>5.2486533884504583E-2</v>
      </c>
      <c r="C50" s="11">
        <f t="shared" si="58"/>
        <v>5.3072265876594103E-2</v>
      </c>
      <c r="D50" s="11">
        <f t="shared" si="58"/>
        <v>5.2916038210155857E-2</v>
      </c>
      <c r="E50" s="11">
        <f t="shared" si="58"/>
        <v>5.3514959863780104E-2</v>
      </c>
      <c r="F50" s="11">
        <f t="shared" si="58"/>
        <v>5.3359915562331425E-2</v>
      </c>
      <c r="G50" s="11">
        <f t="shared" si="58"/>
        <v>5.3579952267303117E-2</v>
      </c>
      <c r="H50" s="11">
        <f t="shared" si="58"/>
        <v>5.3437876960193011E-2</v>
      </c>
      <c r="I50" s="11">
        <f t="shared" si="58"/>
        <v>5.3614229847357149E-2</v>
      </c>
      <c r="J50" s="11">
        <f t="shared" si="58"/>
        <v>5.3181992092845305E-2</v>
      </c>
      <c r="K50" s="11">
        <f t="shared" si="58"/>
        <v>5.3029364391029621E-2</v>
      </c>
      <c r="L50" s="11">
        <f t="shared" si="58"/>
        <v>5.3245979749851104E-2</v>
      </c>
      <c r="M50" s="11">
        <f t="shared" si="58"/>
        <v>5.3642714570858278E-2</v>
      </c>
      <c r="N50" s="11">
        <f t="shared" si="18"/>
        <v>5.3068977798884025E-2</v>
      </c>
      <c r="O50" s="11">
        <f t="shared" si="18"/>
        <v>5.3244985537932221E-2</v>
      </c>
      <c r="P50" s="6"/>
      <c r="Q50" s="6" t="s">
        <v>34</v>
      </c>
      <c r="R50" s="11">
        <f t="shared" ref="R50:AE50" si="59">R25/R$26</f>
        <v>5.3068977798884025E-2</v>
      </c>
      <c r="S50" s="11">
        <f t="shared" si="59"/>
        <v>5.1316808675445393E-2</v>
      </c>
      <c r="T50" s="11">
        <f t="shared" si="59"/>
        <v>5.4352477959428235E-2</v>
      </c>
      <c r="U50" s="11">
        <f t="shared" si="59"/>
        <v>5.8282208588957059E-2</v>
      </c>
      <c r="V50" s="11">
        <f t="shared" si="59"/>
        <v>6.0584712927087003E-2</v>
      </c>
      <c r="W50" s="11">
        <f t="shared" si="59"/>
        <v>6.0531361270884682E-2</v>
      </c>
      <c r="X50" s="11">
        <f t="shared" si="59"/>
        <v>5.9191248290681765E-2</v>
      </c>
      <c r="Y50" s="11">
        <f t="shared" si="59"/>
        <v>5.7735085945399396E-2</v>
      </c>
      <c r="Z50" s="11">
        <f t="shared" si="59"/>
        <v>5.7247132429614184E-2</v>
      </c>
      <c r="AA50" s="11">
        <f t="shared" si="59"/>
        <v>5.824243671537354E-2</v>
      </c>
      <c r="AB50" s="11">
        <f t="shared" si="59"/>
        <v>6.0824445085038911E-2</v>
      </c>
      <c r="AC50" s="11">
        <f t="shared" si="59"/>
        <v>6.2021589793915616E-2</v>
      </c>
      <c r="AD50" s="11">
        <f t="shared" si="59"/>
        <v>6.9378445162516632E-3</v>
      </c>
      <c r="AE50" s="11">
        <f t="shared" si="59"/>
        <v>5.3890131374320548E-2</v>
      </c>
    </row>
    <row r="51" spans="1:31" x14ac:dyDescent="0.25">
      <c r="A51" s="6" t="s">
        <v>56</v>
      </c>
      <c r="B51" s="11">
        <f>AVERAGE(B30:B50)</f>
        <v>4.7619047619047616E-2</v>
      </c>
      <c r="C51" s="11">
        <f t="shared" ref="C51:M51" si="60">AVERAGE(C30:C50)</f>
        <v>4.7619047619047616E-2</v>
      </c>
      <c r="D51" s="11">
        <f t="shared" si="60"/>
        <v>4.7619047619047616E-2</v>
      </c>
      <c r="E51" s="11">
        <f t="shared" si="60"/>
        <v>4.7619047619047616E-2</v>
      </c>
      <c r="F51" s="11">
        <f t="shared" si="60"/>
        <v>4.7619047619047616E-2</v>
      </c>
      <c r="G51" s="11">
        <f t="shared" si="60"/>
        <v>4.761904761904763E-2</v>
      </c>
      <c r="H51" s="11">
        <f t="shared" si="60"/>
        <v>4.7619047619047637E-2</v>
      </c>
      <c r="I51" s="11">
        <f t="shared" si="60"/>
        <v>4.761904761904763E-2</v>
      </c>
      <c r="J51" s="11">
        <f t="shared" si="60"/>
        <v>4.7619047619047616E-2</v>
      </c>
      <c r="K51" s="11">
        <f t="shared" si="60"/>
        <v>4.761904761904763E-2</v>
      </c>
      <c r="L51" s="11">
        <f t="shared" si="60"/>
        <v>4.7619047619047616E-2</v>
      </c>
      <c r="M51" s="11">
        <f t="shared" si="60"/>
        <v>4.761904761904763E-2</v>
      </c>
      <c r="N51" s="11">
        <f>AVERAGE(N30:N50)</f>
        <v>4.7619047619047637E-2</v>
      </c>
      <c r="O51" s="11">
        <f>AVERAGE(O30:O50)</f>
        <v>4.761904761904763E-2</v>
      </c>
      <c r="P51" s="6"/>
      <c r="Q51" s="6" t="s">
        <v>56</v>
      </c>
      <c r="R51" s="11">
        <f>AVERAGE(R30:R50)</f>
        <v>4.7619047619047637E-2</v>
      </c>
      <c r="S51" s="11">
        <f t="shared" ref="S51:AE51" si="61">AVERAGE(S30:S50)</f>
        <v>4.7619047619047616E-2</v>
      </c>
      <c r="T51" s="11">
        <f t="shared" si="61"/>
        <v>4.7619047619047616E-2</v>
      </c>
      <c r="U51" s="11">
        <f t="shared" si="61"/>
        <v>4.761904761904763E-2</v>
      </c>
      <c r="V51" s="11">
        <f t="shared" si="61"/>
        <v>4.7619047619047616E-2</v>
      </c>
      <c r="W51" s="11">
        <f t="shared" si="61"/>
        <v>4.7619047619047609E-2</v>
      </c>
      <c r="X51" s="11">
        <f t="shared" si="61"/>
        <v>4.7619047619047616E-2</v>
      </c>
      <c r="Y51" s="11">
        <f t="shared" si="61"/>
        <v>4.7619047619047616E-2</v>
      </c>
      <c r="Z51" s="11">
        <f t="shared" si="61"/>
        <v>4.7619047619047616E-2</v>
      </c>
      <c r="AA51" s="11">
        <f t="shared" si="61"/>
        <v>4.7619047619047616E-2</v>
      </c>
      <c r="AB51" s="11">
        <f t="shared" si="61"/>
        <v>4.7619047619047616E-2</v>
      </c>
      <c r="AC51" s="11">
        <f t="shared" si="61"/>
        <v>4.761904761904763E-2</v>
      </c>
      <c r="AD51" s="11">
        <f t="shared" si="61"/>
        <v>4.7619047619047616E-2</v>
      </c>
      <c r="AE51" s="11">
        <f t="shared" ref="AE51" si="62">AE26/AE$26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7053-2225-4C80-BC1A-C8BC8FE48A66}">
  <dimension ref="A1:AM24"/>
  <sheetViews>
    <sheetView tabSelected="1" workbookViewId="0">
      <selection activeCell="A3" sqref="A3"/>
    </sheetView>
  </sheetViews>
  <sheetFormatPr defaultRowHeight="15" x14ac:dyDescent="0.25"/>
  <cols>
    <col min="1" max="1" width="14.5703125" bestFit="1" customWidth="1"/>
    <col min="2" max="2" width="21.5703125" customWidth="1"/>
    <col min="3" max="3" width="21.85546875" customWidth="1"/>
    <col min="4" max="4" width="16.85546875" customWidth="1"/>
    <col min="7" max="7" width="21.7109375" customWidth="1"/>
    <col min="8" max="8" width="22.140625" customWidth="1"/>
    <col min="9" max="9" width="16.5703125" customWidth="1"/>
    <col min="10" max="10" width="14" customWidth="1"/>
    <col min="11" max="11" width="16.85546875" customWidth="1"/>
    <col min="12" max="12" width="19.42578125" customWidth="1"/>
    <col min="13" max="13" width="23.140625" customWidth="1"/>
    <col min="14" max="14" width="19.7109375" customWidth="1"/>
    <col min="16" max="16" width="14.7109375" customWidth="1"/>
    <col min="17" max="17" width="21.85546875" customWidth="1"/>
    <col min="18" max="18" width="19.85546875" customWidth="1"/>
    <col min="19" max="19" width="16.28515625" customWidth="1"/>
    <col min="21" max="21" width="14.5703125" style="6" bestFit="1" customWidth="1"/>
    <col min="22" max="23" width="19.7109375" style="6" customWidth="1"/>
    <col min="24" max="24" width="16.85546875" style="6" customWidth="1"/>
    <col min="25" max="26" width="9.140625" style="6"/>
    <col min="27" max="28" width="20.85546875" style="6" customWidth="1"/>
    <col min="29" max="29" width="16.5703125" style="6" customWidth="1"/>
    <col min="30" max="31" width="9.140625" style="6"/>
    <col min="32" max="32" width="19.42578125" style="6" customWidth="1"/>
    <col min="33" max="33" width="23.140625" style="6" customWidth="1"/>
    <col min="34" max="34" width="19.7109375" style="6" customWidth="1"/>
    <col min="35" max="35" width="9.140625" style="6"/>
    <col min="36" max="36" width="14.7109375" style="6" customWidth="1"/>
    <col min="37" max="37" width="21.85546875" style="6" customWidth="1"/>
    <col min="38" max="38" width="19.85546875" style="6" customWidth="1"/>
    <col min="39" max="39" width="16.28515625" style="6" customWidth="1"/>
  </cols>
  <sheetData>
    <row r="1" spans="1:39" ht="67.5" customHeight="1" thickBot="1" x14ac:dyDescent="0.3">
      <c r="A1" s="17" t="s">
        <v>3</v>
      </c>
      <c r="B1" s="16" t="s">
        <v>65</v>
      </c>
      <c r="C1" s="16" t="s">
        <v>66</v>
      </c>
      <c r="D1" s="16" t="s">
        <v>61</v>
      </c>
      <c r="F1" s="17" t="s">
        <v>3</v>
      </c>
      <c r="G1" s="16" t="s">
        <v>67</v>
      </c>
      <c r="H1" s="16" t="s">
        <v>68</v>
      </c>
      <c r="I1" s="16" t="s">
        <v>58</v>
      </c>
      <c r="K1" s="17" t="s">
        <v>3</v>
      </c>
      <c r="L1" s="16" t="s">
        <v>69</v>
      </c>
      <c r="M1" s="16" t="s">
        <v>70</v>
      </c>
      <c r="N1" s="16" t="s">
        <v>61</v>
      </c>
      <c r="P1" s="17" t="s">
        <v>3</v>
      </c>
      <c r="Q1" s="16" t="s">
        <v>71</v>
      </c>
      <c r="R1" s="16" t="s">
        <v>72</v>
      </c>
      <c r="S1" s="16" t="s">
        <v>58</v>
      </c>
      <c r="U1" s="17" t="s">
        <v>3</v>
      </c>
      <c r="V1" s="16" t="s">
        <v>73</v>
      </c>
      <c r="W1" s="16" t="s">
        <v>74</v>
      </c>
      <c r="X1" s="16" t="s">
        <v>61</v>
      </c>
      <c r="Z1" s="17" t="s">
        <v>3</v>
      </c>
      <c r="AA1" s="16" t="s">
        <v>75</v>
      </c>
      <c r="AB1" s="16" t="s">
        <v>76</v>
      </c>
      <c r="AC1" s="16" t="s">
        <v>58</v>
      </c>
      <c r="AE1" s="17" t="s">
        <v>3</v>
      </c>
      <c r="AF1" s="16" t="s">
        <v>57</v>
      </c>
      <c r="AG1" s="16" t="s">
        <v>62</v>
      </c>
      <c r="AH1" s="16" t="s">
        <v>61</v>
      </c>
      <c r="AJ1" s="17" t="s">
        <v>3</v>
      </c>
      <c r="AK1" s="16" t="s">
        <v>60</v>
      </c>
      <c r="AL1" s="16" t="s">
        <v>59</v>
      </c>
      <c r="AM1" s="16" t="s">
        <v>58</v>
      </c>
    </row>
    <row r="2" spans="1:39" x14ac:dyDescent="0.25">
      <c r="A2" s="6" t="s">
        <v>15</v>
      </c>
      <c r="B2">
        <f>'Quantidade de internação'!O5</f>
        <v>814635</v>
      </c>
      <c r="C2">
        <f>'Quantidade de internação'!AE5</f>
        <v>1363909</v>
      </c>
      <c r="D2" s="20">
        <f>((C2-B2))</f>
        <v>549274</v>
      </c>
      <c r="F2" s="6" t="s">
        <v>15</v>
      </c>
      <c r="G2" s="14">
        <f>'Quantidade de internação'!O30</f>
        <v>6.665876767749998E-2</v>
      </c>
      <c r="H2" s="14">
        <f>'Quantidade de internação'!AE30</f>
        <v>0.12249371818565719</v>
      </c>
      <c r="I2" s="18">
        <f>((H2/G2)-1)</f>
        <v>0.83762350330703383</v>
      </c>
      <c r="K2" s="6" t="s">
        <v>15</v>
      </c>
      <c r="L2" s="8">
        <f>'Valor total'!O5</f>
        <v>1302806680.79</v>
      </c>
      <c r="M2" s="8">
        <f>'Valor total'!AE5</f>
        <v>4696019660.46</v>
      </c>
      <c r="N2" s="18">
        <f>((M2/L2)-1)</f>
        <v>2.6045406657052244</v>
      </c>
      <c r="P2" s="6" t="s">
        <v>15</v>
      </c>
      <c r="Q2" s="14">
        <f>'Valor total'!O30</f>
        <v>7.5737417836011997E-2</v>
      </c>
      <c r="R2" s="14">
        <f>'Valor total'!AE30</f>
        <v>0.14310319279317202</v>
      </c>
      <c r="S2" s="18">
        <f>((R2/Q2)-1)</f>
        <v>0.88946490231580899</v>
      </c>
      <c r="U2" s="6" t="s">
        <v>15</v>
      </c>
      <c r="V2" s="6">
        <f>Óbitos!O5</f>
        <v>107415</v>
      </c>
      <c r="W2" s="6">
        <f>Óbitos!AE5</f>
        <v>252147</v>
      </c>
      <c r="X2" s="18">
        <f>((W2/V2)-1)</f>
        <v>1.347409579667644</v>
      </c>
      <c r="Z2" s="6" t="s">
        <v>15</v>
      </c>
      <c r="AA2" s="13">
        <f>Óbitos!O30</f>
        <v>0.1881858890804356</v>
      </c>
      <c r="AB2" s="14">
        <f>Óbitos!AE30</f>
        <v>0.36879286363057967</v>
      </c>
      <c r="AC2" s="18">
        <f>((AB2/AA2)-1)</f>
        <v>0.95972644618932024</v>
      </c>
      <c r="AE2" s="6" t="s">
        <v>15</v>
      </c>
      <c r="AF2" s="13">
        <f>'Taxa de mortalidade'!O5</f>
        <v>1.5846000000000002</v>
      </c>
      <c r="AG2" s="14">
        <f>'Taxa de mortalidade'!AE5</f>
        <v>2.3377999999999997</v>
      </c>
      <c r="AH2" s="18">
        <f>((AG2/AF2)-1)</f>
        <v>0.47532500315536996</v>
      </c>
      <c r="AJ2" s="6" t="s">
        <v>15</v>
      </c>
      <c r="AK2" s="14">
        <f>'Taxa de mortalidade'!O30</f>
        <v>0.14978165113333464</v>
      </c>
      <c r="AL2" s="14">
        <f>'Taxa de mortalidade'!AE30</f>
        <v>0.173126768073226</v>
      </c>
      <c r="AM2" s="18">
        <f>((AL2/AK2)-1)</f>
        <v>0.15586099340772841</v>
      </c>
    </row>
    <row r="3" spans="1:39" x14ac:dyDescent="0.25">
      <c r="A3" s="6" t="s">
        <v>16</v>
      </c>
      <c r="B3" s="6">
        <f>'Quantidade de internação'!O6</f>
        <v>888753</v>
      </c>
      <c r="C3" s="6">
        <f>'Quantidade de internação'!AE6</f>
        <v>795914</v>
      </c>
      <c r="D3" s="20">
        <f t="shared" ref="D3:D23" si="0">((C3-B3))</f>
        <v>-92839</v>
      </c>
      <c r="F3" s="6" t="s">
        <v>16</v>
      </c>
      <c r="G3" s="14">
        <f>'Quantidade de internação'!O31</f>
        <v>7.2723587557226424E-2</v>
      </c>
      <c r="H3" s="14">
        <f>'Quantidade de internação'!AE31</f>
        <v>7.1481649593938559E-2</v>
      </c>
      <c r="I3" s="18">
        <f t="shared" ref="I3:I23" si="1">((H3/G3)-1)</f>
        <v>-1.7077512331340583E-2</v>
      </c>
      <c r="K3" s="6" t="s">
        <v>16</v>
      </c>
      <c r="L3" s="8">
        <f>'Valor total'!O6</f>
        <v>2011499218.5899997</v>
      </c>
      <c r="M3" s="8">
        <f>'Valor total'!AE6</f>
        <v>1817414592.9200001</v>
      </c>
      <c r="N3" s="18">
        <f t="shared" ref="N3:N22" si="2">((M3/L3)-1)</f>
        <v>-9.6487547137128482E-2</v>
      </c>
      <c r="P3" s="6" t="s">
        <v>16</v>
      </c>
      <c r="Q3" s="14">
        <f>'Valor total'!O31</f>
        <v>0.11693657934175049</v>
      </c>
      <c r="R3" s="14">
        <f>'Valor total'!AE31</f>
        <v>5.5382611164425791E-2</v>
      </c>
      <c r="S3" s="18">
        <f t="shared" ref="S3:S22" si="3">((R3/Q3)-1)</f>
        <v>-0.52638762416190976</v>
      </c>
      <c r="U3" s="6" t="s">
        <v>16</v>
      </c>
      <c r="V3" s="6">
        <f>Óbitos!O6</f>
        <v>78230</v>
      </c>
      <c r="W3" s="6">
        <f>Óbitos!AE6</f>
        <v>71901</v>
      </c>
      <c r="X3" s="18">
        <f t="shared" ref="X3:X22" si="4">((W3/V3)-1)</f>
        <v>-8.0902467084238761E-2</v>
      </c>
      <c r="Z3" s="6" t="s">
        <v>16</v>
      </c>
      <c r="AA3" s="13">
        <f>Óbitos!O31</f>
        <v>0.13705517946992951</v>
      </c>
      <c r="AB3" s="14">
        <f>Óbitos!AE31</f>
        <v>0.10516316152047143</v>
      </c>
      <c r="AC3" s="18">
        <f t="shared" ref="AC3:AC22" si="5">((AB3/AA3)-1)</f>
        <v>-0.23269472976360828</v>
      </c>
      <c r="AE3" s="6" t="s">
        <v>16</v>
      </c>
      <c r="AF3" s="13">
        <f>'Taxa de mortalidade'!O6</f>
        <v>1.0606999999999998</v>
      </c>
      <c r="AG3" s="14">
        <f>'Taxa de mortalidade'!AE6</f>
        <v>1.1797</v>
      </c>
      <c r="AH3" s="18">
        <f t="shared" ref="AH3:AH22" si="6">((AG3/AF3)-1)</f>
        <v>0.11219006316583413</v>
      </c>
      <c r="AJ3" s="6" t="s">
        <v>16</v>
      </c>
      <c r="AK3" s="14">
        <f>'Taxa de mortalidade'!O31</f>
        <v>0.10026088436017165</v>
      </c>
      <c r="AL3" s="14">
        <f>'Taxa de mortalidade'!AE31</f>
        <v>8.7363182605862233E-2</v>
      </c>
      <c r="AM3" s="18">
        <f t="shared" ref="AM3:AM22" si="7">((AL3/AK3)-1)</f>
        <v>-0.1286414122179137</v>
      </c>
    </row>
    <row r="4" spans="1:39" x14ac:dyDescent="0.25">
      <c r="A4" s="6" t="s">
        <v>17</v>
      </c>
      <c r="B4" s="6">
        <f>'Quantidade de internação'!O7</f>
        <v>110744</v>
      </c>
      <c r="C4" s="6">
        <f>'Quantidade de internação'!AE7</f>
        <v>95027</v>
      </c>
      <c r="D4" s="20">
        <f t="shared" si="0"/>
        <v>-15717</v>
      </c>
      <c r="F4" s="6" t="s">
        <v>17</v>
      </c>
      <c r="G4" s="14">
        <f>'Quantidade de internação'!O32</f>
        <v>9.0617989255029046E-3</v>
      </c>
      <c r="H4" s="14">
        <f>'Quantidade de internação'!AE32</f>
        <v>8.5344480885663522E-3</v>
      </c>
      <c r="I4" s="18">
        <f t="shared" si="1"/>
        <v>-5.8194939136468005E-2</v>
      </c>
      <c r="K4" s="6" t="s">
        <v>17</v>
      </c>
      <c r="L4" s="8">
        <f>'Valor total'!O7</f>
        <v>86904733.870000005</v>
      </c>
      <c r="M4" s="8">
        <f>'Valor total'!AE7</f>
        <v>77203376.75</v>
      </c>
      <c r="N4" s="18">
        <f t="shared" si="2"/>
        <v>-0.11163209054310175</v>
      </c>
      <c r="P4" s="6" t="s">
        <v>17</v>
      </c>
      <c r="Q4" s="14">
        <f>'Valor total'!O32</f>
        <v>5.052123417918334E-3</v>
      </c>
      <c r="R4" s="14">
        <f>'Valor total'!AE32</f>
        <v>2.3526412805215829E-3</v>
      </c>
      <c r="S4" s="18">
        <f t="shared" si="3"/>
        <v>-0.53432624544018759</v>
      </c>
      <c r="U4" s="6" t="s">
        <v>17</v>
      </c>
      <c r="V4" s="6">
        <f>Óbitos!O7</f>
        <v>5641</v>
      </c>
      <c r="W4" s="6">
        <f>Óbitos!AE7</f>
        <v>5035</v>
      </c>
      <c r="X4" s="18">
        <f t="shared" si="4"/>
        <v>-0.1074277610352774</v>
      </c>
      <c r="Z4" s="6" t="s">
        <v>17</v>
      </c>
      <c r="AA4" s="13">
        <f>Óbitos!O32</f>
        <v>9.8827593939648777E-3</v>
      </c>
      <c r="AB4" s="14">
        <f>Óbitos!AE32</f>
        <v>7.3642441448042951E-3</v>
      </c>
      <c r="AC4" s="18">
        <f t="shared" si="5"/>
        <v>-0.25483927603241752</v>
      </c>
      <c r="AE4" s="6" t="s">
        <v>17</v>
      </c>
      <c r="AF4" s="13">
        <f>'Taxa de mortalidade'!O7</f>
        <v>0.61319999999999997</v>
      </c>
      <c r="AG4" s="14">
        <f>'Taxa de mortalidade'!AE7</f>
        <v>0.69140000000000001</v>
      </c>
      <c r="AH4" s="18">
        <f t="shared" si="6"/>
        <v>0.12752772341813445</v>
      </c>
      <c r="AJ4" s="6" t="s">
        <v>17</v>
      </c>
      <c r="AK4" s="14">
        <f>'Taxa de mortalidade'!O32</f>
        <v>5.7961699151180601E-2</v>
      </c>
      <c r="AL4" s="14">
        <f>'Taxa de mortalidade'!AE32</f>
        <v>5.1201919516566205E-2</v>
      </c>
      <c r="AM4" s="18">
        <f t="shared" si="7"/>
        <v>-0.11662493911682903</v>
      </c>
    </row>
    <row r="5" spans="1:39" x14ac:dyDescent="0.25">
      <c r="A5" s="6" t="s">
        <v>18</v>
      </c>
      <c r="B5" s="6">
        <f>'Quantidade de internação'!O8</f>
        <v>246720</v>
      </c>
      <c r="C5" s="6">
        <f>'Quantidade de internação'!AE8</f>
        <v>203129</v>
      </c>
      <c r="D5" s="20">
        <f t="shared" si="0"/>
        <v>-43591</v>
      </c>
      <c r="F5" s="6" t="s">
        <v>18</v>
      </c>
      <c r="G5" s="14">
        <f>'Quantidade de internação'!O33</f>
        <v>2.0188245240374887E-2</v>
      </c>
      <c r="H5" s="14">
        <f>'Quantidade de internação'!AE33</f>
        <v>1.8243172001456372E-2</v>
      </c>
      <c r="I5" s="18">
        <f t="shared" si="1"/>
        <v>-9.634682042739029E-2</v>
      </c>
      <c r="K5" s="6" t="s">
        <v>18</v>
      </c>
      <c r="L5" s="8">
        <f>'Valor total'!O8</f>
        <v>272675225.28000003</v>
      </c>
      <c r="M5" s="8">
        <f>'Valor total'!AE8</f>
        <v>179703805.17999998</v>
      </c>
      <c r="N5" s="18">
        <f t="shared" si="2"/>
        <v>-0.34096027611064106</v>
      </c>
      <c r="P5" s="6" t="s">
        <v>18</v>
      </c>
      <c r="Q5" s="14">
        <f>'Valor total'!O33</f>
        <v>1.5851712901899774E-2</v>
      </c>
      <c r="R5" s="14">
        <f>'Valor total'!AE33</f>
        <v>5.4761670814259585E-3</v>
      </c>
      <c r="S5" s="18">
        <f t="shared" si="3"/>
        <v>-0.6545378335252553</v>
      </c>
      <c r="U5" s="6" t="s">
        <v>18</v>
      </c>
      <c r="V5" s="6">
        <f>Óbitos!O8</f>
        <v>14384</v>
      </c>
      <c r="W5" s="6">
        <f>Óbitos!AE8</f>
        <v>12818</v>
      </c>
      <c r="X5" s="18">
        <f t="shared" si="4"/>
        <v>-0.1088709677419355</v>
      </c>
      <c r="Z5" s="6" t="s">
        <v>18</v>
      </c>
      <c r="AA5" s="13">
        <f>Óbitos!O33</f>
        <v>2.5200072881189646E-2</v>
      </c>
      <c r="AB5" s="14">
        <f>Óbitos!AE33</f>
        <v>1.8747742094955604E-2</v>
      </c>
      <c r="AC5" s="18">
        <f t="shared" si="5"/>
        <v>-0.25604413196163112</v>
      </c>
      <c r="AE5" s="6" t="s">
        <v>18</v>
      </c>
      <c r="AF5" s="13">
        <f>'Taxa de mortalidade'!O8</f>
        <v>0.70369999999999999</v>
      </c>
      <c r="AG5" s="14">
        <f>'Taxa de mortalidade'!AE8</f>
        <v>0.82620000000000005</v>
      </c>
      <c r="AH5" s="18">
        <f t="shared" si="6"/>
        <v>0.17407986357822947</v>
      </c>
      <c r="AJ5" s="6" t="s">
        <v>18</v>
      </c>
      <c r="AK5" s="14">
        <f>'Taxa de mortalidade'!O33</f>
        <v>6.6516059511881595E-2</v>
      </c>
      <c r="AL5" s="14">
        <f>'Taxa de mortalidade'!AE33</f>
        <v>6.1184590547565802E-2</v>
      </c>
      <c r="AM5" s="18">
        <f t="shared" si="7"/>
        <v>-8.0153108940006379E-2</v>
      </c>
    </row>
    <row r="6" spans="1:39" x14ac:dyDescent="0.25">
      <c r="A6" s="6" t="s">
        <v>19</v>
      </c>
      <c r="B6" s="6">
        <f>'Quantidade de internação'!O9</f>
        <v>238305</v>
      </c>
      <c r="C6" s="6">
        <f>'Quantidade de internação'!AE9</f>
        <v>205303</v>
      </c>
      <c r="D6" s="20">
        <f t="shared" si="0"/>
        <v>-33002</v>
      </c>
      <c r="F6" s="6" t="s">
        <v>19</v>
      </c>
      <c r="G6" s="14">
        <f>'Quantidade de internação'!O34</f>
        <v>1.949967486222251E-2</v>
      </c>
      <c r="H6" s="14">
        <f>'Quantidade de internação'!AE34</f>
        <v>1.8438420616529384E-2</v>
      </c>
      <c r="I6" s="18">
        <f t="shared" si="1"/>
        <v>-5.4424202105499586E-2</v>
      </c>
      <c r="K6" s="6" t="s">
        <v>19</v>
      </c>
      <c r="L6" s="8">
        <f>'Valor total'!O9</f>
        <v>376752937.69999999</v>
      </c>
      <c r="M6" s="8">
        <f>'Valor total'!AE9</f>
        <v>314038707.86999995</v>
      </c>
      <c r="N6" s="18">
        <f t="shared" si="2"/>
        <v>-0.16645982965085193</v>
      </c>
      <c r="P6" s="6" t="s">
        <v>19</v>
      </c>
      <c r="Q6" s="14">
        <f>'Valor total'!O34</f>
        <v>2.1902170970006987E-2</v>
      </c>
      <c r="R6" s="14">
        <f>'Valor total'!AE34</f>
        <v>9.5697942100261817E-3</v>
      </c>
      <c r="S6" s="18">
        <f t="shared" si="3"/>
        <v>-0.56306640911847794</v>
      </c>
      <c r="U6" s="6" t="s">
        <v>19</v>
      </c>
      <c r="V6" s="6">
        <f>Óbitos!O9</f>
        <v>1293</v>
      </c>
      <c r="W6" s="6">
        <f>Óbitos!AE9</f>
        <v>1184</v>
      </c>
      <c r="X6" s="18">
        <f t="shared" si="4"/>
        <v>-8.4300077339520496E-2</v>
      </c>
      <c r="Z6" s="6" t="s">
        <v>19</v>
      </c>
      <c r="AA6" s="13">
        <f>Óbitos!O34</f>
        <v>2.2652735146953705E-3</v>
      </c>
      <c r="AB6" s="14">
        <f>Óbitos!AE34</f>
        <v>1.7317308972091927E-3</v>
      </c>
      <c r="AC6" s="18">
        <f t="shared" si="5"/>
        <v>-0.2355312124672625</v>
      </c>
      <c r="AE6" s="6" t="s">
        <v>19</v>
      </c>
      <c r="AF6" s="13">
        <f>'Taxa de mortalidade'!O9</f>
        <v>6.54E-2</v>
      </c>
      <c r="AG6" s="14">
        <f>'Taxa de mortalidade'!AE9</f>
        <v>7.5399999999999981E-2</v>
      </c>
      <c r="AH6" s="18">
        <f t="shared" si="6"/>
        <v>0.15290519877675801</v>
      </c>
      <c r="AJ6" s="6" t="s">
        <v>19</v>
      </c>
      <c r="AK6" s="14">
        <f>'Taxa de mortalidade'!O34</f>
        <v>6.1818250562413763E-3</v>
      </c>
      <c r="AL6" s="14">
        <f>'Taxa de mortalidade'!AE34</f>
        <v>5.5837789001288553E-3</v>
      </c>
      <c r="AM6" s="18">
        <f t="shared" si="7"/>
        <v>-9.6742652966006148E-2</v>
      </c>
    </row>
    <row r="7" spans="1:39" x14ac:dyDescent="0.25">
      <c r="A7" s="6" t="s">
        <v>20</v>
      </c>
      <c r="B7" s="6">
        <f>'Quantidade de internação'!O10</f>
        <v>205283</v>
      </c>
      <c r="C7" s="6">
        <f>'Quantidade de internação'!AE10</f>
        <v>170164</v>
      </c>
      <c r="D7" s="20">
        <f t="shared" si="0"/>
        <v>-35119</v>
      </c>
      <c r="F7" s="6" t="s">
        <v>20</v>
      </c>
      <c r="G7" s="14">
        <f>'Quantidade de internação'!O35</f>
        <v>1.6797598685472915E-2</v>
      </c>
      <c r="H7" s="14">
        <f>'Quantidade de internação'!AE35</f>
        <v>1.5282559951832687E-2</v>
      </c>
      <c r="I7" s="18">
        <f t="shared" si="1"/>
        <v>-9.0193768883791714E-2</v>
      </c>
      <c r="K7" s="6" t="s">
        <v>20</v>
      </c>
      <c r="L7" s="8">
        <f>'Valor total'!O10</f>
        <v>375114924.38</v>
      </c>
      <c r="M7" s="8">
        <f>'Valor total'!AE10</f>
        <v>336293046.56999999</v>
      </c>
      <c r="N7" s="18">
        <f t="shared" si="2"/>
        <v>-0.10349329042070465</v>
      </c>
      <c r="P7" s="6" t="s">
        <v>20</v>
      </c>
      <c r="Q7" s="14">
        <f>'Valor total'!O35</f>
        <v>2.1806946635447567E-2</v>
      </c>
      <c r="R7" s="14">
        <f>'Valor total'!AE35</f>
        <v>1.0247957239939626E-2</v>
      </c>
      <c r="S7" s="18">
        <f t="shared" si="3"/>
        <v>-0.53005996615402384</v>
      </c>
      <c r="U7" s="6" t="s">
        <v>20</v>
      </c>
      <c r="V7" s="6">
        <f>Óbitos!O10</f>
        <v>9657</v>
      </c>
      <c r="W7" s="6">
        <f>Óbitos!AE10</f>
        <v>8922</v>
      </c>
      <c r="X7" s="18">
        <f t="shared" si="4"/>
        <v>-7.6110593351972677E-2</v>
      </c>
      <c r="Z7" s="6" t="s">
        <v>20</v>
      </c>
      <c r="AA7" s="13">
        <f>Óbitos!O35</f>
        <v>1.6918597317411598E-2</v>
      </c>
      <c r="AB7" s="14">
        <f>Óbitos!AE35</f>
        <v>1.304941137238211E-2</v>
      </c>
      <c r="AC7" s="18">
        <f t="shared" si="5"/>
        <v>-0.22869425121003117</v>
      </c>
      <c r="AE7" s="6" t="s">
        <v>20</v>
      </c>
      <c r="AF7" s="13">
        <f>'Taxa de mortalidade'!O10</f>
        <v>0.56880000000000008</v>
      </c>
      <c r="AG7" s="14">
        <f>'Taxa de mortalidade'!AE10</f>
        <v>0.68680000000000008</v>
      </c>
      <c r="AH7" s="18">
        <f t="shared" si="6"/>
        <v>0.20745428973277069</v>
      </c>
      <c r="AJ7" s="6" t="s">
        <v>20</v>
      </c>
      <c r="AK7" s="14">
        <f>'Taxa de mortalidade'!O35</f>
        <v>5.3764863791897481E-2</v>
      </c>
      <c r="AL7" s="14">
        <f>'Taxa de mortalidade'!AE35</f>
        <v>5.0861264570404498E-2</v>
      </c>
      <c r="AM7" s="18">
        <f t="shared" si="7"/>
        <v>-5.4005516181193536E-2</v>
      </c>
    </row>
    <row r="8" spans="1:39" x14ac:dyDescent="0.25">
      <c r="A8" s="6" t="s">
        <v>21</v>
      </c>
      <c r="B8" s="6">
        <f>'Quantidade de internação'!O11</f>
        <v>135654</v>
      </c>
      <c r="C8" s="6">
        <f>'Quantidade de internação'!AE11</f>
        <v>84586</v>
      </c>
      <c r="D8" s="20">
        <f t="shared" si="0"/>
        <v>-51068</v>
      </c>
      <c r="F8" s="6" t="s">
        <v>21</v>
      </c>
      <c r="G8" s="14">
        <f>'Quantidade de internação'!O36</f>
        <v>1.1100098167306319E-2</v>
      </c>
      <c r="H8" s="14">
        <f>'Quantidade de internação'!AE36</f>
        <v>7.5967338337469721E-3</v>
      </c>
      <c r="I8" s="18">
        <f t="shared" si="1"/>
        <v>-0.31561561715534947</v>
      </c>
      <c r="K8" s="6" t="s">
        <v>21</v>
      </c>
      <c r="L8" s="8">
        <f>'Valor total'!O11</f>
        <v>195856771.44</v>
      </c>
      <c r="M8" s="8">
        <f>'Valor total'!AE11</f>
        <v>128963970.42999998</v>
      </c>
      <c r="N8" s="18">
        <f t="shared" si="2"/>
        <v>-0.34153938369443804</v>
      </c>
      <c r="P8" s="6" t="s">
        <v>21</v>
      </c>
      <c r="Q8" s="14">
        <f>'Valor total'!O36</f>
        <v>1.1385945707285353E-2</v>
      </c>
      <c r="R8" s="14">
        <f>'Valor total'!AE36</f>
        <v>3.9299571250111503E-3</v>
      </c>
      <c r="S8" s="18">
        <f t="shared" si="3"/>
        <v>-0.65484139604701008</v>
      </c>
      <c r="U8" s="6" t="s">
        <v>21</v>
      </c>
      <c r="V8" s="6">
        <f>Óbitos!O11</f>
        <v>27</v>
      </c>
      <c r="W8" s="6">
        <f>Óbitos!AE11</f>
        <v>17</v>
      </c>
      <c r="X8" s="18">
        <f t="shared" si="4"/>
        <v>-0.37037037037037035</v>
      </c>
      <c r="Z8" s="6" t="s">
        <v>21</v>
      </c>
      <c r="AA8" s="13">
        <f>Óbitos!O36</f>
        <v>4.7302695202455535E-5</v>
      </c>
      <c r="AB8" s="14">
        <f>Óbitos!AE36</f>
        <v>2.4864379436280641E-5</v>
      </c>
      <c r="AC8" s="18">
        <f t="shared" si="5"/>
        <v>-0.47435596788172218</v>
      </c>
      <c r="AE8" s="6" t="s">
        <v>21</v>
      </c>
      <c r="AF8" s="13">
        <f>'Taxa de mortalidade'!O11</f>
        <v>2.5999999999999999E-3</v>
      </c>
      <c r="AG8" s="14">
        <f>'Taxa de mortalidade'!AE11</f>
        <v>2.6000000000000003E-3</v>
      </c>
      <c r="AH8" s="18">
        <f t="shared" si="6"/>
        <v>2.2204460492503131E-16</v>
      </c>
      <c r="AJ8" s="6" t="s">
        <v>21</v>
      </c>
      <c r="AK8" s="14">
        <f>'Taxa de mortalidade'!O36</f>
        <v>2.4576062914721065E-4</v>
      </c>
      <c r="AL8" s="14">
        <f>'Taxa de mortalidade'!AE36</f>
        <v>1.9254410000444337E-4</v>
      </c>
      <c r="AM8" s="18">
        <f t="shared" si="7"/>
        <v>-0.21653805708192009</v>
      </c>
    </row>
    <row r="9" spans="1:39" x14ac:dyDescent="0.25">
      <c r="A9" s="6" t="s">
        <v>22</v>
      </c>
      <c r="B9" s="6">
        <f>'Quantidade de internação'!O12</f>
        <v>21797</v>
      </c>
      <c r="C9" s="6">
        <f>'Quantidade de internação'!AE12</f>
        <v>11012</v>
      </c>
      <c r="D9" s="20">
        <f t="shared" si="0"/>
        <v>-10785</v>
      </c>
      <c r="F9" s="6" t="s">
        <v>22</v>
      </c>
      <c r="G9" s="14">
        <f>'Quantidade de internação'!O37</f>
        <v>1.7835732064869138E-3</v>
      </c>
      <c r="H9" s="14">
        <f>'Quantidade de internação'!AE37</f>
        <v>9.8899620477646013E-4</v>
      </c>
      <c r="I9" s="18">
        <f t="shared" si="1"/>
        <v>-0.44549727413517493</v>
      </c>
      <c r="K9" s="6" t="s">
        <v>22</v>
      </c>
      <c r="L9" s="8">
        <f>'Valor total'!O12</f>
        <v>66953241.240000002</v>
      </c>
      <c r="M9" s="8">
        <f>'Valor total'!AE12</f>
        <v>38377486.100000001</v>
      </c>
      <c r="N9" s="18">
        <f t="shared" si="2"/>
        <v>-0.42680166950495491</v>
      </c>
      <c r="P9" s="6" t="s">
        <v>22</v>
      </c>
      <c r="Q9" s="14">
        <f>'Valor total'!O37</f>
        <v>3.8922625144924053E-3</v>
      </c>
      <c r="R9" s="14">
        <f>'Valor total'!AE37</f>
        <v>1.1694884581781361E-3</v>
      </c>
      <c r="S9" s="18">
        <f t="shared" si="3"/>
        <v>-0.69953505093151447</v>
      </c>
      <c r="U9" s="6" t="s">
        <v>22</v>
      </c>
      <c r="V9" s="6">
        <f>Óbitos!O12</f>
        <v>41</v>
      </c>
      <c r="W9" s="6">
        <f>Óbitos!AE12</f>
        <v>26</v>
      </c>
      <c r="X9" s="18">
        <f t="shared" si="4"/>
        <v>-0.36585365853658536</v>
      </c>
      <c r="Z9" s="6" t="s">
        <v>22</v>
      </c>
      <c r="AA9" s="13">
        <f>Óbitos!O37</f>
        <v>7.1830018640765819E-5</v>
      </c>
      <c r="AB9" s="14">
        <f>Óbitos!AE37</f>
        <v>3.8027874431958625E-5</v>
      </c>
      <c r="AC9" s="18">
        <f t="shared" si="5"/>
        <v>-0.47058520724959696</v>
      </c>
      <c r="AE9" s="6" t="s">
        <v>22</v>
      </c>
      <c r="AF9" s="13">
        <f>'Taxa de mortalidade'!O12</f>
        <v>2.2900000000000004E-2</v>
      </c>
      <c r="AG9" s="14">
        <f>'Taxa de mortalidade'!AE12</f>
        <v>3.5499999999999997E-2</v>
      </c>
      <c r="AH9" s="18">
        <f t="shared" si="6"/>
        <v>0.55021834061135322</v>
      </c>
      <c r="AJ9" s="6" t="s">
        <v>22</v>
      </c>
      <c r="AK9" s="14">
        <f>'Taxa de mortalidade'!O37</f>
        <v>2.1645840028735098E-3</v>
      </c>
      <c r="AL9" s="14">
        <f>'Taxa de mortalidade'!AE37</f>
        <v>2.6289675192914378E-3</v>
      </c>
      <c r="AM9" s="18">
        <f t="shared" si="7"/>
        <v>0.21453707308261238</v>
      </c>
    </row>
    <row r="10" spans="1:39" x14ac:dyDescent="0.25">
      <c r="A10" s="6" t="s">
        <v>23</v>
      </c>
      <c r="B10" s="6">
        <f>'Quantidade de internação'!O13</f>
        <v>1184563</v>
      </c>
      <c r="C10" s="6">
        <f>'Quantidade de internação'!AE13</f>
        <v>1020944</v>
      </c>
      <c r="D10" s="20">
        <f t="shared" si="0"/>
        <v>-163619</v>
      </c>
      <c r="F10" s="6" t="s">
        <v>23</v>
      </c>
      <c r="G10" s="14">
        <f>'Quantidade de internação'!O38</f>
        <v>9.6928697903186589E-2</v>
      </c>
      <c r="H10" s="14">
        <f>'Quantidade de internação'!AE38</f>
        <v>9.1691767280176015E-2</v>
      </c>
      <c r="I10" s="18">
        <f t="shared" si="1"/>
        <v>-5.402869053540027E-2</v>
      </c>
      <c r="K10" s="6" t="s">
        <v>23</v>
      </c>
      <c r="L10" s="8">
        <f>'Valor total'!O13</f>
        <v>3375281451.3799992</v>
      </c>
      <c r="M10" s="8">
        <f>'Valor total'!AE13</f>
        <v>2919602175.4900002</v>
      </c>
      <c r="N10" s="18">
        <f t="shared" si="2"/>
        <v>-0.13500482328775643</v>
      </c>
      <c r="P10" s="6" t="s">
        <v>23</v>
      </c>
      <c r="Q10" s="14">
        <f>'Valor total'!O38</f>
        <v>0.19621875245703774</v>
      </c>
      <c r="R10" s="14">
        <f>'Valor total'!AE38</f>
        <v>8.8969898596545444E-2</v>
      </c>
      <c r="S10" s="18">
        <f t="shared" si="3"/>
        <v>-0.54657800295603509</v>
      </c>
      <c r="U10" s="6" t="s">
        <v>23</v>
      </c>
      <c r="V10" s="6">
        <f>Óbitos!O13</f>
        <v>106616</v>
      </c>
      <c r="W10" s="6">
        <f>Óbitos!AE13</f>
        <v>99552</v>
      </c>
      <c r="X10" s="18">
        <f t="shared" si="4"/>
        <v>-6.6256471824116425E-2</v>
      </c>
      <c r="Z10" s="6" t="s">
        <v>23</v>
      </c>
      <c r="AA10" s="13">
        <f>Óbitos!O38</f>
        <v>0.18678607969277775</v>
      </c>
      <c r="AB10" s="14">
        <f>Óbitos!AE38</f>
        <v>0.14560580597885942</v>
      </c>
      <c r="AC10" s="18">
        <f t="shared" si="5"/>
        <v>-0.22046757328838895</v>
      </c>
      <c r="AE10" s="6" t="s">
        <v>23</v>
      </c>
      <c r="AF10" s="13">
        <f>'Taxa de mortalidade'!O13</f>
        <v>1.0857000000000001</v>
      </c>
      <c r="AG10" s="14">
        <f>'Taxa de mortalidade'!AE13</f>
        <v>1.2737000000000001</v>
      </c>
      <c r="AH10" s="18">
        <f t="shared" si="6"/>
        <v>0.17316017316017307</v>
      </c>
      <c r="AJ10" s="6" t="s">
        <v>23</v>
      </c>
      <c r="AK10" s="14">
        <f>'Taxa de mortalidade'!O38</f>
        <v>0.10262396733274101</v>
      </c>
      <c r="AL10" s="14">
        <f>'Taxa de mortalidade'!AE38</f>
        <v>9.4324392375253654E-2</v>
      </c>
      <c r="AM10" s="18">
        <f t="shared" si="7"/>
        <v>-8.0873651381819789E-2</v>
      </c>
    </row>
    <row r="11" spans="1:39" x14ac:dyDescent="0.25">
      <c r="A11" s="6" t="s">
        <v>24</v>
      </c>
      <c r="B11" s="6">
        <f>'Quantidade de internação'!O14</f>
        <v>1193858</v>
      </c>
      <c r="C11" s="6">
        <f>'Quantidade de internação'!AE14</f>
        <v>767375</v>
      </c>
      <c r="D11" s="20">
        <f t="shared" si="0"/>
        <v>-426483</v>
      </c>
      <c r="F11" s="6" t="s">
        <v>24</v>
      </c>
      <c r="G11" s="14">
        <f>'Quantidade de internação'!O39</f>
        <v>9.7689275641145754E-2</v>
      </c>
      <c r="H11" s="14">
        <f>'Quantidade de internação'!AE39</f>
        <v>6.8918540014560117E-2</v>
      </c>
      <c r="I11" s="18">
        <f t="shared" si="1"/>
        <v>-0.29451273374441611</v>
      </c>
      <c r="K11" s="6" t="s">
        <v>24</v>
      </c>
      <c r="L11" s="8">
        <f>'Valor total'!O14</f>
        <v>1415953449.74</v>
      </c>
      <c r="M11" s="8">
        <f>'Valor total'!AE14</f>
        <v>1139080753.97</v>
      </c>
      <c r="N11" s="18">
        <f t="shared" si="2"/>
        <v>-0.1955379930186546</v>
      </c>
      <c r="P11" s="6" t="s">
        <v>24</v>
      </c>
      <c r="Q11" s="14">
        <f>'Valor total'!O39</f>
        <v>8.2315096814112185E-2</v>
      </c>
      <c r="R11" s="14">
        <f>'Valor total'!AE39</f>
        <v>3.4711543930459894E-2</v>
      </c>
      <c r="S11" s="18">
        <f t="shared" si="3"/>
        <v>-0.57830889746935332</v>
      </c>
      <c r="U11" s="6" t="s">
        <v>24</v>
      </c>
      <c r="V11" s="6">
        <f>Óbitos!O14</f>
        <v>106748</v>
      </c>
      <c r="W11" s="6">
        <f>Óbitos!AE14</f>
        <v>98961</v>
      </c>
      <c r="X11" s="18">
        <f t="shared" si="4"/>
        <v>-7.2947502529321362E-2</v>
      </c>
      <c r="Z11" s="6" t="s">
        <v>24</v>
      </c>
      <c r="AA11" s="13">
        <f>Óbitos!O39</f>
        <v>0.18701733731376755</v>
      </c>
      <c r="AB11" s="14">
        <f>Óbitos!AE39</f>
        <v>0.14474140314080991</v>
      </c>
      <c r="AC11" s="18">
        <f t="shared" si="5"/>
        <v>-0.22605355621136536</v>
      </c>
      <c r="AE11" s="6" t="s">
        <v>24</v>
      </c>
      <c r="AF11" s="13">
        <f>'Taxa de mortalidade'!O14</f>
        <v>1.0918000000000001</v>
      </c>
      <c r="AG11" s="14">
        <f>'Taxa de mortalidade'!AE14</f>
        <v>1.6979000000000002</v>
      </c>
      <c r="AH11" s="18">
        <f t="shared" si="6"/>
        <v>0.55513830371862971</v>
      </c>
      <c r="AJ11" s="6" t="s">
        <v>24</v>
      </c>
      <c r="AK11" s="14">
        <f>'Taxa de mortalidade'!O39</f>
        <v>0.10320055957804794</v>
      </c>
      <c r="AL11" s="14">
        <f>'Taxa de mortalidade'!AE39</f>
        <v>0.12573870284520938</v>
      </c>
      <c r="AM11" s="18">
        <f t="shared" si="7"/>
        <v>0.21839167693772454</v>
      </c>
    </row>
    <row r="12" spans="1:39" x14ac:dyDescent="0.25">
      <c r="A12" s="6" t="s">
        <v>25</v>
      </c>
      <c r="B12" s="6">
        <f>'Quantidade de internação'!O15</f>
        <v>1220098</v>
      </c>
      <c r="C12" s="6">
        <f>'Quantidade de internação'!AE15</f>
        <v>890916</v>
      </c>
      <c r="D12" s="20">
        <f t="shared" si="0"/>
        <v>-329182</v>
      </c>
      <c r="F12" s="6" t="s">
        <v>25</v>
      </c>
      <c r="G12" s="14">
        <f>'Quantidade de internação'!O40</f>
        <v>9.9836404188111696E-2</v>
      </c>
      <c r="H12" s="14">
        <f>'Quantidade de internação'!AE40</f>
        <v>8.0013852413242353E-2</v>
      </c>
      <c r="I12" s="18">
        <f t="shared" si="1"/>
        <v>-0.19855033778580111</v>
      </c>
      <c r="K12" s="6" t="s">
        <v>25</v>
      </c>
      <c r="L12" s="8">
        <f>'Valor total'!O15</f>
        <v>1326997436.4200001</v>
      </c>
      <c r="M12" s="8">
        <f>'Valor total'!AE15</f>
        <v>1023620842.2099999</v>
      </c>
      <c r="N12" s="18">
        <f t="shared" si="2"/>
        <v>-0.2286188246365084</v>
      </c>
      <c r="P12" s="6" t="s">
        <v>25</v>
      </c>
      <c r="Q12" s="14">
        <f>'Valor total'!O40</f>
        <v>7.7143724231222677E-2</v>
      </c>
      <c r="R12" s="14">
        <f>'Valor total'!AE40</f>
        <v>3.1193099970015438E-2</v>
      </c>
      <c r="S12" s="18">
        <f t="shared" si="3"/>
        <v>-0.59564954530169634</v>
      </c>
      <c r="U12" s="6" t="s">
        <v>25</v>
      </c>
      <c r="V12" s="6">
        <f>Óbitos!O15</f>
        <v>41725</v>
      </c>
      <c r="W12" s="6">
        <f>Óbitos!AE15</f>
        <v>38845</v>
      </c>
      <c r="X12" s="18">
        <f t="shared" si="4"/>
        <v>-6.902336728579983E-2</v>
      </c>
      <c r="Z12" s="6" t="s">
        <v>25</v>
      </c>
      <c r="AA12" s="13">
        <f>Óbitos!O40</f>
        <v>7.3100183604535449E-2</v>
      </c>
      <c r="AB12" s="14">
        <f>Óbitos!AE40</f>
        <v>5.6815107011901261E-2</v>
      </c>
      <c r="AC12" s="18">
        <f t="shared" si="5"/>
        <v>-0.22277750601468793</v>
      </c>
      <c r="AE12" s="6" t="s">
        <v>25</v>
      </c>
      <c r="AF12" s="13">
        <f>'Taxa de mortalidade'!O15</f>
        <v>0.41460000000000002</v>
      </c>
      <c r="AG12" s="14">
        <f>'Taxa de mortalidade'!AE15</f>
        <v>0.58150000000000002</v>
      </c>
      <c r="AH12" s="18">
        <f t="shared" si="6"/>
        <v>0.40255668113844667</v>
      </c>
      <c r="AJ12" s="6" t="s">
        <v>25</v>
      </c>
      <c r="AK12" s="14">
        <f>'Taxa de mortalidade'!O40</f>
        <v>3.9189368017089825E-2</v>
      </c>
      <c r="AL12" s="14">
        <f>'Taxa de mortalidade'!AE40</f>
        <v>4.3063228520224539E-2</v>
      </c>
      <c r="AM12" s="18">
        <f t="shared" si="7"/>
        <v>9.8849782457461233E-2</v>
      </c>
    </row>
    <row r="13" spans="1:39" x14ac:dyDescent="0.25">
      <c r="A13" s="6" t="s">
        <v>26</v>
      </c>
      <c r="B13" s="6">
        <f>'Quantidade de internação'!O16</f>
        <v>285622</v>
      </c>
      <c r="C13" s="6">
        <f>'Quantidade de internação'!AE16</f>
        <v>208501</v>
      </c>
      <c r="D13" s="20">
        <f t="shared" si="0"/>
        <v>-77121</v>
      </c>
      <c r="F13" s="6" t="s">
        <v>26</v>
      </c>
      <c r="G13" s="14">
        <f>'Quantidade de internação'!O41</f>
        <v>2.3371461503106178E-2</v>
      </c>
      <c r="H13" s="14">
        <f>'Quantidade de internação'!AE41</f>
        <v>1.8725635460597231E-2</v>
      </c>
      <c r="I13" s="18">
        <f t="shared" si="1"/>
        <v>-0.19878200778721067</v>
      </c>
      <c r="K13" s="6" t="s">
        <v>26</v>
      </c>
      <c r="L13" s="8">
        <f>'Valor total'!O16</f>
        <v>175521204.24000001</v>
      </c>
      <c r="M13" s="8">
        <f>'Valor total'!AE16</f>
        <v>142237154.58999997</v>
      </c>
      <c r="N13" s="18">
        <f t="shared" si="2"/>
        <v>-0.18962979313022987</v>
      </c>
      <c r="P13" s="6" t="s">
        <v>26</v>
      </c>
      <c r="Q13" s="14">
        <f>'Valor total'!O41</f>
        <v>1.0203756996812384E-2</v>
      </c>
      <c r="R13" s="14">
        <f>'Valor total'!AE41</f>
        <v>4.3344347825092231E-3</v>
      </c>
      <c r="S13" s="18">
        <f t="shared" si="3"/>
        <v>-0.57521187697205212</v>
      </c>
      <c r="U13" s="6" t="s">
        <v>26</v>
      </c>
      <c r="V13" s="6">
        <f>Óbitos!O16</f>
        <v>4532</v>
      </c>
      <c r="W13" s="6">
        <f>Óbitos!AE16</f>
        <v>4248</v>
      </c>
      <c r="X13" s="18">
        <f t="shared" si="4"/>
        <v>-6.2665489849955902E-2</v>
      </c>
      <c r="Z13" s="6" t="s">
        <v>26</v>
      </c>
      <c r="AA13" s="13">
        <f>Óbitos!O41</f>
        <v>7.9398449873158694E-3</v>
      </c>
      <c r="AB13" s="14">
        <f>Óbitos!AE41</f>
        <v>6.2131696379600096E-3</v>
      </c>
      <c r="AC13" s="18">
        <f t="shared" si="5"/>
        <v>-0.21746965490060233</v>
      </c>
      <c r="AE13" s="6" t="s">
        <v>26</v>
      </c>
      <c r="AF13" s="13">
        <f>'Taxa de mortalidade'!O16</f>
        <v>0.19209999999999999</v>
      </c>
      <c r="AG13" s="14">
        <f>'Taxa de mortalidade'!AE16</f>
        <v>0.26950000000000002</v>
      </c>
      <c r="AH13" s="18">
        <f t="shared" si="6"/>
        <v>0.40291514836022913</v>
      </c>
      <c r="AJ13" s="6" t="s">
        <v>26</v>
      </c>
      <c r="AK13" s="14">
        <f>'Taxa de mortalidade'!O41</f>
        <v>1.8157929561222756E-2</v>
      </c>
      <c r="AL13" s="14">
        <f>'Taxa de mortalidade'!AE41</f>
        <v>1.9957936519691341E-2</v>
      </c>
      <c r="AM13" s="18">
        <f t="shared" si="7"/>
        <v>9.9130627883511568E-2</v>
      </c>
    </row>
    <row r="14" spans="1:39" x14ac:dyDescent="0.25">
      <c r="A14" s="6" t="s">
        <v>27</v>
      </c>
      <c r="B14" s="6">
        <f>'Quantidade de internação'!O17</f>
        <v>219616</v>
      </c>
      <c r="C14" s="6">
        <f>'Quantidade de internação'!AE17</f>
        <v>144572</v>
      </c>
      <c r="D14" s="20">
        <f t="shared" si="0"/>
        <v>-75044</v>
      </c>
      <c r="F14" s="6" t="s">
        <v>27</v>
      </c>
      <c r="G14" s="14">
        <f>'Quantidade de internação'!O42</f>
        <v>1.7970418558325922E-2</v>
      </c>
      <c r="H14" s="14">
        <f>'Quantidade de internação'!AE42</f>
        <v>1.2984122713125898E-2</v>
      </c>
      <c r="I14" s="18">
        <f t="shared" si="1"/>
        <v>-0.27747243777412245</v>
      </c>
      <c r="K14" s="6" t="s">
        <v>27</v>
      </c>
      <c r="L14" s="8">
        <f>'Valor total'!O17</f>
        <v>388535297.13</v>
      </c>
      <c r="M14" s="8">
        <f>'Valor total'!AE17</f>
        <v>229381676.78</v>
      </c>
      <c r="N14" s="18">
        <f t="shared" si="2"/>
        <v>-0.40962461203814071</v>
      </c>
      <c r="P14" s="6" t="s">
        <v>27</v>
      </c>
      <c r="Q14" s="14">
        <f>'Valor total'!O42</f>
        <v>2.2587127143783182E-2</v>
      </c>
      <c r="R14" s="14">
        <f>'Valor total'!AE42</f>
        <v>6.9900155214115949E-3</v>
      </c>
      <c r="S14" s="18">
        <f t="shared" si="3"/>
        <v>-0.69053100569562664</v>
      </c>
      <c r="U14" s="6" t="s">
        <v>27</v>
      </c>
      <c r="V14" s="6">
        <f>Óbitos!O17</f>
        <v>1422</v>
      </c>
      <c r="W14" s="6">
        <f>Óbitos!AE17</f>
        <v>1296</v>
      </c>
      <c r="X14" s="18">
        <f t="shared" si="4"/>
        <v>-8.8607594936708889E-2</v>
      </c>
      <c r="Z14" s="6" t="s">
        <v>27</v>
      </c>
      <c r="AA14" s="13">
        <f>Óbitos!O42</f>
        <v>2.4912752806626583E-3</v>
      </c>
      <c r="AB14" s="14">
        <f>Óbitos!AE42</f>
        <v>1.8955432793776299E-3</v>
      </c>
      <c r="AC14" s="18">
        <f t="shared" si="5"/>
        <v>-0.23912732804323766</v>
      </c>
      <c r="AE14" s="6" t="s">
        <v>27</v>
      </c>
      <c r="AF14" s="13">
        <f>'Taxa de mortalidade'!O17</f>
        <v>7.8599999999999989E-2</v>
      </c>
      <c r="AG14" s="14">
        <f>'Taxa de mortalidade'!AE17</f>
        <v>0.12</v>
      </c>
      <c r="AH14" s="18">
        <f t="shared" si="6"/>
        <v>0.5267175572519085</v>
      </c>
      <c r="AJ14" s="6" t="s">
        <v>27</v>
      </c>
      <c r="AK14" s="14">
        <f>'Taxa de mortalidade'!O42</f>
        <v>7.4295328657579826E-3</v>
      </c>
      <c r="AL14" s="14">
        <f>'Taxa de mortalidade'!AE42</f>
        <v>8.886650769435846E-3</v>
      </c>
      <c r="AM14" s="18">
        <f t="shared" si="7"/>
        <v>0.19612510369172509</v>
      </c>
    </row>
    <row r="15" spans="1:39" x14ac:dyDescent="0.25">
      <c r="A15" s="6" t="s">
        <v>28</v>
      </c>
      <c r="B15" s="6">
        <f>'Quantidade de internação'!O18</f>
        <v>878599</v>
      </c>
      <c r="C15" s="6">
        <f>'Quantidade de internação'!AE18</f>
        <v>655728</v>
      </c>
      <c r="D15" s="20">
        <f t="shared" si="0"/>
        <v>-222871</v>
      </c>
      <c r="F15" s="6" t="s">
        <v>28</v>
      </c>
      <c r="G15" s="14">
        <f>'Quantidade de internação'!O43</f>
        <v>7.1892720816910408E-2</v>
      </c>
      <c r="H15" s="14">
        <f>'Quantidade de internação'!AE43</f>
        <v>5.8891436920237794E-2</v>
      </c>
      <c r="I15" s="18">
        <f t="shared" si="1"/>
        <v>-0.18084284123538819</v>
      </c>
      <c r="K15" s="6" t="s">
        <v>28</v>
      </c>
      <c r="L15" s="8">
        <f>'Valor total'!O18</f>
        <v>907239724.5999999</v>
      </c>
      <c r="M15" s="8">
        <f>'Valor total'!AE18</f>
        <v>694447526.6500001</v>
      </c>
      <c r="N15" s="18">
        <f t="shared" si="2"/>
        <v>-0.23454903062563692</v>
      </c>
      <c r="P15" s="6" t="s">
        <v>28</v>
      </c>
      <c r="Q15" s="14">
        <f>'Valor total'!O43</f>
        <v>5.2741511931603584E-2</v>
      </c>
      <c r="R15" s="14">
        <f>'Valor total'!AE43</f>
        <v>2.1162104394001166E-2</v>
      </c>
      <c r="S15" s="18">
        <f t="shared" si="3"/>
        <v>-0.59875810118138673</v>
      </c>
      <c r="U15" s="6" t="s">
        <v>28</v>
      </c>
      <c r="V15" s="6">
        <f>Óbitos!O18</f>
        <v>28376</v>
      </c>
      <c r="W15" s="6">
        <f>Óbitos!AE18</f>
        <v>25278</v>
      </c>
      <c r="X15" s="18">
        <f t="shared" si="4"/>
        <v>-0.10917676910064844</v>
      </c>
      <c r="Z15" s="6" t="s">
        <v>28</v>
      </c>
      <c r="AA15" s="13">
        <f>Óbitos!O43</f>
        <v>4.9713380706106605E-2</v>
      </c>
      <c r="AB15" s="14">
        <f>Óbitos!AE43</f>
        <v>3.6971869611194239E-2</v>
      </c>
      <c r="AC15" s="18">
        <f t="shared" si="5"/>
        <v>-0.25629942912627646</v>
      </c>
      <c r="AE15" s="6" t="s">
        <v>28</v>
      </c>
      <c r="AF15" s="13">
        <f>'Taxa de mortalidade'!O18</f>
        <v>0.39089999999999997</v>
      </c>
      <c r="AG15" s="14">
        <f>'Taxa de mortalidade'!AE18</f>
        <v>0.51050000000000006</v>
      </c>
      <c r="AH15" s="18">
        <f t="shared" si="6"/>
        <v>0.30596060373497092</v>
      </c>
      <c r="AJ15" s="6" t="s">
        <v>28</v>
      </c>
      <c r="AK15" s="14">
        <f>'Taxa de mortalidade'!O43</f>
        <v>3.6949165359094094E-2</v>
      </c>
      <c r="AL15" s="14">
        <f>'Taxa de mortalidade'!AE43</f>
        <v>3.7805293481641668E-2</v>
      </c>
      <c r="AM15" s="18">
        <f t="shared" si="7"/>
        <v>2.3170431976668793E-2</v>
      </c>
    </row>
    <row r="16" spans="1:39" x14ac:dyDescent="0.25">
      <c r="A16" s="6" t="s">
        <v>29</v>
      </c>
      <c r="B16" s="6">
        <f>'Quantidade de internação'!O19</f>
        <v>2439047</v>
      </c>
      <c r="C16" s="6">
        <f>'Quantidade de internação'!AE19</f>
        <v>2463703</v>
      </c>
      <c r="D16" s="20">
        <f t="shared" si="0"/>
        <v>24656</v>
      </c>
      <c r="F16" s="6" t="s">
        <v>29</v>
      </c>
      <c r="G16" s="14">
        <f>'Quantidade de internação'!O44</f>
        <v>0.19957878967574841</v>
      </c>
      <c r="H16" s="14">
        <f>'Quantidade de internação'!AE44</f>
        <v>0.22126706471997631</v>
      </c>
      <c r="I16" s="18">
        <f t="shared" si="1"/>
        <v>0.10867024035702588</v>
      </c>
      <c r="K16" s="6" t="s">
        <v>29</v>
      </c>
      <c r="L16" s="8">
        <f>'Valor total'!O19</f>
        <v>1551415202.78</v>
      </c>
      <c r="M16" s="8">
        <f>'Valor total'!AE19</f>
        <v>1476578663.3799999</v>
      </c>
      <c r="N16" s="18">
        <f t="shared" si="2"/>
        <v>-4.8237595755088347E-2</v>
      </c>
      <c r="P16" s="6" t="s">
        <v>29</v>
      </c>
      <c r="Q16" s="14">
        <f>'Valor total'!O44</f>
        <v>9.0190036006600777E-2</v>
      </c>
      <c r="R16" s="14">
        <f>'Valor total'!AE44</f>
        <v>4.4996217311248247E-2</v>
      </c>
      <c r="S16" s="18">
        <f t="shared" si="3"/>
        <v>-0.50109547236509488</v>
      </c>
      <c r="U16" s="6" t="s">
        <v>29</v>
      </c>
      <c r="V16" s="6">
        <f>Óbitos!O19</f>
        <v>918</v>
      </c>
      <c r="W16" s="6">
        <f>Óbitos!AE19</f>
        <v>1012</v>
      </c>
      <c r="X16" s="18">
        <f t="shared" si="4"/>
        <v>0.10239651416121998</v>
      </c>
      <c r="Z16" s="6" t="s">
        <v>29</v>
      </c>
      <c r="AA16" s="13">
        <f>Óbitos!O44</f>
        <v>1.6082916368834882E-3</v>
      </c>
      <c r="AB16" s="14">
        <f>Óbitos!AE44</f>
        <v>1.4801618817362357E-3</v>
      </c>
      <c r="AC16" s="18">
        <f t="shared" si="5"/>
        <v>-7.9668234422669459E-2</v>
      </c>
      <c r="AE16" s="6" t="s">
        <v>29</v>
      </c>
      <c r="AF16" s="13">
        <f>'Taxa de mortalidade'!O19</f>
        <v>4.5000000000000005E-3</v>
      </c>
      <c r="AG16" s="14">
        <f>'Taxa de mortalidade'!AE19</f>
        <v>5.3000000000000009E-3</v>
      </c>
      <c r="AH16" s="18">
        <f t="shared" si="6"/>
        <v>0.17777777777777781</v>
      </c>
      <c r="AJ16" s="6" t="s">
        <v>29</v>
      </c>
      <c r="AK16" s="14">
        <f>'Taxa de mortalidade'!O44</f>
        <v>4.2535493506248005E-4</v>
      </c>
      <c r="AL16" s="14">
        <f>'Taxa de mortalidade'!AE44</f>
        <v>3.9249374231674995E-4</v>
      </c>
      <c r="AM16" s="18">
        <f t="shared" si="7"/>
        <v>-7.7255933896483775E-2</v>
      </c>
    </row>
    <row r="17" spans="1:39" x14ac:dyDescent="0.25">
      <c r="A17" s="6" t="s">
        <v>30</v>
      </c>
      <c r="B17" s="6">
        <f>'Quantidade de internação'!O20</f>
        <v>308581</v>
      </c>
      <c r="C17" s="6">
        <f>'Quantidade de internação'!AE20</f>
        <v>333143</v>
      </c>
      <c r="D17" s="20">
        <f t="shared" si="0"/>
        <v>24562</v>
      </c>
      <c r="F17" s="6" t="s">
        <v>30</v>
      </c>
      <c r="G17" s="14">
        <f>'Quantidade de internação'!O45</f>
        <v>2.525011715515614E-2</v>
      </c>
      <c r="H17" s="14">
        <f>'Quantidade de internação'!AE45</f>
        <v>2.9919829517603001E-2</v>
      </c>
      <c r="I17" s="18">
        <f t="shared" si="1"/>
        <v>0.18493824538526127</v>
      </c>
      <c r="K17" s="6" t="s">
        <v>30</v>
      </c>
      <c r="L17" s="8">
        <f>'Valor total'!O20</f>
        <v>893756191.93000007</v>
      </c>
      <c r="M17" s="8">
        <f>'Valor total'!AE20</f>
        <v>912358227.05000007</v>
      </c>
      <c r="N17" s="18">
        <f t="shared" si="2"/>
        <v>2.0813321673140317E-2</v>
      </c>
      <c r="P17" s="6" t="s">
        <v>30</v>
      </c>
      <c r="Q17" s="14">
        <f>'Valor total'!O45</f>
        <v>5.1957659681848421E-2</v>
      </c>
      <c r="R17" s="14">
        <f>'Valor total'!AE45</f>
        <v>2.7802561467381845E-2</v>
      </c>
      <c r="S17" s="18">
        <f t="shared" si="3"/>
        <v>-0.46489965795948351</v>
      </c>
      <c r="U17" s="6" t="s">
        <v>30</v>
      </c>
      <c r="V17" s="6">
        <f>Óbitos!O20</f>
        <v>12115</v>
      </c>
      <c r="W17" s="6">
        <f>Óbitos!AE20</f>
        <v>11451</v>
      </c>
      <c r="X17" s="18">
        <f t="shared" si="4"/>
        <v>-5.4808089145687133E-2</v>
      </c>
      <c r="Z17" s="6" t="s">
        <v>30</v>
      </c>
      <c r="AA17" s="13">
        <f>Óbitos!O45</f>
        <v>2.1224894532509215E-2</v>
      </c>
      <c r="AB17" s="14">
        <f>Óbitos!AE45</f>
        <v>1.6748353466167622E-2</v>
      </c>
      <c r="AC17" s="18">
        <f t="shared" si="5"/>
        <v>-0.21090993217822951</v>
      </c>
      <c r="AE17" s="6" t="s">
        <v>30</v>
      </c>
      <c r="AF17" s="13">
        <f>'Taxa de mortalidade'!O20</f>
        <v>0.47</v>
      </c>
      <c r="AG17" s="14">
        <f>'Taxa de mortalidade'!AE20</f>
        <v>0.44689999999999996</v>
      </c>
      <c r="AH17" s="18">
        <f t="shared" si="6"/>
        <v>-4.9148936170212765E-2</v>
      </c>
      <c r="AJ17" s="6" t="s">
        <v>30</v>
      </c>
      <c r="AK17" s="14">
        <f>'Taxa de mortalidade'!O45</f>
        <v>4.4425959884303465E-2</v>
      </c>
      <c r="AL17" s="14">
        <f>'Taxa de mortalidade'!AE45</f>
        <v>3.3095368573840662E-2</v>
      </c>
      <c r="AM17" s="18">
        <f t="shared" si="7"/>
        <v>-0.25504437810619185</v>
      </c>
    </row>
    <row r="18" spans="1:39" x14ac:dyDescent="0.25">
      <c r="A18" s="6" t="s">
        <v>31</v>
      </c>
      <c r="B18" s="6">
        <f>'Quantidade de internação'!O21</f>
        <v>91450</v>
      </c>
      <c r="C18" s="6">
        <f>'Quantidade de internação'!AE21</f>
        <v>63565</v>
      </c>
      <c r="D18" s="20">
        <f t="shared" si="0"/>
        <v>-27885</v>
      </c>
      <c r="F18" s="6" t="s">
        <v>31</v>
      </c>
      <c r="G18" s="14">
        <f>'Quantidade de internação'!O46</f>
        <v>7.4830375617391514E-3</v>
      </c>
      <c r="H18" s="14">
        <f>'Quantidade de internação'!AE46</f>
        <v>5.7088216270083257E-3</v>
      </c>
      <c r="I18" s="18">
        <f t="shared" si="1"/>
        <v>-0.2370983601368527</v>
      </c>
      <c r="K18" s="6" t="s">
        <v>31</v>
      </c>
      <c r="L18" s="8">
        <f>'Valor total'!O21</f>
        <v>335382647.04000002</v>
      </c>
      <c r="M18" s="8">
        <f>'Valor total'!AE21</f>
        <v>284825050.61999995</v>
      </c>
      <c r="N18" s="18">
        <f t="shared" si="2"/>
        <v>-0.15074601165626267</v>
      </c>
      <c r="P18" s="6" t="s">
        <v>31</v>
      </c>
      <c r="Q18" s="14">
        <f>'Valor total'!O46</f>
        <v>1.949714876992607E-2</v>
      </c>
      <c r="R18" s="14">
        <f>'Valor total'!AE46</f>
        <v>8.6795578124147441E-3</v>
      </c>
      <c r="S18" s="18">
        <f t="shared" si="3"/>
        <v>-0.5548293796781828</v>
      </c>
      <c r="U18" s="6" t="s">
        <v>31</v>
      </c>
      <c r="V18" s="6">
        <f>Óbitos!O21</f>
        <v>2367</v>
      </c>
      <c r="W18" s="6">
        <f>Óbitos!AE21</f>
        <v>2220</v>
      </c>
      <c r="X18" s="18">
        <f t="shared" si="4"/>
        <v>-6.2103929024081128E-2</v>
      </c>
      <c r="Z18" s="6" t="s">
        <v>31</v>
      </c>
      <c r="AA18" s="13">
        <f>Óbitos!O46</f>
        <v>4.1468696127486019E-3</v>
      </c>
      <c r="AB18" s="14">
        <f>Óbitos!AE46</f>
        <v>3.2469954322672367E-3</v>
      </c>
      <c r="AC18" s="18">
        <f t="shared" si="5"/>
        <v>-0.21700083786452029</v>
      </c>
      <c r="AE18" s="6" t="s">
        <v>31</v>
      </c>
      <c r="AF18" s="13">
        <f>'Taxa de mortalidade'!O21</f>
        <v>0.31629999999999997</v>
      </c>
      <c r="AG18" s="14">
        <f>'Taxa de mortalidade'!AE21</f>
        <v>0.4769000000000001</v>
      </c>
      <c r="AH18" s="18">
        <f t="shared" si="6"/>
        <v>0.50774581093898252</v>
      </c>
      <c r="AJ18" s="6" t="s">
        <v>31</v>
      </c>
      <c r="AK18" s="14">
        <f>'Taxa de mortalidade'!O46</f>
        <v>2.9897725768947201E-2</v>
      </c>
      <c r="AL18" s="14">
        <f>'Taxa de mortalidade'!AE46</f>
        <v>3.5317031266199631E-2</v>
      </c>
      <c r="AM18" s="18">
        <f t="shared" si="7"/>
        <v>0.18126146246485098</v>
      </c>
    </row>
    <row r="19" spans="1:39" x14ac:dyDescent="0.25">
      <c r="A19" s="6" t="s">
        <v>32</v>
      </c>
      <c r="B19" s="6">
        <f>'Quantidade de internação'!O22</f>
        <v>218335</v>
      </c>
      <c r="C19" s="6">
        <f>'Quantidade de internação'!AE22</f>
        <v>194353</v>
      </c>
      <c r="D19" s="20">
        <f t="shared" si="0"/>
        <v>-23982</v>
      </c>
      <c r="F19" s="6" t="s">
        <v>32</v>
      </c>
      <c r="G19" s="14">
        <f>'Quantidade de internação'!O47</f>
        <v>1.7865598753879906E-2</v>
      </c>
      <c r="H19" s="14">
        <f>'Quantidade de internação'!AE47</f>
        <v>1.7454992679524096E-2</v>
      </c>
      <c r="I19" s="18">
        <f t="shared" si="1"/>
        <v>-2.2983056991954354E-2</v>
      </c>
      <c r="K19" s="6" t="s">
        <v>32</v>
      </c>
      <c r="L19" s="8">
        <f>'Valor total'!O22</f>
        <v>251020541.47999999</v>
      </c>
      <c r="M19" s="8">
        <f>'Valor total'!AE22</f>
        <v>230520805.78</v>
      </c>
      <c r="N19" s="18">
        <f t="shared" si="2"/>
        <v>-8.1665570391709519E-2</v>
      </c>
      <c r="P19" s="6" t="s">
        <v>32</v>
      </c>
      <c r="Q19" s="14">
        <f>'Valor total'!O47</f>
        <v>1.4592838612068214E-2</v>
      </c>
      <c r="R19" s="14">
        <f>'Valor total'!AE47</f>
        <v>7.0247285355575636E-3</v>
      </c>
      <c r="S19" s="18">
        <f t="shared" si="3"/>
        <v>-0.51861808916682306</v>
      </c>
      <c r="U19" s="6" t="s">
        <v>32</v>
      </c>
      <c r="V19" s="6">
        <f>Óbitos!O22</f>
        <v>18090</v>
      </c>
      <c r="W19" s="6">
        <f>Óbitos!AE22</f>
        <v>17283</v>
      </c>
      <c r="X19" s="18">
        <f t="shared" si="4"/>
        <v>-4.4610281923714745E-2</v>
      </c>
      <c r="Z19" s="6" t="s">
        <v>32</v>
      </c>
      <c r="AA19" s="13">
        <f>Óbitos!O47</f>
        <v>3.1692805785645206E-2</v>
      </c>
      <c r="AB19" s="14">
        <f>Óbitos!AE47</f>
        <v>2.5278298223366958E-2</v>
      </c>
      <c r="AC19" s="18">
        <f t="shared" si="5"/>
        <v>-0.20239632949076425</v>
      </c>
      <c r="AE19" s="6" t="s">
        <v>32</v>
      </c>
      <c r="AF19" s="13">
        <f>'Taxa de mortalidade'!O22</f>
        <v>1.0005000000000002</v>
      </c>
      <c r="AG19" s="14">
        <f>'Taxa de mortalidade'!AE22</f>
        <v>1.1610999999999998</v>
      </c>
      <c r="AH19" s="18">
        <f t="shared" si="6"/>
        <v>0.16051974012993453</v>
      </c>
      <c r="AJ19" s="6" t="s">
        <v>32</v>
      </c>
      <c r="AK19" s="14">
        <f>'Taxa de mortalidade'!O47</f>
        <v>9.457058056222474E-2</v>
      </c>
      <c r="AL19" s="14">
        <f>'Taxa de mortalidade'!AE47</f>
        <v>8.5985751736599655E-2</v>
      </c>
      <c r="AM19" s="18">
        <f t="shared" si="7"/>
        <v>-9.0776949603016521E-2</v>
      </c>
    </row>
    <row r="20" spans="1:39" x14ac:dyDescent="0.25">
      <c r="A20" s="6" t="s">
        <v>33</v>
      </c>
      <c r="B20" s="6">
        <f>'Quantidade de internação'!O23</f>
        <v>1245541</v>
      </c>
      <c r="C20" s="6">
        <f>'Quantidade de internação'!AE23</f>
        <v>1262375</v>
      </c>
      <c r="D20" s="20">
        <f t="shared" si="0"/>
        <v>16834</v>
      </c>
      <c r="F20" s="6" t="s">
        <v>33</v>
      </c>
      <c r="G20" s="14">
        <f>'Quantidade de internação'!O48</f>
        <v>0.10191831697852535</v>
      </c>
      <c r="H20" s="14">
        <f>'Quantidade de internação'!AE48</f>
        <v>0.11337487141342933</v>
      </c>
      <c r="I20" s="18">
        <f t="shared" si="1"/>
        <v>0.11240917996436228</v>
      </c>
      <c r="K20" s="6" t="s">
        <v>33</v>
      </c>
      <c r="L20" s="8">
        <f>'Valor total'!O23</f>
        <v>1685893615.7900002</v>
      </c>
      <c r="M20" s="8">
        <f>'Valor total'!AE23</f>
        <v>1659714028.6999996</v>
      </c>
      <c r="N20" s="18">
        <f t="shared" si="2"/>
        <v>-1.5528611559355698E-2</v>
      </c>
      <c r="P20" s="6" t="s">
        <v>33</v>
      </c>
      <c r="Q20" s="14">
        <f>'Valor total'!O48</f>
        <v>9.8007809668834475E-2</v>
      </c>
      <c r="R20" s="14">
        <f>'Valor total'!AE48</f>
        <v>5.0576955337389463E-2</v>
      </c>
      <c r="S20" s="18">
        <f t="shared" si="3"/>
        <v>-0.48394974330833918</v>
      </c>
      <c r="U20" s="6" t="s">
        <v>33</v>
      </c>
      <c r="V20" s="6">
        <f>Óbitos!O23</f>
        <v>29807</v>
      </c>
      <c r="W20" s="6">
        <f>Óbitos!AE23</f>
        <v>30088</v>
      </c>
      <c r="X20" s="18">
        <f t="shared" si="4"/>
        <v>9.4273157312041445E-3</v>
      </c>
      <c r="Z20" s="6" t="s">
        <v>33</v>
      </c>
      <c r="AA20" s="13">
        <f>Óbitos!O48</f>
        <v>5.2220423551836745E-2</v>
      </c>
      <c r="AB20" s="14">
        <f>Óbitos!AE48</f>
        <v>4.4007026381106581E-2</v>
      </c>
      <c r="AC20" s="18">
        <f t="shared" si="5"/>
        <v>-0.15728323541032008</v>
      </c>
      <c r="AE20" s="6" t="s">
        <v>33</v>
      </c>
      <c r="AF20" s="13">
        <f>'Taxa de mortalidade'!O23</f>
        <v>0.28759999999999997</v>
      </c>
      <c r="AG20" s="14">
        <f>'Taxa de mortalidade'!AE23</f>
        <v>0.31</v>
      </c>
      <c r="AH20" s="18">
        <f t="shared" si="6"/>
        <v>7.7885952712100304E-2</v>
      </c>
      <c r="AJ20" s="6" t="s">
        <v>33</v>
      </c>
      <c r="AK20" s="14">
        <f>'Taxa de mortalidade'!O48</f>
        <v>2.7184906516437606E-2</v>
      </c>
      <c r="AL20" s="14">
        <f>'Taxa de mortalidade'!AE48</f>
        <v>2.2957181154375936E-2</v>
      </c>
      <c r="AM20" s="18">
        <f t="shared" si="7"/>
        <v>-0.15551737724407244</v>
      </c>
    </row>
    <row r="21" spans="1:39" x14ac:dyDescent="0.25">
      <c r="A21" s="6" t="s">
        <v>53</v>
      </c>
      <c r="B21" s="6">
        <f>'Quantidade de internação'!O24</f>
        <v>0</v>
      </c>
      <c r="C21" s="6">
        <f>'Quantidade de internação'!AE24</f>
        <v>0</v>
      </c>
      <c r="D21" s="20">
        <f t="shared" si="0"/>
        <v>0</v>
      </c>
      <c r="F21" s="6" t="s">
        <v>53</v>
      </c>
      <c r="G21" s="14">
        <f>'Quantidade de internação'!O49</f>
        <v>0</v>
      </c>
      <c r="H21" s="14">
        <f>'Quantidade de internação'!AE49</f>
        <v>0</v>
      </c>
      <c r="I21" s="18">
        <v>0</v>
      </c>
      <c r="K21" s="6" t="s">
        <v>53</v>
      </c>
      <c r="L21" s="8">
        <f>'Valor total'!O24</f>
        <v>8574.630000000001</v>
      </c>
      <c r="M21" s="8">
        <f>'Valor total'!AE24</f>
        <v>112377649.79999998</v>
      </c>
      <c r="N21" s="18">
        <f t="shared" si="2"/>
        <v>13104.830782202844</v>
      </c>
      <c r="P21" s="6" t="s">
        <v>53</v>
      </c>
      <c r="Q21" s="14">
        <f>'Valor total'!O49</f>
        <v>4.9847789750771467E-7</v>
      </c>
      <c r="R21" s="14">
        <f>'Valor total'!AE49</f>
        <v>3.4245172822376319E-3</v>
      </c>
      <c r="S21" s="18">
        <f t="shared" si="3"/>
        <v>6868.9480947089187</v>
      </c>
      <c r="U21" s="6" t="s">
        <v>53</v>
      </c>
      <c r="V21" s="6">
        <f>Óbitos!O24</f>
        <v>1</v>
      </c>
      <c r="W21" s="6">
        <f>Óbitos!AE24</f>
        <v>0</v>
      </c>
      <c r="X21" s="18">
        <f t="shared" si="4"/>
        <v>-1</v>
      </c>
      <c r="Z21" s="6" t="s">
        <v>53</v>
      </c>
      <c r="AA21" s="13">
        <f>Óbitos!O49</f>
        <v>1.7519516741650198E-6</v>
      </c>
      <c r="AB21" s="14">
        <f>Óbitos!AE49</f>
        <v>0</v>
      </c>
      <c r="AC21" s="18">
        <v>0</v>
      </c>
      <c r="AE21" s="6" t="s">
        <v>53</v>
      </c>
      <c r="AF21" s="13">
        <f>'Taxa de mortalidade'!O24</f>
        <v>6.1599999999999995E-2</v>
      </c>
      <c r="AG21" s="14">
        <f>'Taxa de mortalidade'!AE24</f>
        <v>8.6999999999999994E-2</v>
      </c>
      <c r="AH21" s="18">
        <f t="shared" si="6"/>
        <v>0.41233766233766245</v>
      </c>
      <c r="AJ21" s="6" t="s">
        <v>53</v>
      </c>
      <c r="AK21" s="14">
        <f>'Taxa de mortalidade'!O49</f>
        <v>5.8226364444108371E-3</v>
      </c>
      <c r="AL21" s="14">
        <f>'Taxa de mortalidade'!AE49</f>
        <v>6.4428218078409882E-3</v>
      </c>
      <c r="AM21" s="18">
        <f t="shared" si="7"/>
        <v>0.10651280899144377</v>
      </c>
    </row>
    <row r="22" spans="1:39" x14ac:dyDescent="0.25">
      <c r="A22" s="6" t="s">
        <v>34</v>
      </c>
      <c r="B22" s="6">
        <f>'Quantidade de internação'!O25</f>
        <v>273772</v>
      </c>
      <c r="C22" s="6">
        <f>'Quantidade de internação'!AE25</f>
        <v>200303</v>
      </c>
      <c r="D22" s="20">
        <f t="shared" si="0"/>
        <v>-73469</v>
      </c>
      <c r="F22" s="6" t="s">
        <v>34</v>
      </c>
      <c r="G22" s="14">
        <f>'Quantidade de internação'!O50</f>
        <v>2.2401816942071634E-2</v>
      </c>
      <c r="H22" s="14">
        <f>'Quantidade de internação'!AE50</f>
        <v>1.7989366764015555E-2</v>
      </c>
      <c r="I22" s="18">
        <f t="shared" si="1"/>
        <v>-0.19696840615500688</v>
      </c>
      <c r="K22" s="6" t="s">
        <v>34</v>
      </c>
      <c r="L22" s="8">
        <f>'Valor total'!O25</f>
        <v>206056202.94999999</v>
      </c>
      <c r="M22" s="8">
        <f>'Valor total'!AE25</f>
        <v>14402858457.539999</v>
      </c>
      <c r="N22" s="18">
        <f t="shared" si="2"/>
        <v>68.897718444491019</v>
      </c>
      <c r="P22" s="6" t="s">
        <v>34</v>
      </c>
      <c r="Q22" s="14">
        <f>'Valor total'!O50</f>
        <v>1.1978879883439745E-2</v>
      </c>
      <c r="R22" s="14">
        <f>'Valor total'!AE50</f>
        <v>0.43890255570612741</v>
      </c>
      <c r="S22" s="18">
        <f t="shared" si="3"/>
        <v>35.639699202000529</v>
      </c>
      <c r="U22" s="6" t="s">
        <v>34</v>
      </c>
      <c r="V22" s="6">
        <f>Óbitos!O25</f>
        <v>1387</v>
      </c>
      <c r="W22" s="6">
        <f>Óbitos!AE25</f>
        <v>1425</v>
      </c>
      <c r="X22" s="18">
        <f t="shared" si="4"/>
        <v>2.7397260273972712E-2</v>
      </c>
      <c r="Z22" s="6" t="s">
        <v>34</v>
      </c>
      <c r="AA22" s="13">
        <f>Óbitos!O50</f>
        <v>2.4299569720668823E-3</v>
      </c>
      <c r="AB22" s="14">
        <f>Óbitos!AE50</f>
        <v>2.0842200409823476E-3</v>
      </c>
      <c r="AC22" s="18">
        <f t="shared" si="5"/>
        <v>-0.14228109182956294</v>
      </c>
      <c r="AE22" s="6" t="s">
        <v>34</v>
      </c>
      <c r="AF22" s="13">
        <f>'Taxa de mortalidade'!O25</f>
        <v>0.56330000000000002</v>
      </c>
      <c r="AG22" s="14">
        <f>'Taxa de mortalidade'!AE25</f>
        <v>0.72770000000000001</v>
      </c>
      <c r="AH22" s="18">
        <f t="shared" si="6"/>
        <v>0.29185158885141127</v>
      </c>
      <c r="AJ22" s="6" t="s">
        <v>34</v>
      </c>
      <c r="AK22" s="14">
        <f>'Taxa de mortalidade'!O50</f>
        <v>5.3244985537932221E-2</v>
      </c>
      <c r="AL22" s="14">
        <f>'Taxa de mortalidade'!AE50</f>
        <v>5.3890131374320548E-2</v>
      </c>
      <c r="AM22" s="18">
        <f t="shared" si="7"/>
        <v>1.2116555763335146E-2</v>
      </c>
    </row>
    <row r="23" spans="1:39" x14ac:dyDescent="0.25">
      <c r="A23" s="6" t="s">
        <v>14</v>
      </c>
      <c r="B23">
        <f>SUM(B2:B22)</f>
        <v>12220973</v>
      </c>
      <c r="C23" s="6">
        <f>SUM(C2:C22)</f>
        <v>11134522</v>
      </c>
      <c r="D23" s="20">
        <f t="shared" si="0"/>
        <v>-1086451</v>
      </c>
      <c r="F23" s="6" t="s">
        <v>14</v>
      </c>
      <c r="G23" s="18">
        <f>SUM(G2:G22)</f>
        <v>1.0000000000000002</v>
      </c>
      <c r="H23" s="18">
        <f>SUM(H2:H22)</f>
        <v>1.0000000000000002</v>
      </c>
      <c r="I23" s="18">
        <f t="shared" si="1"/>
        <v>0</v>
      </c>
      <c r="K23" s="6" t="s">
        <v>14</v>
      </c>
      <c r="L23" s="6">
        <f>SUM(L2:L22)</f>
        <v>17201625273.399998</v>
      </c>
      <c r="M23" s="6">
        <f>SUM(M2:M22)</f>
        <v>32815617658.839996</v>
      </c>
      <c r="N23" s="6">
        <f>SUM(N2:N22)</f>
        <v>13173.07733768155</v>
      </c>
      <c r="P23" s="6" t="s">
        <v>14</v>
      </c>
      <c r="Q23" s="6">
        <f>SUM(Q2:Q22)</f>
        <v>0.99999999999999989</v>
      </c>
      <c r="R23" s="6">
        <f>SUM(R2:R22)</f>
        <v>1</v>
      </c>
      <c r="S23" s="6">
        <f>SUM(S2:S22)</f>
        <v>6895.2060745158033</v>
      </c>
      <c r="U23" s="6" t="s">
        <v>14</v>
      </c>
      <c r="V23" s="6">
        <f>SUM(V2:V22)</f>
        <v>570792</v>
      </c>
      <c r="W23" s="6">
        <f>SUM(W2:W22)</f>
        <v>683709</v>
      </c>
      <c r="X23" s="6">
        <f>SUM(X2:X22)</f>
        <v>-1.3374047212458937</v>
      </c>
      <c r="Z23" s="6" t="s">
        <v>14</v>
      </c>
      <c r="AA23" s="6">
        <f>SUM(AA2:AA22)</f>
        <v>1</v>
      </c>
      <c r="AB23" s="6">
        <f>SUM(AB2:AB22)</f>
        <v>1</v>
      </c>
      <c r="AC23" s="6">
        <f>SUM(AC2:AC22)</f>
        <v>-3.584753039157575</v>
      </c>
      <c r="AE23" s="6" t="s">
        <v>14</v>
      </c>
      <c r="AF23" s="6">
        <f>SUM(AF2:AF22)</f>
        <v>10.579400000000001</v>
      </c>
      <c r="AG23" s="6">
        <f>SUM(AG2:AG22)</f>
        <v>13.503400000000001</v>
      </c>
      <c r="AH23" s="6">
        <f>SUM(AH2:AH22)</f>
        <v>5.7451185463804642</v>
      </c>
      <c r="AJ23" s="6" t="s">
        <v>14</v>
      </c>
      <c r="AK23" s="6">
        <f>SUM(AK2:AK22)</f>
        <v>1.0000000000000002</v>
      </c>
      <c r="AL23" s="6">
        <f>SUM(AL2:AL22)</f>
        <v>1</v>
      </c>
      <c r="AM23" s="6">
        <f>SUM(AM2:AM22)</f>
        <v>-4.6217460078391337E-2</v>
      </c>
    </row>
    <row r="24" spans="1:39" x14ac:dyDescent="0.25">
      <c r="A24" s="6" t="s">
        <v>56</v>
      </c>
      <c r="F24" s="6" t="s">
        <v>56</v>
      </c>
      <c r="K24" s="6" t="s">
        <v>56</v>
      </c>
      <c r="P24" s="6" t="s">
        <v>56</v>
      </c>
      <c r="U24" s="6" t="s">
        <v>56</v>
      </c>
      <c r="Z24" s="6" t="s">
        <v>56</v>
      </c>
      <c r="AE24" s="6" t="s">
        <v>56</v>
      </c>
      <c r="AJ24" s="6" t="s">
        <v>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Quantidade de internação</vt:lpstr>
      <vt:lpstr>Valor total</vt:lpstr>
      <vt:lpstr>Óbitos</vt:lpstr>
      <vt:lpstr>Taxa de mortalidade</vt:lpstr>
      <vt:lpstr>Variação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iglesias</dc:creator>
  <cp:lastModifiedBy>enzo iglesias</cp:lastModifiedBy>
  <dcterms:created xsi:type="dcterms:W3CDTF">2021-05-23T12:50:45Z</dcterms:created>
  <dcterms:modified xsi:type="dcterms:W3CDTF">2021-11-19T21:22:57Z</dcterms:modified>
</cp:coreProperties>
</file>