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ilam\OneDrive\Desktop\Mestrado\GA\Exercicios\"/>
    </mc:Choice>
  </mc:AlternateContent>
  <bookViews>
    <workbookView xWindow="0" yWindow="0" windowWidth="28800" windowHeight="117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3" i="1" l="1"/>
  <c r="E23" i="1"/>
  <c r="F22" i="1"/>
  <c r="E22" i="1"/>
  <c r="C22" i="1"/>
  <c r="C23" i="1"/>
  <c r="B23" i="1"/>
  <c r="B22" i="1"/>
  <c r="C20" i="1"/>
  <c r="B20" i="1"/>
  <c r="C19" i="1"/>
  <c r="B19" i="1"/>
  <c r="B18" i="1"/>
  <c r="B17" i="1"/>
  <c r="F14" i="1"/>
  <c r="E15" i="1"/>
  <c r="E14" i="1"/>
  <c r="B14" i="1"/>
  <c r="B7" i="1"/>
  <c r="B12" i="1"/>
  <c r="B11" i="1"/>
  <c r="B10" i="1"/>
</calcChain>
</file>

<file path=xl/sharedStrings.xml><?xml version="1.0" encoding="utf-8"?>
<sst xmlns="http://schemas.openxmlformats.org/spreadsheetml/2006/main" count="21" uniqueCount="21">
  <si>
    <t>a</t>
  </si>
  <si>
    <t>e2</t>
  </si>
  <si>
    <t>n</t>
  </si>
  <si>
    <t>fi</t>
  </si>
  <si>
    <t>m</t>
  </si>
  <si>
    <t>alfa</t>
  </si>
  <si>
    <t>ra</t>
  </si>
  <si>
    <t>d</t>
  </si>
  <si>
    <t>h1</t>
  </si>
  <si>
    <t>h2</t>
  </si>
  <si>
    <t>dh</t>
  </si>
  <si>
    <t>d4</t>
  </si>
  <si>
    <t>rm</t>
  </si>
  <si>
    <t>v</t>
  </si>
  <si>
    <t>c</t>
  </si>
  <si>
    <t>dfi</t>
  </si>
  <si>
    <t>dac</t>
  </si>
  <si>
    <t>dla</t>
  </si>
  <si>
    <t>la</t>
  </si>
  <si>
    <t>fic</t>
  </si>
  <si>
    <t>lac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</si>
</sst>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tabSelected="1" workbookViewId="0">
      <selection activeCell="F24" sqref="F24"/>
    </sheetView>
  </sheetViews>
  <sheetFormatPr defaultRowHeight="15" x14ac:dyDescent="0.25"/>
  <cols>
    <col min="1" max="1" width="11" bestFit="1" customWidth="1"/>
    <col min="2" max="2" width="15" customWidth="1"/>
    <col min="3" max="3" width="11.7109375" customWidth="1"/>
    <col min="5" max="5" width="14.7109375" customWidth="1"/>
    <col min="6" max="6" width="16" customWidth="1"/>
  </cols>
  <sheetData>
    <row r="1" spans="1:6" x14ac:dyDescent="0.25">
      <c r="A1" t="s">
        <v>3</v>
      </c>
      <c r="B1">
        <v>0.65484900000000001</v>
      </c>
      <c r="D1" t="s">
        <v>18</v>
      </c>
      <c r="E1">
        <v>-0.15848799999999999</v>
      </c>
    </row>
    <row r="2" spans="1:6" x14ac:dyDescent="0.25">
      <c r="A2">
        <v>6378388</v>
      </c>
      <c r="B2" t="s">
        <v>0</v>
      </c>
    </row>
    <row r="3" spans="1:6" x14ac:dyDescent="0.25">
      <c r="A3">
        <v>6.72267E-3</v>
      </c>
      <c r="B3" t="s">
        <v>1</v>
      </c>
      <c r="E3" t="s">
        <v>12</v>
      </c>
      <c r="F3">
        <v>6372803.3849999998</v>
      </c>
    </row>
    <row r="4" spans="1:6" x14ac:dyDescent="0.25">
      <c r="A4" t="s">
        <v>5</v>
      </c>
      <c r="B4">
        <v>0.44059700000000002</v>
      </c>
    </row>
    <row r="5" spans="1:6" x14ac:dyDescent="0.25">
      <c r="A5" t="s">
        <v>7</v>
      </c>
      <c r="B5">
        <v>22864.483</v>
      </c>
    </row>
    <row r="6" spans="1:6" x14ac:dyDescent="0.25">
      <c r="A6" t="s">
        <v>8</v>
      </c>
      <c r="B6">
        <v>472.16500000000002</v>
      </c>
    </row>
    <row r="7" spans="1:6" x14ac:dyDescent="0.25">
      <c r="A7" t="s">
        <v>9</v>
      </c>
      <c r="B7">
        <f>B8+B6</f>
        <v>638.64499999999998</v>
      </c>
    </row>
    <row r="8" spans="1:6" x14ac:dyDescent="0.25">
      <c r="A8" t="s">
        <v>10</v>
      </c>
      <c r="B8">
        <v>166.48</v>
      </c>
    </row>
    <row r="10" spans="1:6" x14ac:dyDescent="0.25">
      <c r="A10" t="s">
        <v>2</v>
      </c>
      <c r="B10">
        <f>A2/SQRT(1-A3*(SIN(B1))^2)</f>
        <v>6386355.5865672641</v>
      </c>
    </row>
    <row r="11" spans="1:6" x14ac:dyDescent="0.25">
      <c r="A11" t="s">
        <v>4</v>
      </c>
      <c r="B11">
        <f>A2*(1-A3)/(1-A3*(SIN(B1))^2)^(3/2)</f>
        <v>6359279.9415214444</v>
      </c>
    </row>
    <row r="12" spans="1:6" x14ac:dyDescent="0.25">
      <c r="A12" t="s">
        <v>6</v>
      </c>
      <c r="B12">
        <f>B10*B11/(B10*(COS(B4))^2+B11*(SIN(B4))^2)</f>
        <v>6364187.4951626509</v>
      </c>
    </row>
    <row r="14" spans="1:6" x14ac:dyDescent="0.25">
      <c r="A14" t="s">
        <v>11</v>
      </c>
      <c r="B14">
        <f>2*B12*ASIN(SQRT((B5^2-B8^2)/(4*B12^2*(1+B6/B12)*(1+B7/B12))))</f>
        <v>22861.894037603015</v>
      </c>
      <c r="E14">
        <f>B14/F3</f>
        <v>3.5874155621079176E-3</v>
      </c>
      <c r="F14">
        <f>F15*PI()/180</f>
        <v>2.8518314505641979E-3</v>
      </c>
    </row>
    <row r="15" spans="1:6" x14ac:dyDescent="0.25">
      <c r="A15" t="s">
        <v>16</v>
      </c>
      <c r="B15">
        <v>18174.16116</v>
      </c>
      <c r="E15">
        <f>E14*180/PI()</f>
        <v>0.20554377106833552</v>
      </c>
      <c r="F15">
        <v>0.16339790600000001</v>
      </c>
    </row>
    <row r="17" spans="1:6" x14ac:dyDescent="0.25">
      <c r="A17" t="s">
        <v>13</v>
      </c>
      <c r="B17">
        <f>SQRT(1-A3*(SIN(B1))^2)/SQRT(1-A3)</f>
        <v>1.0021265683197254</v>
      </c>
    </row>
    <row r="18" spans="1:6" x14ac:dyDescent="0.25">
      <c r="A18" t="s">
        <v>14</v>
      </c>
      <c r="B18">
        <f>A2/SQRT(1-A3)</f>
        <v>6399936.6080361586</v>
      </c>
    </row>
    <row r="19" spans="1:6" x14ac:dyDescent="0.25">
      <c r="A19" t="s">
        <v>15</v>
      </c>
      <c r="B19">
        <f>B17^3/B18*COS(B4)*B15</f>
        <v>2.5849590403520541E-3</v>
      </c>
      <c r="C19">
        <f>B19*180/PI()</f>
        <v>0.14810724322636015</v>
      </c>
    </row>
    <row r="20" spans="1:6" x14ac:dyDescent="0.25">
      <c r="A20" t="s">
        <v>17</v>
      </c>
      <c r="B20">
        <f>B17/B18*SIN(B4)/COS(B1)*B15</f>
        <v>1.5302051743507127E-3</v>
      </c>
      <c r="C20">
        <f>B20*180/PI()</f>
        <v>8.7674298279376131E-2</v>
      </c>
    </row>
    <row r="22" spans="1:6" x14ac:dyDescent="0.25">
      <c r="A22" t="s">
        <v>19</v>
      </c>
      <c r="B22">
        <f>B19+B1</f>
        <v>0.65743395904035207</v>
      </c>
      <c r="C22">
        <f t="shared" ref="C21:C23" si="0">B22*180/PI()</f>
        <v>37.668191161588808</v>
      </c>
      <c r="D22">
        <v>37</v>
      </c>
      <c r="E22">
        <f>(C22-37)*60</f>
        <v>40.091469695328499</v>
      </c>
      <c r="F22">
        <f>(E22-40)*60</f>
        <v>5.4881817197099281</v>
      </c>
    </row>
    <row r="23" spans="1:6" x14ac:dyDescent="0.25">
      <c r="A23" t="s">
        <v>20</v>
      </c>
      <c r="B23">
        <f>E1+B20</f>
        <v>-0.15695779482564928</v>
      </c>
      <c r="C23">
        <f t="shared" si="0"/>
        <v>-8.9930192051900146</v>
      </c>
      <c r="D23">
        <v>-8</v>
      </c>
      <c r="E23">
        <f>(C23+8)*60</f>
        <v>-59.581152311400878</v>
      </c>
      <c r="F23">
        <f>(E23+59)*60</f>
        <v>-34.869138684052672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Sílvia Mourão</dc:creator>
  <cp:lastModifiedBy>Sílvia Mourão</cp:lastModifiedBy>
  <dcterms:created xsi:type="dcterms:W3CDTF">2022-01-04T21:40:20Z</dcterms:created>
  <dcterms:modified xsi:type="dcterms:W3CDTF">2022-01-04T22:58:15Z</dcterms:modified>
</cp:coreProperties>
</file>