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GA\TP2\"/>
    </mc:Choice>
  </mc:AlternateContent>
  <xr:revisionPtr revIDLastSave="0" documentId="13_ncr:1_{A5324B35-85D5-47AC-AED4-86413EEEF3A9}" xr6:coauthVersionLast="47" xr6:coauthVersionMax="47" xr10:uidLastSave="{00000000-0000-0000-0000-000000000000}"/>
  <bookViews>
    <workbookView xWindow="10485" yWindow="1320" windowWidth="17040" windowHeight="13875" activeTab="2" xr2:uid="{345AA5D2-B017-44DC-9A95-17C78678CAA7}"/>
  </bookViews>
  <sheets>
    <sheet name="Rede1" sheetId="1" r:id="rId1"/>
    <sheet name="JBot1" sheetId="3" r:id="rId2"/>
    <sheet name="JBo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21" i="3"/>
  <c r="D23" i="3"/>
  <c r="D24" i="3"/>
  <c r="D25" i="3"/>
  <c r="D26" i="3"/>
  <c r="D27" i="3"/>
  <c r="D28" i="3"/>
  <c r="D29" i="3"/>
  <c r="D20" i="3"/>
  <c r="H20" i="4"/>
  <c r="H20" i="3"/>
  <c r="E2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J20" i="4"/>
  <c r="D20" i="4"/>
  <c r="J17" i="4"/>
  <c r="H17" i="4"/>
  <c r="D17" i="4"/>
  <c r="D10" i="4"/>
  <c r="D7" i="4"/>
  <c r="D6" i="4"/>
  <c r="H29" i="3"/>
  <c r="H28" i="3"/>
  <c r="H27" i="3"/>
  <c r="H26" i="3"/>
  <c r="H25" i="3"/>
  <c r="H24" i="3"/>
  <c r="H23" i="3"/>
  <c r="H22" i="3"/>
  <c r="H21" i="3"/>
  <c r="H20" i="1"/>
  <c r="J20" i="3"/>
  <c r="J17" i="3"/>
  <c r="H17" i="3"/>
  <c r="D17" i="3"/>
  <c r="D7" i="3"/>
  <c r="D6" i="3"/>
  <c r="J17" i="1"/>
  <c r="J20" i="1"/>
  <c r="D20" i="1"/>
  <c r="H17" i="1"/>
  <c r="D17" i="1"/>
  <c r="D10" i="1"/>
  <c r="D7" i="1"/>
  <c r="D6" i="1"/>
  <c r="D22" i="3" l="1"/>
</calcChain>
</file>

<file path=xl/sharedStrings.xml><?xml version="1.0" encoding="utf-8"?>
<sst xmlns="http://schemas.openxmlformats.org/spreadsheetml/2006/main" count="44" uniqueCount="15">
  <si>
    <t>Var 0</t>
  </si>
  <si>
    <t>a</t>
  </si>
  <si>
    <t>b</t>
  </si>
  <si>
    <t>(var dir)</t>
  </si>
  <si>
    <t>(precisao dir)</t>
  </si>
  <si>
    <t>comp_1</t>
  </si>
  <si>
    <t>az</t>
  </si>
  <si>
    <t>teste de hipotese do qui_quadrado</t>
  </si>
  <si>
    <t>funcao excel</t>
  </si>
  <si>
    <t>tabela</t>
  </si>
  <si>
    <t>Var 0 post</t>
  </si>
  <si>
    <t>teste</t>
  </si>
  <si>
    <t>teste fischer</t>
  </si>
  <si>
    <t>teste1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</si>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</sst>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63C7-932B-4064-85BB-ABD740823BAA}">
  <dimension ref="B2:J20"/>
  <sheetViews>
    <sheetView workbookViewId="0">
      <selection activeCell="H14" sqref="H14"/>
    </sheetView>
  </sheetViews>
  <sheetFormatPr defaultRowHeight="15" x14ac:dyDescent="0.25"/>
  <cols>
    <col min="3" max="3" width="10" bestFit="1" customWidth="1"/>
    <col min="4" max="4" width="14.140625" customWidth="1"/>
  </cols>
  <sheetData>
    <row r="2" spans="2:10" x14ac:dyDescent="0.25">
      <c r="B2" t="s">
        <v>0</v>
      </c>
      <c r="C2">
        <v>0.98399999999999999</v>
      </c>
      <c r="D2" t="s">
        <v>3</v>
      </c>
      <c r="F2" t="s">
        <v>4</v>
      </c>
      <c r="I2" t="s">
        <v>10</v>
      </c>
      <c r="J2">
        <v>0.95199999999999996</v>
      </c>
    </row>
    <row r="3" spans="2:10" x14ac:dyDescent="0.25">
      <c r="B3" t="s">
        <v>1</v>
      </c>
      <c r="C3">
        <v>8.0000000000000002E-3</v>
      </c>
    </row>
    <row r="4" spans="2:10" x14ac:dyDescent="0.25">
      <c r="B4" t="s">
        <v>2</v>
      </c>
      <c r="C4">
        <v>3.0000000000000001E-6</v>
      </c>
    </row>
    <row r="6" spans="2:10" x14ac:dyDescent="0.25">
      <c r="B6" t="s">
        <v>5</v>
      </c>
      <c r="C6">
        <v>8192.9218999999994</v>
      </c>
      <c r="D6">
        <f>C2/(C3*C3+(C4*C4*C6*C6))</f>
        <v>1472.7987467313069</v>
      </c>
    </row>
    <row r="7" spans="2:10" x14ac:dyDescent="0.25">
      <c r="C7">
        <v>4305.3993</v>
      </c>
      <c r="D7">
        <f>C2/(C3*C3+(C4*C4*C7*C7))</f>
        <v>4262.9112716506625</v>
      </c>
    </row>
    <row r="10" spans="2:10" x14ac:dyDescent="0.25">
      <c r="B10" t="s">
        <v>6</v>
      </c>
      <c r="C10">
        <v>0.5</v>
      </c>
      <c r="D10">
        <f>C2/(C10*C10)</f>
        <v>3.9359999999999999</v>
      </c>
    </row>
    <row r="15" spans="2:10" x14ac:dyDescent="0.25">
      <c r="C15" t="s">
        <v>7</v>
      </c>
      <c r="H15" t="s">
        <v>8</v>
      </c>
      <c r="J15" t="s">
        <v>9</v>
      </c>
    </row>
    <row r="17" spans="3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3:10" x14ac:dyDescent="0.25">
      <c r="C19" t="s">
        <v>12</v>
      </c>
    </row>
    <row r="20" spans="3:10" x14ac:dyDescent="0.25">
      <c r="C20" t="s">
        <v>11</v>
      </c>
      <c r="D20">
        <f>J2/C2</f>
        <v>0.9674796747967479</v>
      </c>
      <c r="H20">
        <f>_xlfn.F.INV(0.95,44,10000)</f>
        <v>1.3758353101942709</v>
      </c>
      <c r="J20">
        <f>((1.22-1.4)/(120-40))*(44-40)+1.4</f>
        <v>1.391</v>
      </c>
    </row>
  </sheetData>
  <conditionalFormatting sqref="D17">
    <cfRule type="cellIs" dxfId="13" priority="3" operator="lessThan">
      <formula>$H$17</formula>
    </cfRule>
  </conditionalFormatting>
  <conditionalFormatting sqref="D20">
    <cfRule type="cellIs" dxfId="12" priority="2" operator="lessThan">
      <formula>$H$20</formula>
    </cfRule>
    <cfRule type="cellIs" dxfId="11" priority="1" operator="lessThan">
      <formula>$H$20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773-AA95-4508-BBB9-8CBED86390FB}">
  <dimension ref="B2:J29"/>
  <sheetViews>
    <sheetView workbookViewId="0">
      <selection activeCell="F27" sqref="F27"/>
    </sheetView>
  </sheetViews>
  <sheetFormatPr defaultRowHeight="15" x14ac:dyDescent="0.25"/>
  <cols>
    <col min="3" max="3" width="10" bestFit="1" customWidth="1"/>
    <col min="4" max="4" width="14.140625" customWidth="1"/>
  </cols>
  <sheetData>
    <row r="2" spans="2:10" x14ac:dyDescent="0.25">
      <c r="B2" t="s">
        <v>0</v>
      </c>
      <c r="D2" t="s">
        <v>3</v>
      </c>
      <c r="E2">
        <v>0.25</v>
      </c>
      <c r="F2" t="s">
        <v>4</v>
      </c>
      <c r="I2" t="s">
        <v>10</v>
      </c>
      <c r="J2">
        <v>1.351</v>
      </c>
    </row>
    <row r="3" spans="2:10" x14ac:dyDescent="0.25">
      <c r="B3" t="s">
        <v>1</v>
      </c>
      <c r="J3">
        <v>1.0780000000000001</v>
      </c>
    </row>
    <row r="4" spans="2:10" x14ac:dyDescent="0.25">
      <c r="B4" t="s">
        <v>2</v>
      </c>
      <c r="J4">
        <v>1.004</v>
      </c>
    </row>
    <row r="5" spans="2:10" x14ac:dyDescent="0.25">
      <c r="J5">
        <v>0.997</v>
      </c>
    </row>
    <row r="6" spans="2:10" x14ac:dyDescent="0.25">
      <c r="B6" t="s">
        <v>5</v>
      </c>
      <c r="D6" t="e">
        <f>C2/(C3*C3+(C4*C4*C6*C6))</f>
        <v>#DIV/0!</v>
      </c>
      <c r="J6">
        <v>0.96799999999999997</v>
      </c>
    </row>
    <row r="7" spans="2:10" x14ac:dyDescent="0.25">
      <c r="D7" t="e">
        <f>C2/(C3*C3+(C4*C4*C7*C7))</f>
        <v>#DIV/0!</v>
      </c>
      <c r="J7">
        <v>0.52700000000000002</v>
      </c>
    </row>
    <row r="8" spans="2:10" x14ac:dyDescent="0.25">
      <c r="J8">
        <v>0.52900000000000003</v>
      </c>
    </row>
    <row r="9" spans="2:10" x14ac:dyDescent="0.25">
      <c r="J9">
        <v>0.42</v>
      </c>
    </row>
    <row r="10" spans="2:10" x14ac:dyDescent="0.25">
      <c r="B10" t="s">
        <v>6</v>
      </c>
      <c r="C10">
        <v>0.5</v>
      </c>
      <c r="D10">
        <f>C2/(C10*C10)</f>
        <v>0</v>
      </c>
      <c r="J10">
        <v>0.39300000000000002</v>
      </c>
    </row>
    <row r="11" spans="2:10" x14ac:dyDescent="0.25">
      <c r="J11">
        <v>0.34200000000000003</v>
      </c>
    </row>
    <row r="15" spans="2:10" x14ac:dyDescent="0.25">
      <c r="C15" t="s">
        <v>7</v>
      </c>
      <c r="H15" t="s">
        <v>8</v>
      </c>
      <c r="J15" t="s">
        <v>9</v>
      </c>
    </row>
    <row r="17" spans="3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3:10" x14ac:dyDescent="0.25">
      <c r="C19" t="s">
        <v>12</v>
      </c>
    </row>
    <row r="20" spans="3:10" x14ac:dyDescent="0.25">
      <c r="C20" t="s">
        <v>13</v>
      </c>
      <c r="D20">
        <f>J2/$E$2</f>
        <v>5.4039999999999999</v>
      </c>
      <c r="H20">
        <f>_xlfn.F.INV(0.95,32,10000)</f>
        <v>1.4447393149853607</v>
      </c>
      <c r="J20">
        <f>((1.22-1.4)/(120-40))*(44-40)+1.4</f>
        <v>1.391</v>
      </c>
    </row>
    <row r="21" spans="3:10" x14ac:dyDescent="0.25">
      <c r="C21" t="s">
        <v>14</v>
      </c>
      <c r="D21">
        <f t="shared" ref="D21:D29" si="0">J3/$E$2</f>
        <v>4.3120000000000003</v>
      </c>
      <c r="H21">
        <f>_xlfn.F.INV(0.95,31,10000)</f>
        <v>1.4522998023021809</v>
      </c>
    </row>
    <row r="22" spans="3:10" x14ac:dyDescent="0.25">
      <c r="D22">
        <f t="shared" si="0"/>
        <v>4.016</v>
      </c>
      <c r="H22">
        <f>_xlfn.F.INV(0.95,30,10000)</f>
        <v>1.4602496454044438</v>
      </c>
    </row>
    <row r="23" spans="3:10" x14ac:dyDescent="0.25">
      <c r="D23">
        <f t="shared" si="0"/>
        <v>3.988</v>
      </c>
      <c r="H23">
        <f>_xlfn.F.INV(0.95,29,10000)</f>
        <v>1.4686230146160753</v>
      </c>
    </row>
    <row r="24" spans="3:10" x14ac:dyDescent="0.25">
      <c r="D24">
        <f t="shared" si="0"/>
        <v>3.8719999999999999</v>
      </c>
      <c r="H24">
        <f>_xlfn.F.INV(0.95,28,10000)</f>
        <v>1.4774584009376412</v>
      </c>
    </row>
    <row r="25" spans="3:10" x14ac:dyDescent="0.25">
      <c r="D25">
        <f t="shared" si="0"/>
        <v>2.1080000000000001</v>
      </c>
      <c r="H25">
        <f>_xlfn.F.INV(0.95,27,10000)</f>
        <v>1.4867993413605953</v>
      </c>
    </row>
    <row r="26" spans="3:10" x14ac:dyDescent="0.25">
      <c r="D26">
        <f t="shared" si="0"/>
        <v>2.1160000000000001</v>
      </c>
      <c r="H26">
        <f>_xlfn.F.INV(0.95,26,10000)</f>
        <v>1.4966952982230823</v>
      </c>
    </row>
    <row r="27" spans="3:10" x14ac:dyDescent="0.25">
      <c r="D27">
        <f t="shared" si="0"/>
        <v>1.68</v>
      </c>
      <c r="H27">
        <f>_xlfn.F.INV(0.95,25,10000)</f>
        <v>1.5072027327138022</v>
      </c>
    </row>
    <row r="28" spans="3:10" x14ac:dyDescent="0.25">
      <c r="D28">
        <f t="shared" si="0"/>
        <v>1.5720000000000001</v>
      </c>
      <c r="H28">
        <f>_xlfn.F.INV(0.95,24,10000)</f>
        <v>1.5183864251510719</v>
      </c>
    </row>
    <row r="29" spans="3:10" x14ac:dyDescent="0.25">
      <c r="D29">
        <f t="shared" si="0"/>
        <v>1.3680000000000001</v>
      </c>
      <c r="H29">
        <f>_xlfn.F.INV(0.95,23,10000)</f>
        <v>1.5303211118023228</v>
      </c>
    </row>
  </sheetData>
  <conditionalFormatting sqref="D17">
    <cfRule type="cellIs" dxfId="10" priority="4" operator="lessThan">
      <formula>$H$17</formula>
    </cfRule>
  </conditionalFormatting>
  <conditionalFormatting sqref="D20:D29">
    <cfRule type="cellIs" dxfId="4" priority="2" operator="lessThan">
      <formula>$H$20</formula>
    </cfRule>
    <cfRule type="cellIs" dxfId="5" priority="3" operator="lessThan">
      <formula>$H$20</formula>
    </cfRule>
    <cfRule type="cellIs" dxfId="6" priority="1" operator="greaterThan">
      <formula>$H$20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276B-D8A0-4310-996B-1C4731E7A8B3}">
  <dimension ref="B2:J29"/>
  <sheetViews>
    <sheetView tabSelected="1" workbookViewId="0">
      <selection activeCell="E2" sqref="E2"/>
    </sheetView>
  </sheetViews>
  <sheetFormatPr defaultRowHeight="15" x14ac:dyDescent="0.25"/>
  <cols>
    <col min="3" max="3" width="10" bestFit="1" customWidth="1"/>
    <col min="4" max="4" width="14.140625" customWidth="1"/>
    <col min="5" max="5" width="12.28515625" customWidth="1"/>
  </cols>
  <sheetData>
    <row r="2" spans="2:10" x14ac:dyDescent="0.25">
      <c r="B2" t="s">
        <v>0</v>
      </c>
      <c r="C2">
        <v>0.75700000000000001</v>
      </c>
      <c r="D2" t="s">
        <v>3</v>
      </c>
      <c r="E2">
        <f>SQRT(C2)</f>
        <v>0.87005746936624828</v>
      </c>
      <c r="F2" t="s">
        <v>4</v>
      </c>
      <c r="I2" t="s">
        <v>10</v>
      </c>
    </row>
    <row r="3" spans="2:10" x14ac:dyDescent="0.25">
      <c r="B3" t="s">
        <v>1</v>
      </c>
    </row>
    <row r="4" spans="2:10" x14ac:dyDescent="0.25">
      <c r="B4" t="s">
        <v>2</v>
      </c>
    </row>
    <row r="6" spans="2:10" x14ac:dyDescent="0.25">
      <c r="B6" t="s">
        <v>5</v>
      </c>
      <c r="D6" t="e">
        <f>C2/(C3*C3+(C4*C4*C6*C6))</f>
        <v>#DIV/0!</v>
      </c>
    </row>
    <row r="7" spans="2:10" x14ac:dyDescent="0.25">
      <c r="D7" t="e">
        <f>C2/(C3*C3+(C4*C4*C7*C7))</f>
        <v>#DIV/0!</v>
      </c>
    </row>
    <row r="10" spans="2:10" x14ac:dyDescent="0.25">
      <c r="B10" t="s">
        <v>6</v>
      </c>
      <c r="C10">
        <v>0.5</v>
      </c>
      <c r="D10">
        <f>C2/(C10*C10)</f>
        <v>3.028</v>
      </c>
    </row>
    <row r="15" spans="2:10" x14ac:dyDescent="0.25">
      <c r="C15" t="s">
        <v>7</v>
      </c>
      <c r="H15" t="s">
        <v>8</v>
      </c>
      <c r="J15" t="s">
        <v>9</v>
      </c>
    </row>
    <row r="17" spans="3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3:10" x14ac:dyDescent="0.25">
      <c r="C19" t="s">
        <v>12</v>
      </c>
    </row>
    <row r="20" spans="3:10" x14ac:dyDescent="0.25">
      <c r="C20" t="s">
        <v>13</v>
      </c>
      <c r="D20">
        <f>J2/$C$2</f>
        <v>0</v>
      </c>
      <c r="H20">
        <f>_xlfn.F.INV(0.95,7,10000)</f>
        <v>2.0105027334329679</v>
      </c>
      <c r="J20">
        <f>((1.22-1.4)/(120-40))*(44-40)+1.4</f>
        <v>1.391</v>
      </c>
    </row>
    <row r="21" spans="3:10" x14ac:dyDescent="0.25">
      <c r="C21" t="s">
        <v>14</v>
      </c>
      <c r="D21">
        <f t="shared" ref="D21:D29" si="0">J3/$C$2</f>
        <v>0</v>
      </c>
      <c r="H21">
        <f>_xlfn.F.INV(0.95,31,10000)</f>
        <v>1.4522998023021809</v>
      </c>
    </row>
    <row r="22" spans="3:10" x14ac:dyDescent="0.25">
      <c r="D22">
        <f t="shared" si="0"/>
        <v>0</v>
      </c>
      <c r="H22">
        <f>_xlfn.F.INV(0.95,30,10000)</f>
        <v>1.4602496454044438</v>
      </c>
    </row>
    <row r="23" spans="3:10" x14ac:dyDescent="0.25">
      <c r="D23">
        <f t="shared" si="0"/>
        <v>0</v>
      </c>
      <c r="H23">
        <f>_xlfn.F.INV(0.95,29,10000)</f>
        <v>1.4686230146160753</v>
      </c>
    </row>
    <row r="24" spans="3:10" x14ac:dyDescent="0.25">
      <c r="D24">
        <f t="shared" si="0"/>
        <v>0</v>
      </c>
      <c r="H24">
        <f>_xlfn.F.INV(0.95,28,10000)</f>
        <v>1.4774584009376412</v>
      </c>
    </row>
    <row r="25" spans="3:10" x14ac:dyDescent="0.25">
      <c r="D25">
        <f t="shared" si="0"/>
        <v>0</v>
      </c>
      <c r="H25">
        <f>_xlfn.F.INV(0.95,27,10000)</f>
        <v>1.4867993413605953</v>
      </c>
    </row>
    <row r="26" spans="3:10" x14ac:dyDescent="0.25">
      <c r="D26">
        <f t="shared" si="0"/>
        <v>0</v>
      </c>
      <c r="H26">
        <f>_xlfn.F.INV(0.95,26,10000)</f>
        <v>1.4966952982230823</v>
      </c>
    </row>
    <row r="27" spans="3:10" x14ac:dyDescent="0.25">
      <c r="D27">
        <f t="shared" si="0"/>
        <v>0</v>
      </c>
      <c r="H27">
        <f>_xlfn.F.INV(0.95,25,10000)</f>
        <v>1.5072027327138022</v>
      </c>
    </row>
    <row r="28" spans="3:10" x14ac:dyDescent="0.25">
      <c r="D28">
        <f t="shared" si="0"/>
        <v>0</v>
      </c>
      <c r="H28">
        <f>_xlfn.F.INV(0.95,24,10000)</f>
        <v>1.5183864251510719</v>
      </c>
    </row>
    <row r="29" spans="3:10" x14ac:dyDescent="0.25">
      <c r="D29">
        <f t="shared" si="0"/>
        <v>0</v>
      </c>
      <c r="H29">
        <f>_xlfn.F.INV(0.95,23,10000)</f>
        <v>1.5303211118023228</v>
      </c>
    </row>
  </sheetData>
  <conditionalFormatting sqref="D17">
    <cfRule type="cellIs" dxfId="3" priority="4" operator="lessThan">
      <formula>$H$17</formula>
    </cfRule>
  </conditionalFormatting>
  <conditionalFormatting sqref="D20:D29">
    <cfRule type="cellIs" dxfId="0" priority="1" operator="greaterThan">
      <formula>$H$20</formula>
    </cfRule>
    <cfRule type="cellIs" dxfId="2" priority="2" operator="lessThan">
      <formula>$H$20</formula>
    </cfRule>
    <cfRule type="cellIs" dxfId="1" priority="3" operator="lessThan">
      <formula>$H$20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Rede1</vt:lpstr>
      <vt:lpstr>JBot1</vt:lpstr>
      <vt:lpstr>JBot2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2021-10-20T10:44:33Z</dcterms:created>
  <dcterms:modified xsi:type="dcterms:W3CDTF">2021-11-10T12:58:19Z</dcterms:modified>
</cp:coreProperties>
</file>