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OneDrive - World Food Programme\Desktop\Coaching\"/>
    </mc:Choice>
  </mc:AlternateContent>
  <xr:revisionPtr revIDLastSave="0" documentId="13_ncr:1_{A31646D3-40CA-4E61-8110-C357502380D3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PARAMETRES" sheetId="1" r:id="rId1"/>
    <sheet name="PRODUITS" sheetId="2" r:id="rId2"/>
    <sheet name="ACHATS" sheetId="3" r:id="rId3"/>
    <sheet name="TCD" sheetId="11" r:id="rId4"/>
    <sheet name="VENTES" sheetId="4" r:id="rId5"/>
    <sheet name="CLIENTS" sheetId="5" r:id="rId6"/>
    <sheet name="FOURNISSEURS" sheetId="6" r:id="rId7"/>
    <sheet name="TABLEAU_DE_BORD" sheetId="7" r:id="rId8"/>
    <sheet name="Depenses" sheetId="8" r:id="rId9"/>
  </sheets>
  <calcPr calcId="191029"/>
  <pivotCaches>
    <pivotCache cacheId="41" r:id="rId10"/>
    <pivotCache cacheId="4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H8" i="4" s="1"/>
  <c r="F8" i="5" s="1"/>
  <c r="G7" i="4"/>
  <c r="H7" i="4" s="1"/>
  <c r="G6" i="4"/>
  <c r="H6" i="4" s="1"/>
  <c r="F6" i="5" s="1"/>
  <c r="F9" i="5"/>
  <c r="F7" i="5"/>
  <c r="U6" i="7"/>
  <c r="G5" i="3"/>
  <c r="H5" i="3" s="1"/>
  <c r="G5" i="4"/>
  <c r="H5" i="4" s="1"/>
  <c r="U9" i="7"/>
  <c r="I5" i="2"/>
  <c r="U5" i="7" l="1"/>
  <c r="F5" i="6"/>
  <c r="F5" i="5"/>
  <c r="U4" i="7"/>
  <c r="U7" i="7" s="1"/>
  <c r="U8" i="7"/>
</calcChain>
</file>

<file path=xl/sharedStrings.xml><?xml version="1.0" encoding="utf-8"?>
<sst xmlns="http://schemas.openxmlformats.org/spreadsheetml/2006/main" count="143" uniqueCount="96">
  <si>
    <t>Unites</t>
  </si>
  <si>
    <t>ModesPaiement</t>
  </si>
  <si>
    <t>StatutsPaiement</t>
  </si>
  <si>
    <t>IDProduit</t>
  </si>
  <si>
    <t>NomProduit</t>
  </si>
  <si>
    <t>Categorie</t>
  </si>
  <si>
    <t>Unite</t>
  </si>
  <si>
    <t>PrixAchat</t>
  </si>
  <si>
    <t>PrixVente</t>
  </si>
  <si>
    <t>StockInitial</t>
  </si>
  <si>
    <t>StockActuel</t>
  </si>
  <si>
    <t>Seuil</t>
  </si>
  <si>
    <t>IDAchat</t>
  </si>
  <si>
    <t>Date</t>
  </si>
  <si>
    <t>Fournisseur</t>
  </si>
  <si>
    <t>Produit</t>
  </si>
  <si>
    <t>Qte</t>
  </si>
  <si>
    <t>PU</t>
  </si>
  <si>
    <t>Total</t>
  </si>
  <si>
    <t>ModePaiement</t>
  </si>
  <si>
    <t>Statut</t>
  </si>
  <si>
    <t>MontantPaye</t>
  </si>
  <si>
    <t>IDVente</t>
  </si>
  <si>
    <t>Client</t>
  </si>
  <si>
    <t>MontantRecu</t>
  </si>
  <si>
    <t>IDClient</t>
  </si>
  <si>
    <t>Nom</t>
  </si>
  <si>
    <t>Telephone</t>
  </si>
  <si>
    <t>Adresse</t>
  </si>
  <si>
    <t>Solde</t>
  </si>
  <si>
    <t>IDFournisseur</t>
  </si>
  <si>
    <t>Indicateur</t>
  </si>
  <si>
    <t>Formule/Description</t>
  </si>
  <si>
    <t>ChiffreAffaires_Total</t>
  </si>
  <si>
    <t>Total_Achats</t>
  </si>
  <si>
    <t>Total_Depenses</t>
  </si>
  <si>
    <t>Stock_Total</t>
  </si>
  <si>
    <t>Ventes_Credit_Total</t>
  </si>
  <si>
    <t>biscuit</t>
  </si>
  <si>
    <t>Cash</t>
  </si>
  <si>
    <t>MobileMoney</t>
  </si>
  <si>
    <t>Virement</t>
  </si>
  <si>
    <t>Payé</t>
  </si>
  <si>
    <t>Partiel</t>
  </si>
  <si>
    <t>Impayé</t>
  </si>
  <si>
    <t>Pièce</t>
  </si>
  <si>
    <t>Kg</t>
  </si>
  <si>
    <t>Litre</t>
  </si>
  <si>
    <t>CL001</t>
  </si>
  <si>
    <t>Jean de dieu</t>
  </si>
  <si>
    <t>CL002</t>
  </si>
  <si>
    <t>frank</t>
  </si>
  <si>
    <t>F001</t>
  </si>
  <si>
    <t>LONODJI PRISCA</t>
  </si>
  <si>
    <t>Alerte</t>
  </si>
  <si>
    <t>ID</t>
  </si>
  <si>
    <t>Catégorie</t>
  </si>
  <si>
    <t>Description</t>
  </si>
  <si>
    <t>Montant</t>
  </si>
  <si>
    <t>Observations</t>
  </si>
  <si>
    <t>Description / Exemples</t>
  </si>
  <si>
    <t>Transport &amp; Livraison</t>
  </si>
  <si>
    <t>essence, taxi, moto, frais de livraison fournisseur</t>
  </si>
  <si>
    <t>Loyer / Local</t>
  </si>
  <si>
    <t>boutique, entrepôt, dépôt</t>
  </si>
  <si>
    <t>Électricité &amp; Eau</t>
  </si>
  <si>
    <t>factures ou carburant pour groupe électrogène</t>
  </si>
  <si>
    <t>Communication</t>
  </si>
  <si>
    <t>forfait internet, appels clients, publicité WhatsApp/Facebook</t>
  </si>
  <si>
    <t>Main-d’œuvre / Salaires</t>
  </si>
  <si>
    <t>employés, vendeurs, manutentionnaires</t>
  </si>
  <si>
    <t>Emballages &amp; Fournitures</t>
  </si>
  <si>
    <t>sacs, cartons, étiquettes, stylos, cahiers</t>
  </si>
  <si>
    <t>Maintenance &amp; Réparations</t>
  </si>
  <si>
    <t>frigo, moto, étagères, matériel cassé</t>
  </si>
  <si>
    <t>Frais bancaires / Mobile Money</t>
  </si>
  <si>
    <t>commissions, retraits, transferts</t>
  </si>
  <si>
    <t>Impôts &amp; Taxes locales</t>
  </si>
  <si>
    <t>taxe municipale, patente, licence</t>
  </si>
  <si>
    <t>Pertes &amp; Casse</t>
  </si>
  <si>
    <t>produits périmés, volés ou abîmés</t>
  </si>
  <si>
    <t>Achats non revendus</t>
  </si>
  <si>
    <t>petit matériel, équipements, outils</t>
  </si>
  <si>
    <t>Divers / Imprévus</t>
  </si>
  <si>
    <t>tout ce qui ne rentre pas ailleurs</t>
  </si>
  <si>
    <t>CategoriesProduit</t>
  </si>
  <si>
    <t>CatégorieDepenses</t>
  </si>
  <si>
    <t>Benefice_Net</t>
  </si>
  <si>
    <t>Total général</t>
  </si>
  <si>
    <t>Somme de Total</t>
  </si>
  <si>
    <t>Clients</t>
  </si>
  <si>
    <t>Catégorie de dépenses</t>
  </si>
  <si>
    <t>Somme de Montant</t>
  </si>
  <si>
    <t>JOSUE</t>
  </si>
  <si>
    <t>JULE</t>
  </si>
  <si>
    <t>STEPHANE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</si>
</sst>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XAF]"/>
  </numFmts>
  <fonts count="4" x14ac:knownFonts="1">
    <font>
      <sz val="11"/>
      <color theme="1"/>
      <name val="Arial"/>
      <family val="2"/>
      <scheme val="minor"/>
    </font>
    <font>
      <b/>
      <sz val="36"/>
      <color theme="3"/>
      <name val="Arial"/>
      <family val="2"/>
      <scheme val="minor"/>
    </font>
    <font>
      <b/>
      <sz val="8"/>
      <color theme="3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</cellXfs>
  <cellStyles count="1">
    <cellStyle name="Normal" xfId="0" builtinId="0"/>
  </cellStyles>
  <dxfs count="25"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164" formatCode="#,##0\ [$XAF]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numFmt numFmtId="164" formatCode="#,##0\ [$XAF]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4" formatCode="#,##0\ [$XAF]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#,##0\ [$XAF]"/>
    </dxf>
    <dxf>
      <numFmt numFmtId="164" formatCode="#,##0\ [$XAF]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[gestion_boutique_model.xlsx]TCD!Tableau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des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27865266841645"/>
          <c:y val="7.4537037037037041E-2"/>
          <c:w val="0.7867213473315835"/>
          <c:h val="0.781944444444444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TCD!$B$3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TCD!$A$4:$A$8</c:f>
              <c:strCache>
                <c:ptCount val="4"/>
                <c:pt idx="0">
                  <c:v>Jean de dieu</c:v>
                </c:pt>
                <c:pt idx="1">
                  <c:v>frank</c:v>
                </c:pt>
                <c:pt idx="2">
                  <c:v>JOSUE</c:v>
                </c:pt>
                <c:pt idx="3">
                  <c:v>JULE</c:v>
                </c:pt>
              </c:strCache>
            </c:strRef>
          </c:cat>
          <c:val>
            <c:numRef>
              <c:f>TCD!$B$4:$B$8</c:f>
              <c:numCache>
                <c:formatCode>#\ ##0\ [$XAF]</c:formatCode>
                <c:ptCount val="4"/>
                <c:pt idx="0">
                  <c:v>26000</c:v>
                </c:pt>
                <c:pt idx="1">
                  <c:v>13000</c:v>
                </c:pt>
                <c:pt idx="2">
                  <c:v>26000</c:v>
                </c:pt>
                <c:pt idx="3">
                  <c:v>182000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F-468D-B2AF-1F1728FAEBB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4413903"/>
        <c:axId val="1594435983"/>
      </c:barChart>
      <c:catAx>
        <c:axId val="159441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4435983"/>
        <c:crosses val="autoZero"/>
        <c:auto val="1"/>
        <c:lblAlgn val="ctr"/>
        <c:lblOffset val="100"/>
        <c:noMultiLvlLbl val="0"/>
      </c:catAx>
      <c:valAx>
        <c:axId val="1594435983"/>
        <c:scaling>
          <c:orientation val="minMax"/>
        </c:scaling>
        <c:delete val="1"/>
        <c:axPos val="b"/>
        <c:numFmt formatCode="#\ ##0\ [$XAF]" sourceLinked="1"/>
        <c:majorTickMark val="none"/>
        <c:minorTickMark val="none"/>
        <c:tickLblPos val="nextTo"/>
        <c:crossAx val="159441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[gestion_boutique_model.xlsx]TCD!Tableau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Dépenses par catégorie</a:t>
            </a:r>
          </a:p>
        </c:rich>
      </c:tx>
      <c:layout>
        <c:manualLayout>
          <c:xMode val="edge"/>
          <c:yMode val="edge"/>
          <c:x val="6.856933508311462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TCD!$A$14:$A$18</c:f>
              <c:strCache>
                <c:ptCount val="5"/>
                <c:pt idx="0">
                  <c:v>Frais bancaires / Mobile Money</c:v>
                </c:pt>
                <c:pt idx="1">
                  <c:v>Électricité &amp; Eau</c:v>
                </c:pt>
                <c:pt idx="2">
                  <c:v>Communication</c:v>
                </c:pt>
                <c:pt idx="3">
                  <c:v>Emballages &amp; Fournitures</c:v>
                </c:pt>
                <c:pt idx="4">
                  <c:v>Maintenance &amp; Réparations</c:v>
                </c:pt>
              </c:strCache>
            </c:strRef>
          </c:cat>
          <c:val>
            <c:numRef>
              <c:f>TCD!$B$14:$B$18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12000</c:v>
                </c:pt>
                <c:pt idx="2">
                  <c:v>120000</c:v>
                </c:pt>
                <c:pt idx="3">
                  <c:v>15000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F-48AD-8E08-6A6704B3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450383"/>
        <c:axId val="1594463823"/>
      </c:barChart>
      <c:catAx>
        <c:axId val="15944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4463823"/>
        <c:crosses val="autoZero"/>
        <c:auto val="1"/>
        <c:lblAlgn val="ctr"/>
        <c:lblOffset val="100"/>
        <c:noMultiLvlLbl val="0"/>
      </c:catAx>
      <c:valAx>
        <c:axId val="159446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44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[gestion_boutique_model.xlsx]TCD!Tableau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Top 5 des clients</a:t>
            </a:r>
          </a:p>
        </c:rich>
      </c:tx>
      <c:layout>
        <c:manualLayout>
          <c:xMode val="edge"/>
          <c:yMode val="edge"/>
          <c:x val="3.5843662286693681E-2"/>
          <c:y val="3.74999466530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TCD!$A$4:$A$8</c:f>
              <c:strCache>
                <c:ptCount val="4"/>
                <c:pt idx="0">
                  <c:v>Jean de dieu</c:v>
                </c:pt>
                <c:pt idx="1">
                  <c:v>frank</c:v>
                </c:pt>
                <c:pt idx="2">
                  <c:v>JOSUE</c:v>
                </c:pt>
                <c:pt idx="3">
                  <c:v>JULE</c:v>
                </c:pt>
              </c:strCache>
            </c:strRef>
          </c:cat>
          <c:val>
            <c:numRef>
              <c:f>TCD!$B$4:$B$8</c:f>
              <c:numCache>
                <c:formatCode>#\ ##0\ [$XAF]</c:formatCode>
                <c:ptCount val="4"/>
                <c:pt idx="0">
                  <c:v>26000</c:v>
                </c:pt>
                <c:pt idx="1">
                  <c:v>13000</c:v>
                </c:pt>
                <c:pt idx="2">
                  <c:v>26000</c:v>
                </c:pt>
                <c:pt idx="3">
                  <c:v>182000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A-40C2-92AD-6969D793CD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4413903"/>
        <c:axId val="1594435983"/>
      </c:barChart>
      <c:catAx>
        <c:axId val="159441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4435983"/>
        <c:crosses val="autoZero"/>
        <c:auto val="1"/>
        <c:lblAlgn val="ctr"/>
        <c:lblOffset val="100"/>
        <c:noMultiLvlLbl val="0"/>
      </c:catAx>
      <c:valAx>
        <c:axId val="1594435983"/>
        <c:scaling>
          <c:orientation val="minMax"/>
        </c:scaling>
        <c:delete val="1"/>
        <c:axPos val="b"/>
        <c:numFmt formatCode="#\ ##0\ [$XAF]" sourceLinked="1"/>
        <c:majorTickMark val="none"/>
        <c:minorTickMark val="none"/>
        <c:tickLblPos val="nextTo"/>
        <c:crossAx val="159441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[gestion_boutique_model.xlsx]TCD!Tableau croisé dynamique2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Dépenses par catégorie</a:t>
            </a:r>
          </a:p>
        </c:rich>
      </c:tx>
      <c:layout>
        <c:manualLayout>
          <c:xMode val="edge"/>
          <c:yMode val="edge"/>
          <c:x val="3.5647581089400859E-2"/>
          <c:y val="3.2407361183598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TCD!$A$14:$A$18</c:f>
              <c:strCache>
                <c:ptCount val="5"/>
                <c:pt idx="0">
                  <c:v>Frais bancaires / Mobile Money</c:v>
                </c:pt>
                <c:pt idx="1">
                  <c:v>Électricité &amp; Eau</c:v>
                </c:pt>
                <c:pt idx="2">
                  <c:v>Communication</c:v>
                </c:pt>
                <c:pt idx="3">
                  <c:v>Emballages &amp; Fournitures</c:v>
                </c:pt>
                <c:pt idx="4">
                  <c:v>Maintenance &amp; Réparations</c:v>
                </c:pt>
              </c:strCache>
            </c:strRef>
          </c:cat>
          <c:val>
            <c:numRef>
              <c:f>TCD!$B$14:$B$18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12000</c:v>
                </c:pt>
                <c:pt idx="2">
                  <c:v>120000</c:v>
                </c:pt>
                <c:pt idx="3">
                  <c:v>15000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F-4BAF-807E-BA8269E0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450383"/>
        <c:axId val="1594463823"/>
      </c:barChart>
      <c:catAx>
        <c:axId val="15944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4463823"/>
        <c:crosses val="autoZero"/>
        <c:auto val="1"/>
        <c:lblAlgn val="ctr"/>
        <c:lblOffset val="100"/>
        <c:noMultiLvlLbl val="0"/>
      </c:catAx>
      <c:valAx>
        <c:axId val="159446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44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I$10" max="100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VENTES!A1"/><Relationship Id="rId2" Type="http://schemas.openxmlformats.org/officeDocument/2006/relationships/hyperlink" Target="#FOURNISSEURS!A1"/><Relationship Id="rId1" Type="http://schemas.openxmlformats.org/officeDocument/2006/relationships/hyperlink" Target="#CLIENTS!A1"/><Relationship Id="rId6" Type="http://schemas.openxmlformats.org/officeDocument/2006/relationships/hyperlink" Target="#Depenses!A1"/><Relationship Id="rId5" Type="http://schemas.openxmlformats.org/officeDocument/2006/relationships/hyperlink" Target="#ACHATS!A1"/><Relationship Id="rId4" Type="http://schemas.openxmlformats.org/officeDocument/2006/relationships/hyperlink" Target="#TABLEAU_DE_BO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ABLEAU_DE_BORD!A1"/><Relationship Id="rId2" Type="http://schemas.openxmlformats.org/officeDocument/2006/relationships/hyperlink" Target="#VENTES!A1"/><Relationship Id="rId1" Type="http://schemas.openxmlformats.org/officeDocument/2006/relationships/hyperlink" Target="#PRODUITS!A1"/><Relationship Id="rId6" Type="http://schemas.openxmlformats.org/officeDocument/2006/relationships/hyperlink" Target="#Depenses!A1"/><Relationship Id="rId5" Type="http://schemas.openxmlformats.org/officeDocument/2006/relationships/hyperlink" Target="#FOURNISSEURS!A1"/><Relationship Id="rId4" Type="http://schemas.openxmlformats.org/officeDocument/2006/relationships/hyperlink" Target="#CLIENT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TABLEAU_DE_BORD!A1"/><Relationship Id="rId7" Type="http://schemas.openxmlformats.org/officeDocument/2006/relationships/hyperlink" Target="#Depenses!A1"/><Relationship Id="rId2" Type="http://schemas.openxmlformats.org/officeDocument/2006/relationships/hyperlink" Target="#VENTES!A1"/><Relationship Id="rId1" Type="http://schemas.openxmlformats.org/officeDocument/2006/relationships/hyperlink" Target="#PRODUITS!A1"/><Relationship Id="rId6" Type="http://schemas.openxmlformats.org/officeDocument/2006/relationships/hyperlink" Target="#ACHATS!A1"/><Relationship Id="rId5" Type="http://schemas.openxmlformats.org/officeDocument/2006/relationships/hyperlink" Target="#FOURNISSEURS!A1"/><Relationship Id="rId4" Type="http://schemas.openxmlformats.org/officeDocument/2006/relationships/hyperlink" Target="#CLIENT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TABLEAU_DE_BORD!A1"/><Relationship Id="rId2" Type="http://schemas.openxmlformats.org/officeDocument/2006/relationships/hyperlink" Target="#VENTES!A1"/><Relationship Id="rId1" Type="http://schemas.openxmlformats.org/officeDocument/2006/relationships/hyperlink" Target="#PRODUITS!A1"/><Relationship Id="rId6" Type="http://schemas.openxmlformats.org/officeDocument/2006/relationships/hyperlink" Target="#Depenses!A1"/><Relationship Id="rId5" Type="http://schemas.openxmlformats.org/officeDocument/2006/relationships/hyperlink" Target="#FOURNISSEURS!A1"/><Relationship Id="rId4" Type="http://schemas.openxmlformats.org/officeDocument/2006/relationships/hyperlink" Target="#CLIENT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TABLEAU_DE_BORD!A1"/><Relationship Id="rId2" Type="http://schemas.openxmlformats.org/officeDocument/2006/relationships/hyperlink" Target="#VENTES!A1"/><Relationship Id="rId1" Type="http://schemas.openxmlformats.org/officeDocument/2006/relationships/hyperlink" Target="#PRODUITS!A1"/><Relationship Id="rId6" Type="http://schemas.openxmlformats.org/officeDocument/2006/relationships/hyperlink" Target="#ACHATS!A1"/><Relationship Id="rId5" Type="http://schemas.openxmlformats.org/officeDocument/2006/relationships/hyperlink" Target="#FOURNISSEURS!A1"/><Relationship Id="rId4" Type="http://schemas.openxmlformats.org/officeDocument/2006/relationships/hyperlink" Target="#CLIENTS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hyperlink" Target="#CLIENTS!A1"/><Relationship Id="rId7" Type="http://schemas.openxmlformats.org/officeDocument/2006/relationships/hyperlink" Target="#VENTES!A1"/><Relationship Id="rId2" Type="http://schemas.openxmlformats.org/officeDocument/2006/relationships/hyperlink" Target="#TABLEAU_DE_BORD!A1"/><Relationship Id="rId1" Type="http://schemas.openxmlformats.org/officeDocument/2006/relationships/hyperlink" Target="#PRODUITS!A1"/><Relationship Id="rId6" Type="http://schemas.openxmlformats.org/officeDocument/2006/relationships/hyperlink" Target="#Depenses!A1"/><Relationship Id="rId5" Type="http://schemas.openxmlformats.org/officeDocument/2006/relationships/hyperlink" Target="#ACHATS!A1"/><Relationship Id="rId4" Type="http://schemas.openxmlformats.org/officeDocument/2006/relationships/hyperlink" Target="#FOURNISSEURS!A1"/><Relationship Id="rId9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CLIENTS!A1"/><Relationship Id="rId7" Type="http://schemas.openxmlformats.org/officeDocument/2006/relationships/hyperlink" Target="#VENTES!A1"/><Relationship Id="rId2" Type="http://schemas.openxmlformats.org/officeDocument/2006/relationships/hyperlink" Target="#TABLEAU_DE_BORD!A1"/><Relationship Id="rId1" Type="http://schemas.openxmlformats.org/officeDocument/2006/relationships/hyperlink" Target="#PRODUITS!A1"/><Relationship Id="rId6" Type="http://schemas.openxmlformats.org/officeDocument/2006/relationships/hyperlink" Target="#Depenses!A1"/><Relationship Id="rId5" Type="http://schemas.openxmlformats.org/officeDocument/2006/relationships/hyperlink" Target="#ACHATS!A1"/><Relationship Id="rId4" Type="http://schemas.openxmlformats.org/officeDocument/2006/relationships/hyperlink" Target="#FOURNISSEUR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234950</xdr:colOff>
      <xdr:row>2</xdr:row>
      <xdr:rowOff>0</xdr:rowOff>
    </xdr:from>
    <xdr:to>
      <xdr:col>6</xdr:col>
      <xdr:colOff>387350</xdr:colOff>
      <xdr:row>2</xdr:row>
      <xdr:rowOff>419100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31A5BAD2-B7B1-463C-AEE6-21D2243BC21E}"/>
            </a:ext>
          </a:extLst>
        </xdr:cNvPr>
        <xdr:cNvSpPr txBox="1"/>
      </xdr:nvSpPr>
      <xdr:spPr>
        <a:xfrm>
          <a:off x="5200650" y="355600"/>
          <a:ext cx="1289050" cy="4191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fr-FR" sz="1600"/>
        </a:p>
      </xdr:txBody>
    </xdr:sp>
    <xdr:clientData/>
  </xdr:twoCellAnchor>
  <xdr:twoCellAnchor>
    <xdr:from>
      <xdr:col>1</xdr:col>
      <xdr:colOff>0</xdr:colOff>
      <xdr:row>2</xdr:row>
      <xdr:rowOff>76200</xdr:rowOff>
    </xdr:from>
    <xdr:to>
      <xdr:col>2</xdr:col>
      <xdr:colOff>215900</xdr:colOff>
      <xdr:row>2</xdr:row>
      <xdr:rowOff>419100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5F626CD7-8AD9-4A00-98B6-18FF7C6AACF9}"/>
            </a:ext>
          </a:extLst>
        </xdr:cNvPr>
        <xdr:cNvSpPr txBox="1"/>
      </xdr:nvSpPr>
      <xdr:spPr>
        <a:xfrm>
          <a:off x="660400" y="43180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ACCUEIL</a:t>
          </a:r>
        </a:p>
      </xdr:txBody>
    </xdr:sp>
    <xdr:clientData/>
  </xdr:twoCellAnchor>
  <xdr:twoCellAnchor>
    <xdr:from>
      <xdr:col>2</xdr:col>
      <xdr:colOff>220980</xdr:colOff>
      <xdr:row>2</xdr:row>
      <xdr:rowOff>76200</xdr:rowOff>
    </xdr:from>
    <xdr:to>
      <xdr:col>3</xdr:col>
      <xdr:colOff>309880</xdr:colOff>
      <xdr:row>2</xdr:row>
      <xdr:rowOff>419100</xdr:rowOff>
    </xdr:to>
    <xdr:sp macro="" textlink="">
      <xdr:nvSpPr>
        <xdr:cNvPr id="6" name="ZoneText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148FA0-308B-4187-8542-5FF16BF30CA0}"/>
            </a:ext>
          </a:extLst>
        </xdr:cNvPr>
        <xdr:cNvSpPr txBox="1"/>
      </xdr:nvSpPr>
      <xdr:spPr>
        <a:xfrm>
          <a:off x="2018030" y="431800"/>
          <a:ext cx="1225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CLIENTS</a:t>
          </a:r>
        </a:p>
      </xdr:txBody>
    </xdr:sp>
    <xdr:clientData/>
  </xdr:twoCellAnchor>
  <xdr:twoCellAnchor>
    <xdr:from>
      <xdr:col>3</xdr:col>
      <xdr:colOff>314960</xdr:colOff>
      <xdr:row>2</xdr:row>
      <xdr:rowOff>76200</xdr:rowOff>
    </xdr:from>
    <xdr:to>
      <xdr:col>4</xdr:col>
      <xdr:colOff>1115060</xdr:colOff>
      <xdr:row>2</xdr:row>
      <xdr:rowOff>419100</xdr:rowOff>
    </xdr:to>
    <xdr:sp macro="" textlink="">
      <xdr:nvSpPr>
        <xdr:cNvPr id="7" name="ZoneText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EA773E-B47F-4949-9F44-AB5B7D3D4061}"/>
            </a:ext>
          </a:extLst>
        </xdr:cNvPr>
        <xdr:cNvSpPr txBox="1"/>
      </xdr:nvSpPr>
      <xdr:spPr>
        <a:xfrm>
          <a:off x="3248660" y="431800"/>
          <a:ext cx="19367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FOURNISSEURS</a:t>
          </a:r>
        </a:p>
      </xdr:txBody>
    </xdr:sp>
    <xdr:clientData/>
  </xdr:twoCellAnchor>
  <xdr:twoCellAnchor editAs="absolute">
    <xdr:from>
      <xdr:col>5</xdr:col>
      <xdr:colOff>243840</xdr:colOff>
      <xdr:row>2</xdr:row>
      <xdr:rowOff>69850</xdr:rowOff>
    </xdr:from>
    <xdr:to>
      <xdr:col>6</xdr:col>
      <xdr:colOff>387350</xdr:colOff>
      <xdr:row>2</xdr:row>
      <xdr:rowOff>412750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1253CFB0-C80B-A81D-ECB4-C4649752200B}"/>
            </a:ext>
          </a:extLst>
        </xdr:cNvPr>
        <xdr:cNvSpPr txBox="1"/>
      </xdr:nvSpPr>
      <xdr:spPr>
        <a:xfrm>
          <a:off x="5209540" y="425450"/>
          <a:ext cx="1280160" cy="342900"/>
        </a:xfrm>
        <a:prstGeom prst="rect">
          <a:avLst/>
        </a:prstGeom>
        <a:solidFill>
          <a:schemeClr val="bg1"/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>
              <a:solidFill>
                <a:schemeClr val="accent6">
                  <a:lumMod val="75000"/>
                </a:schemeClr>
              </a:solidFill>
            </a:rPr>
            <a:t>PRODUITS</a:t>
          </a:r>
        </a:p>
      </xdr:txBody>
    </xdr:sp>
    <xdr:clientData/>
  </xdr:twoCellAnchor>
  <xdr:twoCellAnchor editAs="absolute">
    <xdr:from>
      <xdr:col>7</xdr:col>
      <xdr:colOff>603250</xdr:colOff>
      <xdr:row>2</xdr:row>
      <xdr:rowOff>69850</xdr:rowOff>
    </xdr:from>
    <xdr:to>
      <xdr:col>8</xdr:col>
      <xdr:colOff>819150</xdr:colOff>
      <xdr:row>2</xdr:row>
      <xdr:rowOff>412750</xdr:rowOff>
    </xdr:to>
    <xdr:sp macro="" textlink="">
      <xdr:nvSpPr>
        <xdr:cNvPr id="14" name="ZoneText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3BCB7B-0034-346E-3DC3-BFB7F7A42E18}"/>
            </a:ext>
          </a:extLst>
        </xdr:cNvPr>
        <xdr:cNvSpPr txBox="1"/>
      </xdr:nvSpPr>
      <xdr:spPr>
        <a:xfrm>
          <a:off x="7842250" y="42545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VENTES</a:t>
          </a:r>
        </a:p>
      </xdr:txBody>
    </xdr:sp>
    <xdr:clientData/>
  </xdr:twoCellAnchor>
  <xdr:twoCellAnchor editAs="absolute">
    <xdr:from>
      <xdr:col>1</xdr:col>
      <xdr:colOff>19050</xdr:colOff>
      <xdr:row>2</xdr:row>
      <xdr:rowOff>69850</xdr:rowOff>
    </xdr:from>
    <xdr:to>
      <xdr:col>2</xdr:col>
      <xdr:colOff>476250</xdr:colOff>
      <xdr:row>2</xdr:row>
      <xdr:rowOff>412750</xdr:rowOff>
    </xdr:to>
    <xdr:sp macro="" textlink="">
      <xdr:nvSpPr>
        <xdr:cNvPr id="15" name="ZoneTexte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17CF62-58D6-73E1-5FD7-3ACE0BB0707A}"/>
            </a:ext>
          </a:extLst>
        </xdr:cNvPr>
        <xdr:cNvSpPr txBox="1"/>
      </xdr:nvSpPr>
      <xdr:spPr>
        <a:xfrm>
          <a:off x="679450" y="42545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ACCUEIL</a:t>
          </a:r>
        </a:p>
      </xdr:txBody>
    </xdr:sp>
    <xdr:clientData/>
  </xdr:twoCellAnchor>
  <xdr:twoCellAnchor editAs="absolute">
    <xdr:from>
      <xdr:col>2</xdr:col>
      <xdr:colOff>481330</xdr:colOff>
      <xdr:row>2</xdr:row>
      <xdr:rowOff>69850</xdr:rowOff>
    </xdr:from>
    <xdr:to>
      <xdr:col>3</xdr:col>
      <xdr:colOff>570230</xdr:colOff>
      <xdr:row>2</xdr:row>
      <xdr:rowOff>412750</xdr:rowOff>
    </xdr:to>
    <xdr:sp macro="" textlink="">
      <xdr:nvSpPr>
        <xdr:cNvPr id="16" name="ZoneTexte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43081-B25A-85CD-3715-A7CB70032D9C}"/>
            </a:ext>
          </a:extLst>
        </xdr:cNvPr>
        <xdr:cNvSpPr txBox="1"/>
      </xdr:nvSpPr>
      <xdr:spPr>
        <a:xfrm>
          <a:off x="2037080" y="425450"/>
          <a:ext cx="1225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CLIENTS</a:t>
          </a:r>
        </a:p>
      </xdr:txBody>
    </xdr:sp>
    <xdr:clientData/>
  </xdr:twoCellAnchor>
  <xdr:twoCellAnchor editAs="absolute">
    <xdr:from>
      <xdr:col>3</xdr:col>
      <xdr:colOff>575310</xdr:colOff>
      <xdr:row>2</xdr:row>
      <xdr:rowOff>69850</xdr:rowOff>
    </xdr:from>
    <xdr:to>
      <xdr:col>5</xdr:col>
      <xdr:colOff>238760</xdr:colOff>
      <xdr:row>2</xdr:row>
      <xdr:rowOff>412750</xdr:rowOff>
    </xdr:to>
    <xdr:sp macro="" textlink="">
      <xdr:nvSpPr>
        <xdr:cNvPr id="17" name="ZoneTexte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E629FA-2314-2407-81B7-6888AE2DA7A0}"/>
            </a:ext>
          </a:extLst>
        </xdr:cNvPr>
        <xdr:cNvSpPr txBox="1"/>
      </xdr:nvSpPr>
      <xdr:spPr>
        <a:xfrm>
          <a:off x="3267710" y="425450"/>
          <a:ext cx="19367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FOURNISSEURS</a:t>
          </a:r>
        </a:p>
      </xdr:txBody>
    </xdr:sp>
    <xdr:clientData/>
  </xdr:twoCellAnchor>
  <xdr:twoCellAnchor editAs="absolute">
    <xdr:from>
      <xdr:col>6</xdr:col>
      <xdr:colOff>382270</xdr:colOff>
      <xdr:row>2</xdr:row>
      <xdr:rowOff>69850</xdr:rowOff>
    </xdr:from>
    <xdr:to>
      <xdr:col>7</xdr:col>
      <xdr:colOff>598170</xdr:colOff>
      <xdr:row>2</xdr:row>
      <xdr:rowOff>412750</xdr:rowOff>
    </xdr:to>
    <xdr:sp macro="" textlink="">
      <xdr:nvSpPr>
        <xdr:cNvPr id="18" name="ZoneTexte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50448F-1264-0DAF-283A-107673CA382E}"/>
            </a:ext>
          </a:extLst>
        </xdr:cNvPr>
        <xdr:cNvSpPr txBox="1"/>
      </xdr:nvSpPr>
      <xdr:spPr>
        <a:xfrm>
          <a:off x="6484620" y="42545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ACHATS</a:t>
          </a:r>
        </a:p>
      </xdr:txBody>
    </xdr:sp>
    <xdr:clientData/>
  </xdr:twoCellAnchor>
  <xdr:twoCellAnchor editAs="absolute">
    <xdr:from>
      <xdr:col>8</xdr:col>
      <xdr:colOff>825500</xdr:colOff>
      <xdr:row>2</xdr:row>
      <xdr:rowOff>63500</xdr:rowOff>
    </xdr:from>
    <xdr:to>
      <xdr:col>10</xdr:col>
      <xdr:colOff>571500</xdr:colOff>
      <xdr:row>2</xdr:row>
      <xdr:rowOff>406400</xdr:rowOff>
    </xdr:to>
    <xdr:sp macro="" textlink="">
      <xdr:nvSpPr>
        <xdr:cNvPr id="2" name="ZoneTexte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1274A5A-D0F8-4453-9C38-FDB8C591AD79}"/>
            </a:ext>
          </a:extLst>
        </xdr:cNvPr>
        <xdr:cNvSpPr txBox="1"/>
      </xdr:nvSpPr>
      <xdr:spPr>
        <a:xfrm>
          <a:off x="9201150" y="419100"/>
          <a:ext cx="14160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DEPENSES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281940</xdr:colOff>
      <xdr:row>2</xdr:row>
      <xdr:rowOff>88900</xdr:rowOff>
    </xdr:from>
    <xdr:to>
      <xdr:col>7</xdr:col>
      <xdr:colOff>396240</xdr:colOff>
      <xdr:row>2</xdr:row>
      <xdr:rowOff>431800</xdr:rowOff>
    </xdr:to>
    <xdr:sp macro="" textlink="">
      <xdr:nvSpPr>
        <xdr:cNvPr id="4" name="ZoneText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554A69-355B-90A4-8A12-438C95816287}"/>
            </a:ext>
          </a:extLst>
        </xdr:cNvPr>
        <xdr:cNvSpPr txBox="1"/>
      </xdr:nvSpPr>
      <xdr:spPr>
        <a:xfrm>
          <a:off x="5203190" y="838200"/>
          <a:ext cx="19367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PRODUITS</a:t>
          </a:r>
        </a:p>
      </xdr:txBody>
    </xdr:sp>
    <xdr:clientData/>
  </xdr:twoCellAnchor>
  <xdr:twoCellAnchor editAs="absolute">
    <xdr:from>
      <xdr:col>7</xdr:col>
      <xdr:colOff>401320</xdr:colOff>
      <xdr:row>2</xdr:row>
      <xdr:rowOff>12700</xdr:rowOff>
    </xdr:from>
    <xdr:to>
      <xdr:col>8</xdr:col>
      <xdr:colOff>617220</xdr:colOff>
      <xdr:row>2</xdr:row>
      <xdr:rowOff>431800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6C321ABF-1E15-BD97-4B1F-84BCACE55EFF}"/>
            </a:ext>
          </a:extLst>
        </xdr:cNvPr>
        <xdr:cNvSpPr txBox="1"/>
      </xdr:nvSpPr>
      <xdr:spPr>
        <a:xfrm>
          <a:off x="7145020" y="762000"/>
          <a:ext cx="1352550" cy="4191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fr-FR" sz="1600"/>
        </a:p>
      </xdr:txBody>
    </xdr:sp>
    <xdr:clientData/>
  </xdr:twoCellAnchor>
  <xdr:twoCellAnchor editAs="absolute">
    <xdr:from>
      <xdr:col>8</xdr:col>
      <xdr:colOff>622300</xdr:colOff>
      <xdr:row>2</xdr:row>
      <xdr:rowOff>88900</xdr:rowOff>
    </xdr:from>
    <xdr:to>
      <xdr:col>9</xdr:col>
      <xdr:colOff>781050</xdr:colOff>
      <xdr:row>2</xdr:row>
      <xdr:rowOff>431800</xdr:rowOff>
    </xdr:to>
    <xdr:sp macro="" textlink="">
      <xdr:nvSpPr>
        <xdr:cNvPr id="6" name="ZoneText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4D2639-7BC9-EAC9-1D34-857CA178B0A6}"/>
            </a:ext>
          </a:extLst>
        </xdr:cNvPr>
        <xdr:cNvSpPr txBox="1"/>
      </xdr:nvSpPr>
      <xdr:spPr>
        <a:xfrm>
          <a:off x="8502650" y="83820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VENTES</a:t>
          </a:r>
        </a:p>
      </xdr:txBody>
    </xdr:sp>
    <xdr:clientData/>
  </xdr:twoCellAnchor>
  <xdr:twoCellAnchor editAs="absolute">
    <xdr:from>
      <xdr:col>1</xdr:col>
      <xdr:colOff>12700</xdr:colOff>
      <xdr:row>2</xdr:row>
      <xdr:rowOff>88900</xdr:rowOff>
    </xdr:from>
    <xdr:to>
      <xdr:col>2</xdr:col>
      <xdr:colOff>552450</xdr:colOff>
      <xdr:row>2</xdr:row>
      <xdr:rowOff>431800</xdr:rowOff>
    </xdr:to>
    <xdr:sp macro="" textlink="">
      <xdr:nvSpPr>
        <xdr:cNvPr id="7" name="ZoneText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924A17-217D-B8EB-E007-A2E8029A631D}"/>
            </a:ext>
          </a:extLst>
        </xdr:cNvPr>
        <xdr:cNvSpPr txBox="1"/>
      </xdr:nvSpPr>
      <xdr:spPr>
        <a:xfrm>
          <a:off x="673100" y="83820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ACCUEIL</a:t>
          </a:r>
        </a:p>
      </xdr:txBody>
    </xdr:sp>
    <xdr:clientData/>
  </xdr:twoCellAnchor>
  <xdr:twoCellAnchor editAs="absolute">
    <xdr:from>
      <xdr:col>2</xdr:col>
      <xdr:colOff>557530</xdr:colOff>
      <xdr:row>2</xdr:row>
      <xdr:rowOff>88900</xdr:rowOff>
    </xdr:from>
    <xdr:to>
      <xdr:col>3</xdr:col>
      <xdr:colOff>779780</xdr:colOff>
      <xdr:row>2</xdr:row>
      <xdr:rowOff>431800</xdr:rowOff>
    </xdr:to>
    <xdr:sp macro="" textlink="">
      <xdr:nvSpPr>
        <xdr:cNvPr id="8" name="ZoneText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99C4C0-7FA0-617E-353D-B6AC033FF961}"/>
            </a:ext>
          </a:extLst>
        </xdr:cNvPr>
        <xdr:cNvSpPr txBox="1"/>
      </xdr:nvSpPr>
      <xdr:spPr>
        <a:xfrm>
          <a:off x="2030730" y="838200"/>
          <a:ext cx="1225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CLIENTS</a:t>
          </a:r>
        </a:p>
      </xdr:txBody>
    </xdr:sp>
    <xdr:clientData/>
  </xdr:twoCellAnchor>
  <xdr:twoCellAnchor editAs="absolute">
    <xdr:from>
      <xdr:col>3</xdr:col>
      <xdr:colOff>784860</xdr:colOff>
      <xdr:row>2</xdr:row>
      <xdr:rowOff>88900</xdr:rowOff>
    </xdr:from>
    <xdr:to>
      <xdr:col>5</xdr:col>
      <xdr:colOff>276860</xdr:colOff>
      <xdr:row>2</xdr:row>
      <xdr:rowOff>431800</xdr:rowOff>
    </xdr:to>
    <xdr:sp macro="" textlink="">
      <xdr:nvSpPr>
        <xdr:cNvPr id="9" name="ZoneText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354271-6FB9-86AC-15BC-548A2255C2A8}"/>
            </a:ext>
          </a:extLst>
        </xdr:cNvPr>
        <xdr:cNvSpPr txBox="1"/>
      </xdr:nvSpPr>
      <xdr:spPr>
        <a:xfrm>
          <a:off x="3261360" y="838200"/>
          <a:ext cx="19367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FOURNISSEURS</a:t>
          </a:r>
        </a:p>
      </xdr:txBody>
    </xdr:sp>
    <xdr:clientData/>
  </xdr:twoCellAnchor>
  <xdr:twoCellAnchor editAs="absolute">
    <xdr:from>
      <xdr:col>7</xdr:col>
      <xdr:colOff>401320</xdr:colOff>
      <xdr:row>2</xdr:row>
      <xdr:rowOff>88900</xdr:rowOff>
    </xdr:from>
    <xdr:to>
      <xdr:col>8</xdr:col>
      <xdr:colOff>617220</xdr:colOff>
      <xdr:row>2</xdr:row>
      <xdr:rowOff>431800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21EC995-8159-4F52-24E5-D26CFBCB3C5A}"/>
            </a:ext>
          </a:extLst>
        </xdr:cNvPr>
        <xdr:cNvSpPr txBox="1"/>
      </xdr:nvSpPr>
      <xdr:spPr>
        <a:xfrm>
          <a:off x="7145020" y="838200"/>
          <a:ext cx="1352550" cy="342900"/>
        </a:xfrm>
        <a:prstGeom prst="rect">
          <a:avLst/>
        </a:prstGeom>
        <a:solidFill>
          <a:schemeClr val="bg1"/>
        </a:solidFill>
        <a:ln w="9525" cmpd="sng">
          <a:solidFill>
            <a:schemeClr val="accent6">
              <a:lumMod val="75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>
              <a:solidFill>
                <a:schemeClr val="accent6">
                  <a:lumMod val="75000"/>
                </a:schemeClr>
              </a:solidFill>
            </a:rPr>
            <a:t>ACHATS</a:t>
          </a:r>
        </a:p>
      </xdr:txBody>
    </xdr:sp>
    <xdr:clientData/>
  </xdr:twoCellAnchor>
  <xdr:twoCellAnchor editAs="absolute">
    <xdr:from>
      <xdr:col>9</xdr:col>
      <xdr:colOff>800100</xdr:colOff>
      <xdr:row>2</xdr:row>
      <xdr:rowOff>88900</xdr:rowOff>
    </xdr:from>
    <xdr:to>
      <xdr:col>10</xdr:col>
      <xdr:colOff>1079500</xdr:colOff>
      <xdr:row>2</xdr:row>
      <xdr:rowOff>431800</xdr:rowOff>
    </xdr:to>
    <xdr:sp macro="" textlink="">
      <xdr:nvSpPr>
        <xdr:cNvPr id="2" name="ZoneTexte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ABB09B6-9705-4F83-ADEB-68508799480F}"/>
            </a:ext>
          </a:extLst>
        </xdr:cNvPr>
        <xdr:cNvSpPr txBox="1"/>
      </xdr:nvSpPr>
      <xdr:spPr>
        <a:xfrm>
          <a:off x="9874250" y="444500"/>
          <a:ext cx="14160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DEPENSES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0</xdr:row>
      <xdr:rowOff>0</xdr:rowOff>
    </xdr:from>
    <xdr:to>
      <xdr:col>9</xdr:col>
      <xdr:colOff>3175</xdr:colOff>
      <xdr:row>19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12D804-AD39-DE75-B902-A757F4C24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282574</xdr:colOff>
      <xdr:row>19</xdr:row>
      <xdr:rowOff>98425</xdr:rowOff>
    </xdr:from>
    <xdr:to>
      <xdr:col>9</xdr:col>
      <xdr:colOff>495299</xdr:colOff>
      <xdr:row>34</xdr:row>
      <xdr:rowOff>174625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BE80AD7-AF01-512C-F0B3-C099531C0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859790</xdr:colOff>
      <xdr:row>2</xdr:row>
      <xdr:rowOff>76200</xdr:rowOff>
    </xdr:from>
    <xdr:to>
      <xdr:col>6</xdr:col>
      <xdr:colOff>755650</xdr:colOff>
      <xdr:row>2</xdr:row>
      <xdr:rowOff>419100</xdr:rowOff>
    </xdr:to>
    <xdr:sp macro="" textlink="">
      <xdr:nvSpPr>
        <xdr:cNvPr id="2" name="ZoneText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F411D-54E0-4561-BC23-740800BA6A35}"/>
            </a:ext>
          </a:extLst>
        </xdr:cNvPr>
        <xdr:cNvSpPr txBox="1"/>
      </xdr:nvSpPr>
      <xdr:spPr>
        <a:xfrm>
          <a:off x="5190490" y="431800"/>
          <a:ext cx="157861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PRODUITS</a:t>
          </a:r>
        </a:p>
      </xdr:txBody>
    </xdr:sp>
    <xdr:clientData/>
  </xdr:twoCellAnchor>
  <xdr:twoCellAnchor editAs="absolute">
    <xdr:from>
      <xdr:col>7</xdr:col>
      <xdr:colOff>725170</xdr:colOff>
      <xdr:row>2</xdr:row>
      <xdr:rowOff>0</xdr:rowOff>
    </xdr:from>
    <xdr:to>
      <xdr:col>8</xdr:col>
      <xdr:colOff>941070</xdr:colOff>
      <xdr:row>2</xdr:row>
      <xdr:rowOff>419100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D762EA04-B4BD-499F-BE3C-87C2711E1B6F}"/>
            </a:ext>
          </a:extLst>
        </xdr:cNvPr>
        <xdr:cNvSpPr txBox="1"/>
      </xdr:nvSpPr>
      <xdr:spPr>
        <a:xfrm>
          <a:off x="7875270" y="355600"/>
          <a:ext cx="1352550" cy="4191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fr-FR" sz="1600"/>
        </a:p>
      </xdr:txBody>
    </xdr:sp>
    <xdr:clientData/>
  </xdr:twoCellAnchor>
  <xdr:twoCellAnchor editAs="absolute">
    <xdr:from>
      <xdr:col>7</xdr:col>
      <xdr:colOff>723900</xdr:colOff>
      <xdr:row>2</xdr:row>
      <xdr:rowOff>76200</xdr:rowOff>
    </xdr:from>
    <xdr:to>
      <xdr:col>8</xdr:col>
      <xdr:colOff>939800</xdr:colOff>
      <xdr:row>2</xdr:row>
      <xdr:rowOff>419100</xdr:rowOff>
    </xdr:to>
    <xdr:sp macro="" textlink="">
      <xdr:nvSpPr>
        <xdr:cNvPr id="4" name="ZoneText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E206E9-162E-4228-98C2-511395D65347}"/>
            </a:ext>
          </a:extLst>
        </xdr:cNvPr>
        <xdr:cNvSpPr txBox="1"/>
      </xdr:nvSpPr>
      <xdr:spPr>
        <a:xfrm>
          <a:off x="7874000" y="431800"/>
          <a:ext cx="1352550" cy="342900"/>
        </a:xfrm>
        <a:prstGeom prst="rect">
          <a:avLst/>
        </a:prstGeom>
        <a:solidFill>
          <a:schemeClr val="bg1"/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>
              <a:solidFill>
                <a:schemeClr val="accent6">
                  <a:lumMod val="75000"/>
                </a:schemeClr>
              </a:solidFill>
            </a:rPr>
            <a:t>VENTES</a:t>
          </a:r>
        </a:p>
      </xdr:txBody>
    </xdr:sp>
    <xdr:clientData/>
  </xdr:twoCellAnchor>
  <xdr:twoCellAnchor editAs="absolute">
    <xdr:from>
      <xdr:col>1</xdr:col>
      <xdr:colOff>0</xdr:colOff>
      <xdr:row>2</xdr:row>
      <xdr:rowOff>76200</xdr:rowOff>
    </xdr:from>
    <xdr:to>
      <xdr:col>2</xdr:col>
      <xdr:colOff>609600</xdr:colOff>
      <xdr:row>2</xdr:row>
      <xdr:rowOff>419100</xdr:rowOff>
    </xdr:to>
    <xdr:sp macro="" textlink="">
      <xdr:nvSpPr>
        <xdr:cNvPr id="5" name="ZoneText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8082FC-6DCD-4F20-8C9F-41BC611ADF0A}"/>
            </a:ext>
          </a:extLst>
        </xdr:cNvPr>
        <xdr:cNvSpPr txBox="1"/>
      </xdr:nvSpPr>
      <xdr:spPr>
        <a:xfrm>
          <a:off x="660400" y="102235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ACCUEIL</a:t>
          </a:r>
        </a:p>
      </xdr:txBody>
    </xdr:sp>
    <xdr:clientData/>
  </xdr:twoCellAnchor>
  <xdr:twoCellAnchor editAs="absolute">
    <xdr:from>
      <xdr:col>2</xdr:col>
      <xdr:colOff>614680</xdr:colOff>
      <xdr:row>2</xdr:row>
      <xdr:rowOff>76200</xdr:rowOff>
    </xdr:from>
    <xdr:to>
      <xdr:col>3</xdr:col>
      <xdr:colOff>1014730</xdr:colOff>
      <xdr:row>2</xdr:row>
      <xdr:rowOff>419100</xdr:rowOff>
    </xdr:to>
    <xdr:sp macro="" textlink="">
      <xdr:nvSpPr>
        <xdr:cNvPr id="6" name="ZoneText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D92A47-808B-427C-82E8-7AD4A8212E56}"/>
            </a:ext>
          </a:extLst>
        </xdr:cNvPr>
        <xdr:cNvSpPr txBox="1"/>
      </xdr:nvSpPr>
      <xdr:spPr>
        <a:xfrm>
          <a:off x="2018030" y="1022350"/>
          <a:ext cx="1225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CLIENTS</a:t>
          </a:r>
        </a:p>
      </xdr:txBody>
    </xdr:sp>
    <xdr:clientData/>
  </xdr:twoCellAnchor>
  <xdr:twoCellAnchor editAs="absolute">
    <xdr:from>
      <xdr:col>3</xdr:col>
      <xdr:colOff>1019810</xdr:colOff>
      <xdr:row>2</xdr:row>
      <xdr:rowOff>76200</xdr:rowOff>
    </xdr:from>
    <xdr:to>
      <xdr:col>4</xdr:col>
      <xdr:colOff>854710</xdr:colOff>
      <xdr:row>2</xdr:row>
      <xdr:rowOff>419100</xdr:rowOff>
    </xdr:to>
    <xdr:sp macro="" textlink="">
      <xdr:nvSpPr>
        <xdr:cNvPr id="7" name="ZoneText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26FF39-FF74-4AFF-9B92-345E9C903F6A}"/>
            </a:ext>
          </a:extLst>
        </xdr:cNvPr>
        <xdr:cNvSpPr txBox="1"/>
      </xdr:nvSpPr>
      <xdr:spPr>
        <a:xfrm>
          <a:off x="3248660" y="1022350"/>
          <a:ext cx="19367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FOURNISSEURS</a:t>
          </a:r>
        </a:p>
      </xdr:txBody>
    </xdr:sp>
    <xdr:clientData/>
  </xdr:twoCellAnchor>
  <xdr:twoCellAnchor editAs="absolute">
    <xdr:from>
      <xdr:col>6</xdr:col>
      <xdr:colOff>763270</xdr:colOff>
      <xdr:row>2</xdr:row>
      <xdr:rowOff>76200</xdr:rowOff>
    </xdr:from>
    <xdr:to>
      <xdr:col>7</xdr:col>
      <xdr:colOff>711200</xdr:colOff>
      <xdr:row>2</xdr:row>
      <xdr:rowOff>419100</xdr:rowOff>
    </xdr:to>
    <xdr:sp macro="" textlink="">
      <xdr:nvSpPr>
        <xdr:cNvPr id="8" name="ZoneText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9AC5616-000F-47AA-B066-CD1347E64FDC}"/>
            </a:ext>
          </a:extLst>
        </xdr:cNvPr>
        <xdr:cNvSpPr txBox="1"/>
      </xdr:nvSpPr>
      <xdr:spPr>
        <a:xfrm>
          <a:off x="6776720" y="431800"/>
          <a:ext cx="108458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ACHATS</a:t>
          </a:r>
        </a:p>
      </xdr:txBody>
    </xdr:sp>
    <xdr:clientData/>
  </xdr:twoCellAnchor>
  <xdr:twoCellAnchor editAs="absolute">
    <xdr:from>
      <xdr:col>8</xdr:col>
      <xdr:colOff>946150</xdr:colOff>
      <xdr:row>2</xdr:row>
      <xdr:rowOff>57150</xdr:rowOff>
    </xdr:from>
    <xdr:to>
      <xdr:col>10</xdr:col>
      <xdr:colOff>450850</xdr:colOff>
      <xdr:row>2</xdr:row>
      <xdr:rowOff>400050</xdr:rowOff>
    </xdr:to>
    <xdr:sp macro="" textlink="">
      <xdr:nvSpPr>
        <xdr:cNvPr id="9" name="ZoneText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531F0E-1A8D-4152-A1AD-B07EA76C54F2}"/>
            </a:ext>
          </a:extLst>
        </xdr:cNvPr>
        <xdr:cNvSpPr txBox="1"/>
      </xdr:nvSpPr>
      <xdr:spPr>
        <a:xfrm>
          <a:off x="9232900" y="412750"/>
          <a:ext cx="149860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DEPENSES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548640</xdr:colOff>
      <xdr:row>2</xdr:row>
      <xdr:rowOff>88900</xdr:rowOff>
    </xdr:from>
    <xdr:to>
      <xdr:col>4</xdr:col>
      <xdr:colOff>355600</xdr:colOff>
      <xdr:row>2</xdr:row>
      <xdr:rowOff>431800</xdr:rowOff>
    </xdr:to>
    <xdr:sp macro="" textlink="">
      <xdr:nvSpPr>
        <xdr:cNvPr id="2" name="ZoneText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8AFF32-13C2-4521-B9CC-3F26E2D92090}"/>
            </a:ext>
          </a:extLst>
        </xdr:cNvPr>
        <xdr:cNvSpPr txBox="1"/>
      </xdr:nvSpPr>
      <xdr:spPr>
        <a:xfrm>
          <a:off x="5190490" y="444500"/>
          <a:ext cx="141986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PRODUITS</a:t>
          </a:r>
        </a:p>
      </xdr:txBody>
    </xdr:sp>
    <xdr:clientData/>
  </xdr:twoCellAnchor>
  <xdr:twoCellAnchor>
    <xdr:from>
      <xdr:col>2</xdr:col>
      <xdr:colOff>229870</xdr:colOff>
      <xdr:row>2</xdr:row>
      <xdr:rowOff>12700</xdr:rowOff>
    </xdr:from>
    <xdr:to>
      <xdr:col>2</xdr:col>
      <xdr:colOff>1441450</xdr:colOff>
      <xdr:row>2</xdr:row>
      <xdr:rowOff>425450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3A9ADCFB-E869-4E37-97D1-CB32EEF09934}"/>
            </a:ext>
          </a:extLst>
        </xdr:cNvPr>
        <xdr:cNvSpPr txBox="1"/>
      </xdr:nvSpPr>
      <xdr:spPr>
        <a:xfrm>
          <a:off x="2026920" y="368300"/>
          <a:ext cx="1211580" cy="41275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fr-FR" sz="1600"/>
        </a:p>
      </xdr:txBody>
    </xdr:sp>
    <xdr:clientData/>
  </xdr:twoCellAnchor>
  <xdr:twoCellAnchor editAs="absolute">
    <xdr:from>
      <xdr:col>5</xdr:col>
      <xdr:colOff>19050</xdr:colOff>
      <xdr:row>2</xdr:row>
      <xdr:rowOff>88900</xdr:rowOff>
    </xdr:from>
    <xdr:to>
      <xdr:col>5</xdr:col>
      <xdr:colOff>1047750</xdr:colOff>
      <xdr:row>2</xdr:row>
      <xdr:rowOff>431800</xdr:rowOff>
    </xdr:to>
    <xdr:sp macro="" textlink="">
      <xdr:nvSpPr>
        <xdr:cNvPr id="4" name="ZoneText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E62A19-D813-4217-A5C8-7FD9B2ED58C1}"/>
            </a:ext>
          </a:extLst>
        </xdr:cNvPr>
        <xdr:cNvSpPr txBox="1"/>
      </xdr:nvSpPr>
      <xdr:spPr>
        <a:xfrm>
          <a:off x="7740650" y="444500"/>
          <a:ext cx="102870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VENTES</a:t>
          </a:r>
        </a:p>
      </xdr:txBody>
    </xdr:sp>
    <xdr:clientData/>
  </xdr:twoCellAnchor>
  <xdr:twoCellAnchor editAs="absolute">
    <xdr:from>
      <xdr:col>1</xdr:col>
      <xdr:colOff>0</xdr:colOff>
      <xdr:row>2</xdr:row>
      <xdr:rowOff>88900</xdr:rowOff>
    </xdr:from>
    <xdr:to>
      <xdr:col>2</xdr:col>
      <xdr:colOff>215900</xdr:colOff>
      <xdr:row>2</xdr:row>
      <xdr:rowOff>431800</xdr:rowOff>
    </xdr:to>
    <xdr:sp macro="" textlink="">
      <xdr:nvSpPr>
        <xdr:cNvPr id="5" name="ZoneText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A5EA97-CF3D-4948-B1B2-7BE5AD086FBE}"/>
            </a:ext>
          </a:extLst>
        </xdr:cNvPr>
        <xdr:cNvSpPr txBox="1"/>
      </xdr:nvSpPr>
      <xdr:spPr>
        <a:xfrm>
          <a:off x="660400" y="44450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ACCUEIL</a:t>
          </a:r>
        </a:p>
      </xdr:txBody>
    </xdr:sp>
    <xdr:clientData/>
  </xdr:twoCellAnchor>
  <xdr:twoCellAnchor editAs="absolute">
    <xdr:from>
      <xdr:col>2</xdr:col>
      <xdr:colOff>220980</xdr:colOff>
      <xdr:row>2</xdr:row>
      <xdr:rowOff>88900</xdr:rowOff>
    </xdr:from>
    <xdr:to>
      <xdr:col>2</xdr:col>
      <xdr:colOff>1446530</xdr:colOff>
      <xdr:row>2</xdr:row>
      <xdr:rowOff>431800</xdr:rowOff>
    </xdr:to>
    <xdr:sp macro="" textlink="">
      <xdr:nvSpPr>
        <xdr:cNvPr id="6" name="ZoneText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45CDC0-AF70-474D-A41B-7769467560A3}"/>
            </a:ext>
          </a:extLst>
        </xdr:cNvPr>
        <xdr:cNvSpPr txBox="1"/>
      </xdr:nvSpPr>
      <xdr:spPr>
        <a:xfrm>
          <a:off x="2018030" y="444500"/>
          <a:ext cx="1225550" cy="342900"/>
        </a:xfrm>
        <a:prstGeom prst="rect">
          <a:avLst/>
        </a:prstGeom>
        <a:solidFill>
          <a:schemeClr val="bg1"/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>
              <a:solidFill>
                <a:schemeClr val="accent6">
                  <a:lumMod val="75000"/>
                </a:schemeClr>
              </a:solidFill>
            </a:rPr>
            <a:t>CLIENTS</a:t>
          </a:r>
        </a:p>
      </xdr:txBody>
    </xdr:sp>
    <xdr:clientData/>
  </xdr:twoCellAnchor>
  <xdr:twoCellAnchor editAs="absolute">
    <xdr:from>
      <xdr:col>2</xdr:col>
      <xdr:colOff>1451610</xdr:colOff>
      <xdr:row>2</xdr:row>
      <xdr:rowOff>88900</xdr:rowOff>
    </xdr:from>
    <xdr:to>
      <xdr:col>3</xdr:col>
      <xdr:colOff>543560</xdr:colOff>
      <xdr:row>2</xdr:row>
      <xdr:rowOff>431800</xdr:rowOff>
    </xdr:to>
    <xdr:sp macro="" textlink="">
      <xdr:nvSpPr>
        <xdr:cNvPr id="7" name="ZoneText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3DA1BD-BA26-4C18-9FB7-B2810A1F033F}"/>
            </a:ext>
          </a:extLst>
        </xdr:cNvPr>
        <xdr:cNvSpPr txBox="1"/>
      </xdr:nvSpPr>
      <xdr:spPr>
        <a:xfrm>
          <a:off x="3248660" y="444500"/>
          <a:ext cx="19367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FOURNISSEURS</a:t>
          </a:r>
        </a:p>
      </xdr:txBody>
    </xdr:sp>
    <xdr:clientData/>
  </xdr:twoCellAnchor>
  <xdr:twoCellAnchor editAs="absolute">
    <xdr:from>
      <xdr:col>4</xdr:col>
      <xdr:colOff>355600</xdr:colOff>
      <xdr:row>2</xdr:row>
      <xdr:rowOff>88900</xdr:rowOff>
    </xdr:from>
    <xdr:to>
      <xdr:col>5</xdr:col>
      <xdr:colOff>25400</xdr:colOff>
      <xdr:row>2</xdr:row>
      <xdr:rowOff>431800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5B62D56-78B1-460E-AC7F-0682F1BD6AD6}"/>
            </a:ext>
          </a:extLst>
        </xdr:cNvPr>
        <xdr:cNvSpPr txBox="1"/>
      </xdr:nvSpPr>
      <xdr:spPr>
        <a:xfrm>
          <a:off x="6610350" y="444500"/>
          <a:ext cx="11366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ACHATS</a:t>
          </a:r>
        </a:p>
      </xdr:txBody>
    </xdr:sp>
    <xdr:clientData/>
  </xdr:twoCellAnchor>
  <xdr:twoCellAnchor editAs="absolute">
    <xdr:from>
      <xdr:col>5</xdr:col>
      <xdr:colOff>1035050</xdr:colOff>
      <xdr:row>2</xdr:row>
      <xdr:rowOff>88900</xdr:rowOff>
    </xdr:from>
    <xdr:to>
      <xdr:col>6</xdr:col>
      <xdr:colOff>19050</xdr:colOff>
      <xdr:row>2</xdr:row>
      <xdr:rowOff>431800</xdr:rowOff>
    </xdr:to>
    <xdr:sp macro="" textlink="">
      <xdr:nvSpPr>
        <xdr:cNvPr id="9" name="ZoneText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7003D3F-8790-425D-A3CD-F4A22D238C4F}"/>
            </a:ext>
          </a:extLst>
        </xdr:cNvPr>
        <xdr:cNvSpPr txBox="1"/>
      </xdr:nvSpPr>
      <xdr:spPr>
        <a:xfrm>
          <a:off x="8756650" y="444500"/>
          <a:ext cx="13779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DEPENSES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650240</xdr:colOff>
      <xdr:row>2</xdr:row>
      <xdr:rowOff>76200</xdr:rowOff>
    </xdr:from>
    <xdr:to>
      <xdr:col>4</xdr:col>
      <xdr:colOff>910590</xdr:colOff>
      <xdr:row>2</xdr:row>
      <xdr:rowOff>419100</xdr:rowOff>
    </xdr:to>
    <xdr:sp macro="" textlink="">
      <xdr:nvSpPr>
        <xdr:cNvPr id="2" name="ZoneText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97358-BF02-4A16-913D-DE20B20AD418}"/>
            </a:ext>
          </a:extLst>
        </xdr:cNvPr>
        <xdr:cNvSpPr txBox="1"/>
      </xdr:nvSpPr>
      <xdr:spPr>
        <a:xfrm>
          <a:off x="5190490" y="431800"/>
          <a:ext cx="19367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PRODUITS</a:t>
          </a:r>
        </a:p>
      </xdr:txBody>
    </xdr:sp>
    <xdr:clientData/>
  </xdr:twoCellAnchor>
  <xdr:twoCellAnchor editAs="absolute">
    <xdr:from>
      <xdr:col>2</xdr:col>
      <xdr:colOff>1346200</xdr:colOff>
      <xdr:row>2</xdr:row>
      <xdr:rowOff>0</xdr:rowOff>
    </xdr:from>
    <xdr:to>
      <xdr:col>3</xdr:col>
      <xdr:colOff>648970</xdr:colOff>
      <xdr:row>2</xdr:row>
      <xdr:rowOff>419100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347CFD5F-A9DF-414F-B4C9-D79E3B74CAE0}"/>
            </a:ext>
          </a:extLst>
        </xdr:cNvPr>
        <xdr:cNvSpPr txBox="1"/>
      </xdr:nvSpPr>
      <xdr:spPr>
        <a:xfrm>
          <a:off x="3257550" y="355600"/>
          <a:ext cx="1931670" cy="4191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fr-FR" sz="1600"/>
        </a:p>
      </xdr:txBody>
    </xdr:sp>
    <xdr:clientData/>
  </xdr:twoCellAnchor>
  <xdr:twoCellAnchor editAs="absolute">
    <xdr:from>
      <xdr:col>5</xdr:col>
      <xdr:colOff>342900</xdr:colOff>
      <xdr:row>2</xdr:row>
      <xdr:rowOff>76200</xdr:rowOff>
    </xdr:from>
    <xdr:to>
      <xdr:col>5</xdr:col>
      <xdr:colOff>1695450</xdr:colOff>
      <xdr:row>2</xdr:row>
      <xdr:rowOff>419100</xdr:rowOff>
    </xdr:to>
    <xdr:sp macro="" textlink="">
      <xdr:nvSpPr>
        <xdr:cNvPr id="4" name="ZoneText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D013AE-517D-4B75-8671-3F791B34A3A6}"/>
            </a:ext>
          </a:extLst>
        </xdr:cNvPr>
        <xdr:cNvSpPr txBox="1"/>
      </xdr:nvSpPr>
      <xdr:spPr>
        <a:xfrm>
          <a:off x="8489950" y="43180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VENTE</a:t>
          </a:r>
        </a:p>
      </xdr:txBody>
    </xdr:sp>
    <xdr:clientData/>
  </xdr:twoCellAnchor>
  <xdr:twoCellAnchor editAs="absolute">
    <xdr:from>
      <xdr:col>1</xdr:col>
      <xdr:colOff>0</xdr:colOff>
      <xdr:row>2</xdr:row>
      <xdr:rowOff>76200</xdr:rowOff>
    </xdr:from>
    <xdr:to>
      <xdr:col>2</xdr:col>
      <xdr:colOff>101600</xdr:colOff>
      <xdr:row>2</xdr:row>
      <xdr:rowOff>419100</xdr:rowOff>
    </xdr:to>
    <xdr:sp macro="" textlink="">
      <xdr:nvSpPr>
        <xdr:cNvPr id="5" name="ZoneText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2B3A98-EA64-4F0A-A129-7F98B2500B34}"/>
            </a:ext>
          </a:extLst>
        </xdr:cNvPr>
        <xdr:cNvSpPr txBox="1"/>
      </xdr:nvSpPr>
      <xdr:spPr>
        <a:xfrm>
          <a:off x="660400" y="43180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ACCUEIL</a:t>
          </a:r>
        </a:p>
      </xdr:txBody>
    </xdr:sp>
    <xdr:clientData/>
  </xdr:twoCellAnchor>
  <xdr:twoCellAnchor editAs="absolute">
    <xdr:from>
      <xdr:col>2</xdr:col>
      <xdr:colOff>106680</xdr:colOff>
      <xdr:row>2</xdr:row>
      <xdr:rowOff>76200</xdr:rowOff>
    </xdr:from>
    <xdr:to>
      <xdr:col>2</xdr:col>
      <xdr:colOff>1332230</xdr:colOff>
      <xdr:row>2</xdr:row>
      <xdr:rowOff>419100</xdr:rowOff>
    </xdr:to>
    <xdr:sp macro="" textlink="">
      <xdr:nvSpPr>
        <xdr:cNvPr id="6" name="ZoneText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BCFFF8-0E28-4D9D-84E9-03F3AD95A971}"/>
            </a:ext>
          </a:extLst>
        </xdr:cNvPr>
        <xdr:cNvSpPr txBox="1"/>
      </xdr:nvSpPr>
      <xdr:spPr>
        <a:xfrm>
          <a:off x="2018030" y="431800"/>
          <a:ext cx="1225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CLIENTS</a:t>
          </a:r>
        </a:p>
      </xdr:txBody>
    </xdr:sp>
    <xdr:clientData/>
  </xdr:twoCellAnchor>
  <xdr:twoCellAnchor editAs="absolute">
    <xdr:from>
      <xdr:col>2</xdr:col>
      <xdr:colOff>1337310</xdr:colOff>
      <xdr:row>2</xdr:row>
      <xdr:rowOff>76200</xdr:rowOff>
    </xdr:from>
    <xdr:to>
      <xdr:col>3</xdr:col>
      <xdr:colOff>645160</xdr:colOff>
      <xdr:row>2</xdr:row>
      <xdr:rowOff>419100</xdr:rowOff>
    </xdr:to>
    <xdr:sp macro="" textlink="">
      <xdr:nvSpPr>
        <xdr:cNvPr id="7" name="ZoneText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840529-6047-4D06-8EE5-3FC706B93ECF}"/>
            </a:ext>
          </a:extLst>
        </xdr:cNvPr>
        <xdr:cNvSpPr txBox="1"/>
      </xdr:nvSpPr>
      <xdr:spPr>
        <a:xfrm>
          <a:off x="3248660" y="431800"/>
          <a:ext cx="1936750" cy="342900"/>
        </a:xfrm>
        <a:prstGeom prst="rect">
          <a:avLst/>
        </a:prstGeom>
        <a:solidFill>
          <a:schemeClr val="bg1"/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0">
              <a:solidFill>
                <a:schemeClr val="accent6">
                  <a:lumMod val="75000"/>
                </a:schemeClr>
              </a:solidFill>
            </a:rPr>
            <a:t>FOURNISSEURS</a:t>
          </a:r>
        </a:p>
      </xdr:txBody>
    </xdr:sp>
    <xdr:clientData/>
  </xdr:twoCellAnchor>
  <xdr:twoCellAnchor editAs="absolute">
    <xdr:from>
      <xdr:col>4</xdr:col>
      <xdr:colOff>915670</xdr:colOff>
      <xdr:row>2</xdr:row>
      <xdr:rowOff>76200</xdr:rowOff>
    </xdr:from>
    <xdr:to>
      <xdr:col>5</xdr:col>
      <xdr:colOff>337820</xdr:colOff>
      <xdr:row>2</xdr:row>
      <xdr:rowOff>419100</xdr:rowOff>
    </xdr:to>
    <xdr:sp macro="" textlink="">
      <xdr:nvSpPr>
        <xdr:cNvPr id="8" name="ZoneText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B63AF7-91B3-4B5E-8E00-52567389D5FC}"/>
            </a:ext>
          </a:extLst>
        </xdr:cNvPr>
        <xdr:cNvSpPr txBox="1"/>
      </xdr:nvSpPr>
      <xdr:spPr>
        <a:xfrm>
          <a:off x="7132320" y="43180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ACHAT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872490</xdr:colOff>
      <xdr:row>2</xdr:row>
      <xdr:rowOff>76200</xdr:rowOff>
    </xdr:from>
    <xdr:to>
      <xdr:col>5</xdr:col>
      <xdr:colOff>1212850</xdr:colOff>
      <xdr:row>2</xdr:row>
      <xdr:rowOff>419100</xdr:rowOff>
    </xdr:to>
    <xdr:sp macro="" textlink="">
      <xdr:nvSpPr>
        <xdr:cNvPr id="2" name="ZoneText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781BFF-F241-411A-8BF9-B47D828CFB5F}"/>
            </a:ext>
          </a:extLst>
        </xdr:cNvPr>
        <xdr:cNvSpPr txBox="1"/>
      </xdr:nvSpPr>
      <xdr:spPr>
        <a:xfrm>
          <a:off x="5190490" y="431800"/>
          <a:ext cx="138811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PRODUITS</a:t>
          </a:r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</xdr:col>
      <xdr:colOff>1358900</xdr:colOff>
      <xdr:row>2</xdr:row>
      <xdr:rowOff>419100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E5294B5-A521-4564-B82A-C8A04E111DEF}"/>
            </a:ext>
          </a:extLst>
        </xdr:cNvPr>
        <xdr:cNvSpPr txBox="1"/>
      </xdr:nvSpPr>
      <xdr:spPr>
        <a:xfrm>
          <a:off x="660400" y="355600"/>
          <a:ext cx="1358900" cy="4191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fr-FR" sz="1600"/>
        </a:p>
      </xdr:txBody>
    </xdr:sp>
    <xdr:clientData/>
  </xdr:twoCellAnchor>
  <xdr:twoCellAnchor editAs="absolute">
    <xdr:from>
      <xdr:col>1</xdr:col>
      <xdr:colOff>0</xdr:colOff>
      <xdr:row>2</xdr:row>
      <xdr:rowOff>76200</xdr:rowOff>
    </xdr:from>
    <xdr:to>
      <xdr:col>1</xdr:col>
      <xdr:colOff>1352550</xdr:colOff>
      <xdr:row>2</xdr:row>
      <xdr:rowOff>419100</xdr:rowOff>
    </xdr:to>
    <xdr:sp macro="" textlink="">
      <xdr:nvSpPr>
        <xdr:cNvPr id="4" name="ZoneText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E3240-49AC-4FB2-BDFF-77F28A3EB8CF}"/>
            </a:ext>
          </a:extLst>
        </xdr:cNvPr>
        <xdr:cNvSpPr txBox="1"/>
      </xdr:nvSpPr>
      <xdr:spPr>
        <a:xfrm>
          <a:off x="660400" y="431800"/>
          <a:ext cx="1352550" cy="342900"/>
        </a:xfrm>
        <a:prstGeom prst="rect">
          <a:avLst/>
        </a:prstGeom>
        <a:solidFill>
          <a:schemeClr val="bg1"/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ACCUEIL</a:t>
          </a:r>
        </a:p>
      </xdr:txBody>
    </xdr:sp>
    <xdr:clientData/>
  </xdr:twoCellAnchor>
  <xdr:twoCellAnchor editAs="absolute">
    <xdr:from>
      <xdr:col>1</xdr:col>
      <xdr:colOff>1357630</xdr:colOff>
      <xdr:row>2</xdr:row>
      <xdr:rowOff>76200</xdr:rowOff>
    </xdr:from>
    <xdr:to>
      <xdr:col>3</xdr:col>
      <xdr:colOff>62230</xdr:colOff>
      <xdr:row>2</xdr:row>
      <xdr:rowOff>419100</xdr:rowOff>
    </xdr:to>
    <xdr:sp macro="" textlink="">
      <xdr:nvSpPr>
        <xdr:cNvPr id="5" name="ZoneText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D8EE09-C2C8-4B0B-A639-84A2804EEA75}"/>
            </a:ext>
          </a:extLst>
        </xdr:cNvPr>
        <xdr:cNvSpPr txBox="1"/>
      </xdr:nvSpPr>
      <xdr:spPr>
        <a:xfrm>
          <a:off x="2018030" y="431800"/>
          <a:ext cx="1225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CLIENTS</a:t>
          </a:r>
        </a:p>
      </xdr:txBody>
    </xdr:sp>
    <xdr:clientData/>
  </xdr:twoCellAnchor>
  <xdr:twoCellAnchor editAs="absolute">
    <xdr:from>
      <xdr:col>3</xdr:col>
      <xdr:colOff>67310</xdr:colOff>
      <xdr:row>2</xdr:row>
      <xdr:rowOff>76200</xdr:rowOff>
    </xdr:from>
    <xdr:to>
      <xdr:col>4</xdr:col>
      <xdr:colOff>867410</xdr:colOff>
      <xdr:row>2</xdr:row>
      <xdr:rowOff>419100</xdr:rowOff>
    </xdr:to>
    <xdr:sp macro="" textlink="">
      <xdr:nvSpPr>
        <xdr:cNvPr id="6" name="ZoneText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63DE75-30DA-469E-8B24-3B2F166AB7F5}"/>
            </a:ext>
          </a:extLst>
        </xdr:cNvPr>
        <xdr:cNvSpPr txBox="1"/>
      </xdr:nvSpPr>
      <xdr:spPr>
        <a:xfrm>
          <a:off x="3248660" y="431800"/>
          <a:ext cx="19367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0">
              <a:solidFill>
                <a:sysClr val="windowText" lastClr="000000"/>
              </a:solidFill>
            </a:rPr>
            <a:t>FOURNISSEURS</a:t>
          </a:r>
        </a:p>
      </xdr:txBody>
    </xdr:sp>
    <xdr:clientData/>
  </xdr:twoCellAnchor>
  <xdr:twoCellAnchor editAs="absolute">
    <xdr:from>
      <xdr:col>5</xdr:col>
      <xdr:colOff>1225550</xdr:colOff>
      <xdr:row>2</xdr:row>
      <xdr:rowOff>76200</xdr:rowOff>
    </xdr:from>
    <xdr:to>
      <xdr:col>6</xdr:col>
      <xdr:colOff>425450</xdr:colOff>
      <xdr:row>2</xdr:row>
      <xdr:rowOff>419100</xdr:rowOff>
    </xdr:to>
    <xdr:sp macro="" textlink="">
      <xdr:nvSpPr>
        <xdr:cNvPr id="7" name="ZoneText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24E346D-24E3-4535-A734-045F74C2C83E}"/>
            </a:ext>
          </a:extLst>
        </xdr:cNvPr>
        <xdr:cNvSpPr txBox="1"/>
      </xdr:nvSpPr>
      <xdr:spPr>
        <a:xfrm>
          <a:off x="6591300" y="431800"/>
          <a:ext cx="121920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ACHATS</a:t>
          </a:r>
        </a:p>
      </xdr:txBody>
    </xdr:sp>
    <xdr:clientData/>
  </xdr:twoCellAnchor>
  <xdr:twoCellAnchor>
    <xdr:from>
      <xdr:col>1</xdr:col>
      <xdr:colOff>38100</xdr:colOff>
      <xdr:row>4</xdr:row>
      <xdr:rowOff>0</xdr:rowOff>
    </xdr:from>
    <xdr:to>
      <xdr:col>2</xdr:col>
      <xdr:colOff>342900</xdr:colOff>
      <xdr:row>8</xdr:row>
      <xdr:rowOff>31750</xdr:rowOff>
    </xdr:to>
    <xdr:grpSp>
      <xdr:nvGrpSpPr>
        <xdr:cNvPr id="19" name="Groupe 18">
          <a:extLst>
            <a:ext uri="{FF2B5EF4-FFF2-40B4-BE49-F238E27FC236}">
              <a16:creationId xmlns:a16="http://schemas.microsoft.com/office/drawing/2014/main" id="{864DF58F-8974-B6FF-4F3C-91504712198B}"/>
            </a:ext>
          </a:extLst>
        </xdr:cNvPr>
        <xdr:cNvGrpSpPr/>
      </xdr:nvGrpSpPr>
      <xdr:grpSpPr>
        <a:xfrm>
          <a:off x="698500" y="977900"/>
          <a:ext cx="1689100" cy="742950"/>
          <a:chOff x="774700" y="1282700"/>
          <a:chExt cx="1689100" cy="742950"/>
        </a:xfrm>
      </xdr:grpSpPr>
      <xdr:sp macro="" textlink="$U$4">
        <xdr:nvSpPr>
          <xdr:cNvPr id="8" name="Rectangle : coins arrondis 7">
            <a:extLst>
              <a:ext uri="{FF2B5EF4-FFF2-40B4-BE49-F238E27FC236}">
                <a16:creationId xmlns:a16="http://schemas.microsoft.com/office/drawing/2014/main" id="{DB4A52D9-83F8-027B-B4CE-D50614FB565B}"/>
              </a:ext>
            </a:extLst>
          </xdr:cNvPr>
          <xdr:cNvSpPr/>
        </xdr:nvSpPr>
        <xdr:spPr>
          <a:xfrm>
            <a:off x="774700" y="1282700"/>
            <a:ext cx="1689100" cy="742950"/>
          </a:xfrm>
          <a:prstGeom prst="round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0C32E479-6FCA-4793-B291-CC41C86F9A59}" type="TxLink">
              <a:rPr lang="en-US" sz="1800" b="0" i="0" u="none" strike="noStrike">
                <a:solidFill>
                  <a:schemeClr val="accent2"/>
                </a:solidFill>
                <a:latin typeface="Arial"/>
                <a:cs typeface="Arial"/>
              </a:rPr>
              <a:pPr algn="ctr"/>
              <a:t>247 000 XAF</a:t>
            </a:fld>
            <a:endParaRPr lang="fr-FR" sz="1800">
              <a:solidFill>
                <a:schemeClr val="accent2"/>
              </a:solidFill>
            </a:endParaRPr>
          </a:p>
        </xdr:txBody>
      </xdr:sp>
      <xdr:sp macro="" textlink="">
        <xdr:nvSpPr>
          <xdr:cNvPr id="9" name="ZoneTexte 8">
            <a:extLst>
              <a:ext uri="{FF2B5EF4-FFF2-40B4-BE49-F238E27FC236}">
                <a16:creationId xmlns:a16="http://schemas.microsoft.com/office/drawing/2014/main" id="{895044B4-1394-6E56-5236-227F0B4788AE}"/>
              </a:ext>
            </a:extLst>
          </xdr:cNvPr>
          <xdr:cNvSpPr txBox="1"/>
        </xdr:nvSpPr>
        <xdr:spPr>
          <a:xfrm>
            <a:off x="819150" y="1320800"/>
            <a:ext cx="996950" cy="234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fr-FR" sz="1100"/>
              <a:t>Total Ventes</a:t>
            </a:r>
          </a:p>
        </xdr:txBody>
      </xdr:sp>
    </xdr:grpSp>
    <xdr:clientData/>
  </xdr:twoCellAnchor>
  <xdr:twoCellAnchor>
    <xdr:from>
      <xdr:col>2</xdr:col>
      <xdr:colOff>499533</xdr:colOff>
      <xdr:row>4</xdr:row>
      <xdr:rowOff>12700</xdr:rowOff>
    </xdr:from>
    <xdr:to>
      <xdr:col>3</xdr:col>
      <xdr:colOff>1051983</xdr:colOff>
      <xdr:row>8</xdr:row>
      <xdr:rowOff>44450</xdr:rowOff>
    </xdr:to>
    <xdr:grpSp>
      <xdr:nvGrpSpPr>
        <xdr:cNvPr id="20" name="Groupe 19">
          <a:extLst>
            <a:ext uri="{FF2B5EF4-FFF2-40B4-BE49-F238E27FC236}">
              <a16:creationId xmlns:a16="http://schemas.microsoft.com/office/drawing/2014/main" id="{EA5C6F7F-21C7-205D-9DDC-6BE9688F2516}"/>
            </a:ext>
          </a:extLst>
        </xdr:cNvPr>
        <xdr:cNvGrpSpPr/>
      </xdr:nvGrpSpPr>
      <xdr:grpSpPr>
        <a:xfrm>
          <a:off x="2544233" y="990600"/>
          <a:ext cx="1689100" cy="742950"/>
          <a:chOff x="2565400" y="1295400"/>
          <a:chExt cx="1689100" cy="742950"/>
        </a:xfrm>
      </xdr:grpSpPr>
      <xdr:sp macro="" textlink="$U$5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D73CB21E-AB62-A33A-0970-21F32BE1FAB7}"/>
              </a:ext>
            </a:extLst>
          </xdr:cNvPr>
          <xdr:cNvSpPr/>
        </xdr:nvSpPr>
        <xdr:spPr>
          <a:xfrm>
            <a:off x="2565400" y="1295400"/>
            <a:ext cx="1689100" cy="742950"/>
          </a:xfrm>
          <a:prstGeom prst="round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A2C6ECED-CCDE-447D-B95E-1EB7E204C034}" type="TxLink">
              <a:rPr lang="en-US" sz="1600" b="0" i="0" u="none" strike="noStrike">
                <a:solidFill>
                  <a:schemeClr val="accent2"/>
                </a:solidFill>
                <a:latin typeface="Arial"/>
                <a:cs typeface="Arial"/>
              </a:rPr>
              <a:pPr algn="ctr"/>
              <a:t>120 000 XAF</a:t>
            </a:fld>
            <a:endParaRPr lang="fr-FR" sz="2800">
              <a:solidFill>
                <a:schemeClr val="accent2"/>
              </a:solidFill>
            </a:endParaRPr>
          </a:p>
        </xdr:txBody>
      </xdr:sp>
      <xdr:sp macro="" textlink="">
        <xdr:nvSpPr>
          <xdr:cNvPr id="11" name="ZoneTexte 10">
            <a:extLst>
              <a:ext uri="{FF2B5EF4-FFF2-40B4-BE49-F238E27FC236}">
                <a16:creationId xmlns:a16="http://schemas.microsoft.com/office/drawing/2014/main" id="{A3FFDEE9-5BB2-559E-484F-0692073596DE}"/>
              </a:ext>
            </a:extLst>
          </xdr:cNvPr>
          <xdr:cNvSpPr txBox="1"/>
        </xdr:nvSpPr>
        <xdr:spPr>
          <a:xfrm>
            <a:off x="2609850" y="1333500"/>
            <a:ext cx="996950" cy="234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fr-FR" sz="1100"/>
              <a:t>Total Achats</a:t>
            </a:r>
          </a:p>
        </xdr:txBody>
      </xdr:sp>
    </xdr:grpSp>
    <xdr:clientData/>
  </xdr:twoCellAnchor>
  <xdr:twoCellAnchor>
    <xdr:from>
      <xdr:col>4</xdr:col>
      <xdr:colOff>71966</xdr:colOff>
      <xdr:row>4</xdr:row>
      <xdr:rowOff>25400</xdr:rowOff>
    </xdr:from>
    <xdr:to>
      <xdr:col>5</xdr:col>
      <xdr:colOff>713316</xdr:colOff>
      <xdr:row>8</xdr:row>
      <xdr:rowOff>57150</xdr:rowOff>
    </xdr:to>
    <xdr:grpSp>
      <xdr:nvGrpSpPr>
        <xdr:cNvPr id="21" name="Groupe 20">
          <a:extLst>
            <a:ext uri="{FF2B5EF4-FFF2-40B4-BE49-F238E27FC236}">
              <a16:creationId xmlns:a16="http://schemas.microsoft.com/office/drawing/2014/main" id="{5BA0045D-C5C7-7FA3-F1BB-961291BEFB16}"/>
            </a:ext>
          </a:extLst>
        </xdr:cNvPr>
        <xdr:cNvGrpSpPr/>
      </xdr:nvGrpSpPr>
      <xdr:grpSpPr>
        <a:xfrm>
          <a:off x="4389966" y="1003300"/>
          <a:ext cx="1689100" cy="742950"/>
          <a:chOff x="4451350" y="1308100"/>
          <a:chExt cx="1689100" cy="742950"/>
        </a:xfrm>
      </xdr:grpSpPr>
      <xdr:sp macro="" textlink="$U$6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F300D80B-8919-5066-CF22-D716B18EBDA6}"/>
              </a:ext>
            </a:extLst>
          </xdr:cNvPr>
          <xdr:cNvSpPr/>
        </xdr:nvSpPr>
        <xdr:spPr>
          <a:xfrm>
            <a:off x="4451350" y="1308100"/>
            <a:ext cx="1689100" cy="742950"/>
          </a:xfrm>
          <a:prstGeom prst="round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36A4FEC0-B102-47FA-900F-E316DAF6FA38}" type="TxLink">
              <a:rPr lang="en-US" sz="1600" b="0" i="0" u="none" strike="noStrike">
                <a:solidFill>
                  <a:schemeClr val="accent2"/>
                </a:solidFill>
                <a:latin typeface="Arial"/>
                <a:cs typeface="Arial"/>
              </a:rPr>
              <a:pPr algn="ctr"/>
              <a:t>182 000 XAF</a:t>
            </a:fld>
            <a:endParaRPr lang="fr-FR" sz="2800">
              <a:solidFill>
                <a:schemeClr val="accent2"/>
              </a:solidFill>
            </a:endParaRPr>
          </a:p>
        </xdr:txBody>
      </xdr:sp>
      <xdr:sp macro="" textlink="">
        <xdr:nvSpPr>
          <xdr:cNvPr id="13" name="ZoneTexte 12">
            <a:extLst>
              <a:ext uri="{FF2B5EF4-FFF2-40B4-BE49-F238E27FC236}">
                <a16:creationId xmlns:a16="http://schemas.microsoft.com/office/drawing/2014/main" id="{281A67AA-0C1D-1DEE-5F64-137F79593E12}"/>
              </a:ext>
            </a:extLst>
          </xdr:cNvPr>
          <xdr:cNvSpPr txBox="1"/>
        </xdr:nvSpPr>
        <xdr:spPr>
          <a:xfrm>
            <a:off x="4495800" y="1346200"/>
            <a:ext cx="14732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fr-FR" sz="1100"/>
              <a:t>Total Dépenses</a:t>
            </a:r>
          </a:p>
        </xdr:txBody>
      </xdr:sp>
    </xdr:grpSp>
    <xdr:clientData/>
  </xdr:twoCellAnchor>
  <xdr:twoCellAnchor editAs="absolute">
    <xdr:from>
      <xdr:col>7</xdr:col>
      <xdr:colOff>317500</xdr:colOff>
      <xdr:row>2</xdr:row>
      <xdr:rowOff>82550</xdr:rowOff>
    </xdr:from>
    <xdr:to>
      <xdr:col>8</xdr:col>
      <xdr:colOff>685800</xdr:colOff>
      <xdr:row>2</xdr:row>
      <xdr:rowOff>425450</xdr:rowOff>
    </xdr:to>
    <xdr:sp macro="" textlink="">
      <xdr:nvSpPr>
        <xdr:cNvPr id="15" name="ZoneTexte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EC6EB7E-BEB6-4BE6-A140-E286F8F97CC6}"/>
            </a:ext>
          </a:extLst>
        </xdr:cNvPr>
        <xdr:cNvSpPr txBox="1"/>
      </xdr:nvSpPr>
      <xdr:spPr>
        <a:xfrm>
          <a:off x="9042400" y="438150"/>
          <a:ext cx="14160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DEPENSES</a:t>
          </a:r>
        </a:p>
      </xdr:txBody>
    </xdr:sp>
    <xdr:clientData/>
  </xdr:twoCellAnchor>
  <xdr:twoCellAnchor editAs="absolute">
    <xdr:from>
      <xdr:col>6</xdr:col>
      <xdr:colOff>431800</xdr:colOff>
      <xdr:row>2</xdr:row>
      <xdr:rowOff>76200</xdr:rowOff>
    </xdr:from>
    <xdr:to>
      <xdr:col>7</xdr:col>
      <xdr:colOff>311150</xdr:colOff>
      <xdr:row>2</xdr:row>
      <xdr:rowOff>419100</xdr:rowOff>
    </xdr:to>
    <xdr:sp macro="" textlink="">
      <xdr:nvSpPr>
        <xdr:cNvPr id="16" name="ZoneTexte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97E5560-717E-420F-1394-7F6770C19479}"/>
            </a:ext>
          </a:extLst>
        </xdr:cNvPr>
        <xdr:cNvSpPr txBox="1"/>
      </xdr:nvSpPr>
      <xdr:spPr>
        <a:xfrm>
          <a:off x="7816850" y="431800"/>
          <a:ext cx="121920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/>
            <a:t>VENTES</a:t>
          </a:r>
        </a:p>
      </xdr:txBody>
    </xdr:sp>
    <xdr:clientData/>
  </xdr:twoCellAnchor>
  <xdr:twoCellAnchor editAs="absolute">
    <xdr:from>
      <xdr:col>5</xdr:col>
      <xdr:colOff>869950</xdr:colOff>
      <xdr:row>4</xdr:row>
      <xdr:rowOff>25400</xdr:rowOff>
    </xdr:from>
    <xdr:to>
      <xdr:col>6</xdr:col>
      <xdr:colOff>539750</xdr:colOff>
      <xdr:row>8</xdr:row>
      <xdr:rowOff>57150</xdr:rowOff>
    </xdr:to>
    <xdr:grpSp>
      <xdr:nvGrpSpPr>
        <xdr:cNvPr id="22" name="Groupe 21">
          <a:extLst>
            <a:ext uri="{FF2B5EF4-FFF2-40B4-BE49-F238E27FC236}">
              <a16:creationId xmlns:a16="http://schemas.microsoft.com/office/drawing/2014/main" id="{06646863-A79F-A311-8F90-A5C9DCFC53AF}"/>
            </a:ext>
          </a:extLst>
        </xdr:cNvPr>
        <xdr:cNvGrpSpPr/>
      </xdr:nvGrpSpPr>
      <xdr:grpSpPr>
        <a:xfrm>
          <a:off x="6235700" y="1003300"/>
          <a:ext cx="1689100" cy="742950"/>
          <a:chOff x="6311900" y="1308100"/>
          <a:chExt cx="1689100" cy="742950"/>
        </a:xfrm>
      </xdr:grpSpPr>
      <xdr:sp macro="" textlink="$U$7">
        <xdr:nvSpPr>
          <xdr:cNvPr id="17" name="Rectangle : coins arrondis 16">
            <a:extLst>
              <a:ext uri="{FF2B5EF4-FFF2-40B4-BE49-F238E27FC236}">
                <a16:creationId xmlns:a16="http://schemas.microsoft.com/office/drawing/2014/main" id="{F1784BA0-95DA-261F-2763-0D8401B3C882}"/>
              </a:ext>
            </a:extLst>
          </xdr:cNvPr>
          <xdr:cNvSpPr/>
        </xdr:nvSpPr>
        <xdr:spPr>
          <a:xfrm>
            <a:off x="6311900" y="1308100"/>
            <a:ext cx="1689100" cy="742950"/>
          </a:xfrm>
          <a:prstGeom prst="round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7767988A-19FE-44F7-BE25-80795052BC8B}" type="TxLink">
              <a:rPr lang="en-US" sz="1600" b="0" i="0" u="none" strike="noStrike">
                <a:solidFill>
                  <a:schemeClr val="accent2"/>
                </a:solidFill>
                <a:latin typeface="Arial"/>
                <a:cs typeface="Arial"/>
              </a:rPr>
              <a:pPr algn="ctr"/>
              <a:t>-55 000 XAF</a:t>
            </a:fld>
            <a:endParaRPr lang="fr-FR" sz="2800">
              <a:solidFill>
                <a:schemeClr val="accent2"/>
              </a:solidFill>
            </a:endParaRPr>
          </a:p>
        </xdr:txBody>
      </xdr:sp>
      <xdr:sp macro="" textlink="">
        <xdr:nvSpPr>
          <xdr:cNvPr id="18" name="ZoneTexte 17">
            <a:extLst>
              <a:ext uri="{FF2B5EF4-FFF2-40B4-BE49-F238E27FC236}">
                <a16:creationId xmlns:a16="http://schemas.microsoft.com/office/drawing/2014/main" id="{CD6DA964-84B5-4B34-E75C-D593F6074845}"/>
              </a:ext>
            </a:extLst>
          </xdr:cNvPr>
          <xdr:cNvSpPr txBox="1"/>
        </xdr:nvSpPr>
        <xdr:spPr>
          <a:xfrm>
            <a:off x="6356350" y="1346200"/>
            <a:ext cx="14732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fr-FR" sz="1100"/>
              <a:t>Bénéfices</a:t>
            </a:r>
            <a:r>
              <a:rPr lang="fr-FR" sz="1100" baseline="0"/>
              <a:t> Net</a:t>
            </a:r>
            <a:endParaRPr lang="fr-FR" sz="1100"/>
          </a:p>
        </xdr:txBody>
      </xdr:sp>
    </xdr:grpSp>
    <xdr:clientData/>
  </xdr:twoCellAnchor>
  <xdr:twoCellAnchor editAs="absolute">
    <xdr:from>
      <xdr:col>6</xdr:col>
      <xdr:colOff>730250</xdr:colOff>
      <xdr:row>4</xdr:row>
      <xdr:rowOff>25400</xdr:rowOff>
    </xdr:from>
    <xdr:to>
      <xdr:col>8</xdr:col>
      <xdr:colOff>31750</xdr:colOff>
      <xdr:row>8</xdr:row>
      <xdr:rowOff>57150</xdr:rowOff>
    </xdr:to>
    <xdr:grpSp>
      <xdr:nvGrpSpPr>
        <xdr:cNvPr id="27" name="Groupe 26">
          <a:extLst>
            <a:ext uri="{FF2B5EF4-FFF2-40B4-BE49-F238E27FC236}">
              <a16:creationId xmlns:a16="http://schemas.microsoft.com/office/drawing/2014/main" id="{B897FC87-E392-B2DD-0A3C-66DFA2F6C814}"/>
            </a:ext>
          </a:extLst>
        </xdr:cNvPr>
        <xdr:cNvGrpSpPr/>
      </xdr:nvGrpSpPr>
      <xdr:grpSpPr>
        <a:xfrm>
          <a:off x="8115300" y="1003300"/>
          <a:ext cx="1689100" cy="742950"/>
          <a:chOff x="8115300" y="977900"/>
          <a:chExt cx="1689100" cy="742950"/>
        </a:xfrm>
      </xdr:grpSpPr>
      <xdr:sp macro="" textlink="$U$8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8E485E1F-14A9-45E9-81C1-CE92133D7C96}"/>
              </a:ext>
            </a:extLst>
          </xdr:cNvPr>
          <xdr:cNvSpPr/>
        </xdr:nvSpPr>
        <xdr:spPr>
          <a:xfrm>
            <a:off x="8115300" y="977900"/>
            <a:ext cx="1689100" cy="742950"/>
          </a:xfrm>
          <a:prstGeom prst="round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19F5170B-986A-48B5-ADAD-4CEE15329B53}" type="TxLink">
              <a:rPr lang="en-US" sz="1600" b="0" i="0" u="none" strike="noStrike">
                <a:solidFill>
                  <a:schemeClr val="accent2"/>
                </a:solidFill>
                <a:latin typeface="Arial"/>
                <a:cs typeface="Arial"/>
              </a:rPr>
              <a:pPr algn="ctr"/>
              <a:t>0 XAF</a:t>
            </a:fld>
            <a:endParaRPr lang="fr-FR" sz="4000">
              <a:solidFill>
                <a:schemeClr val="accent2"/>
              </a:solidFill>
            </a:endParaRPr>
          </a:p>
        </xdr:txBody>
      </xdr:sp>
      <xdr:sp macro="" textlink="">
        <xdr:nvSpPr>
          <xdr:cNvPr id="26" name="ZoneTexte 25">
            <a:extLst>
              <a:ext uri="{FF2B5EF4-FFF2-40B4-BE49-F238E27FC236}">
                <a16:creationId xmlns:a16="http://schemas.microsoft.com/office/drawing/2014/main" id="{F4B59808-0F9F-583F-884D-E059B66648A0}"/>
              </a:ext>
            </a:extLst>
          </xdr:cNvPr>
          <xdr:cNvSpPr txBox="1"/>
        </xdr:nvSpPr>
        <xdr:spPr>
          <a:xfrm>
            <a:off x="8159750" y="1016000"/>
            <a:ext cx="14732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fr-FR" sz="1200"/>
              <a:t>Stock total</a:t>
            </a:r>
          </a:p>
        </xdr:txBody>
      </xdr:sp>
    </xdr:grpSp>
    <xdr:clientData/>
  </xdr:twoCellAnchor>
  <xdr:twoCellAnchor>
    <xdr:from>
      <xdr:col>1</xdr:col>
      <xdr:colOff>19050</xdr:colOff>
      <xdr:row>8</xdr:row>
      <xdr:rowOff>139700</xdr:rowOff>
    </xdr:from>
    <xdr:to>
      <xdr:col>3</xdr:col>
      <xdr:colOff>996950</xdr:colOff>
      <xdr:row>17</xdr:row>
      <xdr:rowOff>63500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2C3CFD21-1A77-4318-AF71-BAF434BDB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1047750</xdr:colOff>
      <xdr:row>8</xdr:row>
      <xdr:rowOff>139700</xdr:rowOff>
    </xdr:from>
    <xdr:to>
      <xdr:col>7</xdr:col>
      <xdr:colOff>222251</xdr:colOff>
      <xdr:row>20</xdr:row>
      <xdr:rowOff>94100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D1FD67D4-0D30-4B8B-A714-5A1BD004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539750</xdr:colOff>
          <xdr:row>9</xdr:row>
          <xdr:rowOff>44450</xdr:rowOff>
        </xdr:from>
        <xdr:to>
          <xdr:col>7</xdr:col>
          <xdr:colOff>863600</xdr:colOff>
          <xdr:row>14</xdr:row>
          <xdr:rowOff>152400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701040</xdr:colOff>
      <xdr:row>2</xdr:row>
      <xdr:rowOff>76200</xdr:rowOff>
    </xdr:from>
    <xdr:to>
      <xdr:col>5</xdr:col>
      <xdr:colOff>977900</xdr:colOff>
      <xdr:row>2</xdr:row>
      <xdr:rowOff>419100</xdr:rowOff>
    </xdr:to>
    <xdr:sp macro="" textlink="">
      <xdr:nvSpPr>
        <xdr:cNvPr id="2" name="ZoneText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8FA858-3395-4648-ACA0-62B13F5C397B}"/>
            </a:ext>
          </a:extLst>
        </xdr:cNvPr>
        <xdr:cNvSpPr txBox="1"/>
      </xdr:nvSpPr>
      <xdr:spPr>
        <a:xfrm>
          <a:off x="5342890" y="431800"/>
          <a:ext cx="136906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/>
            <a:t>PRODUITS</a:t>
          </a:r>
        </a:p>
      </xdr:txBody>
    </xdr:sp>
    <xdr:clientData/>
  </xdr:twoCellAnchor>
  <xdr:twoCellAnchor editAs="absolute">
    <xdr:from>
      <xdr:col>7</xdr:col>
      <xdr:colOff>806450</xdr:colOff>
      <xdr:row>2</xdr:row>
      <xdr:rowOff>0</xdr:rowOff>
    </xdr:from>
    <xdr:to>
      <xdr:col>8</xdr:col>
      <xdr:colOff>1212850</xdr:colOff>
      <xdr:row>2</xdr:row>
      <xdr:rowOff>419100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D19AC8E8-1139-4949-A893-F47BF46AF79A}"/>
            </a:ext>
          </a:extLst>
        </xdr:cNvPr>
        <xdr:cNvSpPr txBox="1"/>
      </xdr:nvSpPr>
      <xdr:spPr>
        <a:xfrm>
          <a:off x="9150350" y="355600"/>
          <a:ext cx="1422400" cy="4191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fr-FR" sz="1600"/>
        </a:p>
      </xdr:txBody>
    </xdr:sp>
    <xdr:clientData/>
  </xdr:twoCellAnchor>
  <xdr:twoCellAnchor editAs="absolute">
    <xdr:from>
      <xdr:col>1</xdr:col>
      <xdr:colOff>0</xdr:colOff>
      <xdr:row>2</xdr:row>
      <xdr:rowOff>76200</xdr:rowOff>
    </xdr:from>
    <xdr:to>
      <xdr:col>2</xdr:col>
      <xdr:colOff>539750</xdr:colOff>
      <xdr:row>2</xdr:row>
      <xdr:rowOff>419100</xdr:rowOff>
    </xdr:to>
    <xdr:sp macro="" textlink="">
      <xdr:nvSpPr>
        <xdr:cNvPr id="4" name="ZoneText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431693-F1F2-4B8E-ABE9-4A403BA866F6}"/>
            </a:ext>
          </a:extLst>
        </xdr:cNvPr>
        <xdr:cNvSpPr txBox="1"/>
      </xdr:nvSpPr>
      <xdr:spPr>
        <a:xfrm>
          <a:off x="812800" y="431800"/>
          <a:ext cx="1352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/>
            <a:t>ACCUEIL</a:t>
          </a:r>
        </a:p>
      </xdr:txBody>
    </xdr:sp>
    <xdr:clientData/>
  </xdr:twoCellAnchor>
  <xdr:twoCellAnchor editAs="absolute">
    <xdr:from>
      <xdr:col>2</xdr:col>
      <xdr:colOff>544830</xdr:colOff>
      <xdr:row>2</xdr:row>
      <xdr:rowOff>76200</xdr:rowOff>
    </xdr:from>
    <xdr:to>
      <xdr:col>3</xdr:col>
      <xdr:colOff>913130</xdr:colOff>
      <xdr:row>2</xdr:row>
      <xdr:rowOff>419100</xdr:rowOff>
    </xdr:to>
    <xdr:sp macro="" textlink="">
      <xdr:nvSpPr>
        <xdr:cNvPr id="5" name="ZoneText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CEE35F-3DB9-4081-B012-32AC76C6C850}"/>
            </a:ext>
          </a:extLst>
        </xdr:cNvPr>
        <xdr:cNvSpPr txBox="1"/>
      </xdr:nvSpPr>
      <xdr:spPr>
        <a:xfrm>
          <a:off x="2170430" y="431800"/>
          <a:ext cx="12255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/>
            <a:t>CLIENTS</a:t>
          </a:r>
        </a:p>
      </xdr:txBody>
    </xdr:sp>
    <xdr:clientData/>
  </xdr:twoCellAnchor>
  <xdr:twoCellAnchor editAs="absolute">
    <xdr:from>
      <xdr:col>3</xdr:col>
      <xdr:colOff>918210</xdr:colOff>
      <xdr:row>2</xdr:row>
      <xdr:rowOff>76200</xdr:rowOff>
    </xdr:from>
    <xdr:to>
      <xdr:col>4</xdr:col>
      <xdr:colOff>695960</xdr:colOff>
      <xdr:row>2</xdr:row>
      <xdr:rowOff>419100</xdr:rowOff>
    </xdr:to>
    <xdr:sp macro="" textlink="">
      <xdr:nvSpPr>
        <xdr:cNvPr id="6" name="ZoneText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22F6B9-D6AC-487C-90A6-0FA967E917AF}"/>
            </a:ext>
          </a:extLst>
        </xdr:cNvPr>
        <xdr:cNvSpPr txBox="1"/>
      </xdr:nvSpPr>
      <xdr:spPr>
        <a:xfrm>
          <a:off x="3401060" y="431800"/>
          <a:ext cx="19367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0">
              <a:solidFill>
                <a:sysClr val="windowText" lastClr="000000"/>
              </a:solidFill>
            </a:rPr>
            <a:t>FOURNISSEURS</a:t>
          </a:r>
        </a:p>
      </xdr:txBody>
    </xdr:sp>
    <xdr:clientData/>
  </xdr:twoCellAnchor>
  <xdr:twoCellAnchor editAs="absolute">
    <xdr:from>
      <xdr:col>5</xdr:col>
      <xdr:colOff>977900</xdr:colOff>
      <xdr:row>2</xdr:row>
      <xdr:rowOff>76200</xdr:rowOff>
    </xdr:from>
    <xdr:to>
      <xdr:col>6</xdr:col>
      <xdr:colOff>895350</xdr:colOff>
      <xdr:row>2</xdr:row>
      <xdr:rowOff>419100</xdr:rowOff>
    </xdr:to>
    <xdr:sp macro="" textlink="">
      <xdr:nvSpPr>
        <xdr:cNvPr id="7" name="ZoneText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3E5D00C-61C2-43A7-A07A-4F61C8B11D09}"/>
            </a:ext>
          </a:extLst>
        </xdr:cNvPr>
        <xdr:cNvSpPr txBox="1"/>
      </xdr:nvSpPr>
      <xdr:spPr>
        <a:xfrm>
          <a:off x="6711950" y="431800"/>
          <a:ext cx="124460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/>
            <a:t>ACHATS</a:t>
          </a:r>
        </a:p>
      </xdr:txBody>
    </xdr:sp>
    <xdr:clientData/>
  </xdr:twoCellAnchor>
  <xdr:twoCellAnchor editAs="absolute">
    <xdr:from>
      <xdr:col>7</xdr:col>
      <xdr:colOff>806450</xdr:colOff>
      <xdr:row>2</xdr:row>
      <xdr:rowOff>82550</xdr:rowOff>
    </xdr:from>
    <xdr:to>
      <xdr:col>8</xdr:col>
      <xdr:colOff>1206500</xdr:colOff>
      <xdr:row>2</xdr:row>
      <xdr:rowOff>425450</xdr:rowOff>
    </xdr:to>
    <xdr:sp macro="" textlink="">
      <xdr:nvSpPr>
        <xdr:cNvPr id="9" name="ZoneText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AE4AECA-F061-CD28-F2F9-55511FD56C51}"/>
            </a:ext>
          </a:extLst>
        </xdr:cNvPr>
        <xdr:cNvSpPr txBox="1"/>
      </xdr:nvSpPr>
      <xdr:spPr>
        <a:xfrm>
          <a:off x="9150350" y="438150"/>
          <a:ext cx="1416050" cy="342900"/>
        </a:xfrm>
        <a:prstGeom prst="rect">
          <a:avLst/>
        </a:prstGeom>
        <a:solidFill>
          <a:schemeClr val="bg1"/>
        </a:solidFill>
        <a:ln w="9525" cmpd="sng">
          <a:solidFill>
            <a:schemeClr val="accent6">
              <a:lumMod val="75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/>
            <a:t>DEPENSES</a:t>
          </a:r>
        </a:p>
      </xdr:txBody>
    </xdr:sp>
    <xdr:clientData/>
  </xdr:twoCellAnchor>
  <xdr:twoCellAnchor editAs="absolute">
    <xdr:from>
      <xdr:col>6</xdr:col>
      <xdr:colOff>908050</xdr:colOff>
      <xdr:row>2</xdr:row>
      <xdr:rowOff>76200</xdr:rowOff>
    </xdr:from>
    <xdr:to>
      <xdr:col>7</xdr:col>
      <xdr:colOff>787400</xdr:colOff>
      <xdr:row>2</xdr:row>
      <xdr:rowOff>419100</xdr:rowOff>
    </xdr:to>
    <xdr:sp macro="" textlink="">
      <xdr:nvSpPr>
        <xdr:cNvPr id="11" name="ZoneTexte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665EE80-8CB1-B08F-3902-5DA174989DDF}"/>
            </a:ext>
          </a:extLst>
        </xdr:cNvPr>
        <xdr:cNvSpPr txBox="1"/>
      </xdr:nvSpPr>
      <xdr:spPr>
        <a:xfrm>
          <a:off x="7969250" y="431800"/>
          <a:ext cx="1162050" cy="342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/>
            <a:t>VENTES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éee Makodangbe" refreshedDate="45961.819379629633" createdVersion="8" refreshedVersion="8" minRefreshableVersion="3" recordCount="4" xr:uid="{5C60A61C-A6BB-4BB8-A46B-8212DF49F8B3}">
  <cacheSource type="worksheet">
    <worksheetSource name="T_VENTES"/>
  </cacheSource>
  <cacheFields count="10">
    <cacheField name="IDVente" numFmtId="0">
      <sharedItems containsSemiMixedTypes="0" containsString="0" containsNumber="1" containsInteger="1" minValue="1" maxValue="4"/>
    </cacheField>
    <cacheField name="Date" numFmtId="14">
      <sharedItems containsSemiMixedTypes="0" containsNonDate="0" containsDate="1" containsString="0" minDate="2025-02-12T00:00:00" maxDate="2025-12-12T00:00:00"/>
    </cacheField>
    <cacheField name="Client" numFmtId="0">
      <sharedItems count="4">
        <s v="Jean de dieu"/>
        <s v="frank"/>
        <s v="JOSUE"/>
        <s v="JULE"/>
      </sharedItems>
    </cacheField>
    <cacheField name="Produit" numFmtId="0">
      <sharedItems/>
    </cacheField>
    <cacheField name="Qte" numFmtId="0">
      <sharedItems containsSemiMixedTypes="0" containsString="0" containsNumber="1" containsInteger="1" minValue="1" maxValue="14"/>
    </cacheField>
    <cacheField name="PU" numFmtId="164">
      <sharedItems containsSemiMixedTypes="0" containsString="0" containsNumber="1" containsInteger="1" minValue="13000" maxValue="13000"/>
    </cacheField>
    <cacheField name="Total" numFmtId="164">
      <sharedItems containsSemiMixedTypes="0" containsString="0" containsNumber="1" containsInteger="1" minValue="13000" maxValue="182000"/>
    </cacheField>
    <cacheField name="ModePaiement" numFmtId="0">
      <sharedItems containsBlank="1"/>
    </cacheField>
    <cacheField name="Statut" numFmtId="0">
      <sharedItems containsBlank="1"/>
    </cacheField>
    <cacheField name="MontantRecu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éee Makodangbe" refreshedDate="45961.819381018518" createdVersion="8" refreshedVersion="8" minRefreshableVersion="3" recordCount="5" xr:uid="{D50D80AD-BDFE-40CB-BE91-125B2DC90259}">
  <cacheSource type="worksheet">
    <worksheetSource name="Tableau10"/>
  </cacheSource>
  <cacheFields count="8">
    <cacheField name="ID" numFmtId="0">
      <sharedItems containsSemiMixedTypes="0" containsString="0" containsNumber="1" containsInteger="1" minValue="1" maxValue="5"/>
    </cacheField>
    <cacheField name="Date" numFmtId="14">
      <sharedItems containsSemiMixedTypes="0" containsNonDate="0" containsDate="1" containsString="0" minDate="2025-02-20T00:00:00" maxDate="2025-12-13T00:00:00"/>
    </cacheField>
    <cacheField name="Catégorie" numFmtId="0">
      <sharedItems containsBlank="1" count="6">
        <s v="Frais bancaires / Mobile Money"/>
        <s v="Électricité &amp; Eau"/>
        <s v="Communication"/>
        <s v="Emballages &amp; Fournitures"/>
        <s v="Maintenance &amp; Réparations"/>
        <m u="1"/>
      </sharedItems>
    </cacheField>
    <cacheField name="Description" numFmtId="0">
      <sharedItems containsNonDate="0" containsString="0" containsBlank="1"/>
    </cacheField>
    <cacheField name="Montant" numFmtId="164">
      <sharedItems containsSemiMixedTypes="0" containsString="0" containsNumber="1" containsInteger="1" minValue="10000" maxValue="120000"/>
    </cacheField>
    <cacheField name="ModePaiement" numFmtId="0">
      <sharedItems containsBlank="1"/>
    </cacheField>
    <cacheField name="Statut" numFmtId="0">
      <sharedItems containsBlank="1"/>
    </cacheField>
    <cacheField name="Observation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d v="2025-02-12T00:00:00"/>
    <x v="0"/>
    <s v="biscuit"/>
    <n v="2"/>
    <n v="13000"/>
    <n v="26000"/>
    <s v="Cash"/>
    <s v="Impayé"/>
    <m/>
  </r>
  <r>
    <n v="2"/>
    <d v="2025-12-10T00:00:00"/>
    <x v="1"/>
    <s v="biscuit"/>
    <n v="1"/>
    <n v="13000"/>
    <n v="13000"/>
    <s v="MobileMoney"/>
    <s v="Impayé"/>
    <m/>
  </r>
  <r>
    <n v="3"/>
    <d v="2025-12-11T00:00:00"/>
    <x v="2"/>
    <s v="biscuit"/>
    <n v="2"/>
    <n v="13000"/>
    <n v="26000"/>
    <m/>
    <m/>
    <m/>
  </r>
  <r>
    <n v="4"/>
    <d v="2025-02-12T00:00:00"/>
    <x v="3"/>
    <s v="biscuit"/>
    <n v="14"/>
    <n v="13000"/>
    <n v="18200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d v="2025-10-12T00:00:00"/>
    <x v="0"/>
    <m/>
    <n v="10000"/>
    <s v="MobileMoney"/>
    <s v="Payé"/>
    <m/>
  </r>
  <r>
    <n v="2"/>
    <d v="2025-12-10T00:00:00"/>
    <x v="1"/>
    <m/>
    <n v="12000"/>
    <m/>
    <m/>
    <m/>
  </r>
  <r>
    <n v="3"/>
    <d v="2025-02-20T00:00:00"/>
    <x v="2"/>
    <m/>
    <n v="120000"/>
    <m/>
    <m/>
    <m/>
  </r>
  <r>
    <n v="4"/>
    <d v="2025-12-12T00:00:00"/>
    <x v="3"/>
    <m/>
    <n v="15000"/>
    <m/>
    <m/>
    <m/>
  </r>
  <r>
    <n v="5"/>
    <d v="2025-10-10T00:00:00"/>
    <x v="4"/>
    <m/>
    <n v="250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96BB7-B7FD-430B-9EAB-F88C41FC423F}" name="Tableau croisé dynamique2" cacheId="42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outline="1" outlineData="1" multipleFieldFilters="0" chartFormat="11" rowHeaderCaption="Catégorie de dépenses">
  <location ref="A13:B18" firstHeaderRow="1" firstDataRow="1" firstDataCol="1"/>
  <pivotFields count="8">
    <pivotField showAll="0" defaultSubtotal="0"/>
    <pivotField showAll="0" defaultSubtotal="0"/>
    <pivotField axis="axisRow" showAll="0" defaultSubtotal="0">
      <items count="6">
        <item x="0"/>
        <item m="1" x="5"/>
        <item x="1"/>
        <item x="2"/>
        <item x="3"/>
        <item x="4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2"/>
  </rowFields>
  <rowItems count="5">
    <i>
      <x/>
    </i>
    <i>
      <x v="2"/>
    </i>
    <i>
      <x v="3"/>
    </i>
    <i>
      <x v="4"/>
    </i>
    <i>
      <x v="5"/>
    </i>
  </rowItems>
  <colItems count="1">
    <i/>
  </colItems>
  <dataFields count="1">
    <dataField name="Somme de Montant" fld="4" baseField="2" baseItem="1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FCF84-FF83-45E6-A429-8D654ADE040B}" name="Tableau croisé dynamique1" cacheId="4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 rowHeaderCaption="Clients">
  <location ref="A3:B8" firstHeaderRow="1" firstDataRow="1" firstDataCol="1"/>
  <pivotFields count="10">
    <pivotField showAll="0"/>
    <pivotField numFmtId="14" showAll="0"/>
    <pivotField axis="axisRow" showAll="0" measureFilter="1">
      <items count="5">
        <item x="0"/>
        <item x="1"/>
        <item x="2"/>
        <item x="3"/>
        <item t="default"/>
      </items>
    </pivotField>
    <pivotField showAll="0"/>
    <pivotField showAll="0"/>
    <pivotField numFmtId="164" showAll="0"/>
    <pivotField dataField="1" numFmtId="164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Total" fld="6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323CC-1696-4AB8-A922-5B058686FDE6}" name="Tableau1" displayName="Tableau1" ref="B1:B4" totalsRowShown="0">
  <autoFilter ref="B1:B4" xr:uid="{101323CC-1696-4AB8-A922-5B058686FDE6}"/>
  <tableColumns count="1">
    <tableColumn id="1" xr3:uid="{107AA659-B18C-4880-83D8-187F63A3EFDC}" name="ModesPaiemen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7AB1B7-CDF1-4760-909D-49DD9A41A448}" name="T_Fournisseurs" displayName="T_Fournisseurs" ref="B4:F5" totalsRowShown="0">
  <autoFilter ref="B4:F5" xr:uid="{617AB1B7-CDF1-4760-909D-49DD9A41A448}"/>
  <tableColumns count="5">
    <tableColumn id="1" xr3:uid="{BD2EFE40-D273-4FB6-AD65-48BC33B34511}" name="IDFournisseur"/>
    <tableColumn id="2" xr3:uid="{011398DD-74EF-4A41-A322-63E27F8AF9F4}" name="Nom"/>
    <tableColumn id="3" xr3:uid="{48C75AE7-1A57-47B1-9B6D-9EC44BF49141}" name="Telephone"/>
    <tableColumn id="4" xr3:uid="{23153564-1218-4028-A5BC-1E358BE6EAC9}" name="Adresse"/>
    <tableColumn id="5" xr3:uid="{49E5EE55-E013-41CE-9A78-00EA86EBA1AF}" name="Solde">
      <calculatedColumnFormula>IFERROR(SUMIF(ACHATS!$D:$D,$C5,ACHATS!$H:$H)-SUMIF(ACHATS!$D:$D,$C5,ACHATS!$K:$K),0)</calculatedColumnFormula>
    </tableColumn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542C6D8-5885-4DCA-9044-B35C8DDA6815}" name="Tableau10" displayName="Tableau10" ref="B4:I9" totalsRowShown="0" headerRowDxfId="17" dataDxfId="16">
  <autoFilter ref="B4:I9" xr:uid="{C542C6D8-5885-4DCA-9044-B35C8DDA6815}"/>
  <tableColumns count="8">
    <tableColumn id="1" xr3:uid="{E1A24C8F-6DA0-444E-83D8-FC800F9972A2}" name="ID" dataDxfId="15"/>
    <tableColumn id="2" xr3:uid="{0F95B64E-342B-4E22-8DD3-8F1E1A62DEED}" name="Date" dataDxfId="14"/>
    <tableColumn id="3" xr3:uid="{14D81FBC-2F38-4C66-B65A-A5CB949FBA72}" name="Catégorie" dataDxfId="13"/>
    <tableColumn id="4" xr3:uid="{A30064DA-2DF9-49A6-A2D4-630565A9CDF3}" name="Description" dataDxfId="12"/>
    <tableColumn id="5" xr3:uid="{E2C67220-A22C-4227-8803-C4169A0F978E}" name="Montant" dataDxfId="11"/>
    <tableColumn id="6" xr3:uid="{C1103690-3BDA-4A15-BB42-93E146A2216D}" name="ModePaiement" dataDxfId="10"/>
    <tableColumn id="7" xr3:uid="{C58F79A8-730E-4634-8092-369AED56E7AF}" name="Statut" dataDxfId="9"/>
    <tableColumn id="8" xr3:uid="{F6BFA0CC-1A92-47B5-8DA1-8C71EE926095}" name="Observations" dataDxfId="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23DF6F-0B8C-4DB6-8200-B42EDCF955EE}" name="Tableau2" displayName="Tableau2" ref="D1:D4" totalsRowShown="0">
  <autoFilter ref="D1:D4" xr:uid="{B223DF6F-0B8C-4DB6-8200-B42EDCF955EE}"/>
  <tableColumns count="1">
    <tableColumn id="1" xr3:uid="{338D0508-2FFC-449C-966D-9C7FBC4A41FD}" name="StatutsPaiem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F7B766-7A1B-4DF7-A925-2D29DD549932}" name="Tableau3" displayName="Tableau3" ref="F1:F4" totalsRowShown="0">
  <autoFilter ref="F1:F4" xr:uid="{07F7B766-7A1B-4DF7-A925-2D29DD549932}"/>
  <tableColumns count="1">
    <tableColumn id="1" xr3:uid="{AEE8FBE4-8AA0-453B-B470-9AC770FA7797}" name="Unit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D24F10-4CCC-4E07-AD42-4591FC166AF9}" name="Tableau9" displayName="Tableau9" ref="H1:H2" insertRow="1" totalsRowShown="0">
  <autoFilter ref="H1:H2" xr:uid="{AFD24F10-4CCC-4E07-AD42-4591FC166AF9}"/>
  <tableColumns count="1">
    <tableColumn id="1" xr3:uid="{50E1D057-D08E-423F-AE40-D4E471947690}" name="CategoriesProdui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F1D876-0B03-4CEB-87E5-3FE319A26AC7}" name="Tableau11" displayName="Tableau11" ref="K1:L13" totalsRowShown="0">
  <autoFilter ref="K1:L13" xr:uid="{5BF1D876-0B03-4CEB-87E5-3FE319A26AC7}"/>
  <tableColumns count="2">
    <tableColumn id="1" xr3:uid="{994B7676-C7AA-4EEF-B7DA-05EDBAF82283}" name="CatégorieDepenses" dataDxfId="24"/>
    <tableColumn id="2" xr3:uid="{3C962833-98E7-4265-84E0-37DF729E297F}" name="Description / Exemples" dataDxfId="2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DA036F-A88F-4750-A7B0-C5A08043E942}" name="T_Produit" displayName="T_Produit" ref="B4:K5" totalsRowShown="0">
  <autoFilter ref="B4:K5" xr:uid="{8FDA036F-A88F-4750-A7B0-C5A08043E942}"/>
  <tableColumns count="10">
    <tableColumn id="1" xr3:uid="{B7A947B8-9F66-4F64-85E6-EB8EBA343FD4}" name="IDProduit"/>
    <tableColumn id="2" xr3:uid="{691AD5FB-CBC1-4CC1-B354-F47C1CCFB094}" name="NomProduit"/>
    <tableColumn id="3" xr3:uid="{A9ECAC2E-C01A-4D26-8C8E-EA4C1E453804}" name="Categorie"/>
    <tableColumn id="4" xr3:uid="{A392E5AE-0C34-4ABC-802D-B4A62EA3074E}" name="Unite"/>
    <tableColumn id="5" xr3:uid="{FE8E370B-69A2-4C5B-AD3F-2E023785B1CD}" name="PrixAchat" dataDxfId="22"/>
    <tableColumn id="6" xr3:uid="{41BAE255-3955-460B-B01A-9AA1129E0428}" name="PrixVente" dataDxfId="21"/>
    <tableColumn id="7" xr3:uid="{21CECEEF-6B9D-4D36-B2EB-7FAF0510A111}" name="StockInitial"/>
    <tableColumn id="8" xr3:uid="{427A1869-9786-4CF7-B7D8-2E37C34246DD}" name="StockActuel">
      <calculatedColumnFormula>H5 + IFERROR(SUMIF(ACHATS!$E:$E,$B5,ACHATS!$F:$F),0) - IFERROR(SUMIF(VENTES!$E:$E,$B5,VENTES!$F:$F),0)</calculatedColumnFormula>
    </tableColumn>
    <tableColumn id="9" xr3:uid="{8A403887-DE6A-4444-8852-AC2EF87E7138}" name="Seuil"/>
    <tableColumn id="10" xr3:uid="{CAD33F69-4721-4A0E-93DB-286005DA96A0}" name="Alerte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311726-805A-47FB-9942-69484E3B1742}" name="T_Achats" displayName="T_Achats" ref="B4:K5" totalsRowShown="0">
  <autoFilter ref="B4:K5" xr:uid="{DB311726-805A-47FB-9942-69484E3B1742}"/>
  <tableColumns count="10">
    <tableColumn id="1" xr3:uid="{C3CC6816-A447-4512-8A63-C02FC046561E}" name="IDAchat"/>
    <tableColumn id="2" xr3:uid="{F3096C9A-8C04-44FE-AAC5-185E502F9A70}" name="Date"/>
    <tableColumn id="3" xr3:uid="{51DDB078-87C2-4872-9E5B-90D12B26901F}" name="Fournisseur"/>
    <tableColumn id="4" xr3:uid="{6A1EDEA4-4F54-41B6-B584-762BB05BFF98}" name="Produit"/>
    <tableColumn id="5" xr3:uid="{3580D8E8-E3BC-4751-ADE3-E5D9660A0620}" name="Qte"/>
    <tableColumn id="6" xr3:uid="{4EB1E25B-5EA5-45D8-9D92-33FBA5FFE6C1}" name="PU">
      <calculatedColumnFormula>+_xlfn.XLOOKUP(T_Achats[[#This Row],[Produit]],T_Produit[NomProduit],T_Produit[PrixAchat], "")</calculatedColumnFormula>
    </tableColumn>
    <tableColumn id="7" xr3:uid="{71CB3336-C18F-4AE3-8BDB-A3034F42202C}" name="Total">
      <calculatedColumnFormula>IF(OR(F5="", G5=""), "", F5*G5)</calculatedColumnFormula>
    </tableColumn>
    <tableColumn id="8" xr3:uid="{5B50B298-3C63-4763-99FA-9E91E0AF8617}" name="ModePaiement"/>
    <tableColumn id="9" xr3:uid="{5A25D6D1-421C-4021-A78B-8C6D94E550DA}" name="Statut"/>
    <tableColumn id="10" xr3:uid="{6BFA16FD-B25C-4F1F-89E5-6C229B596144}" name="MontantPaye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38C08E-4D1F-488D-BDD9-FDF236DD8205}" name="T_VENTES" displayName="T_VENTES" ref="B4:K8" totalsRowShown="0" dataDxfId="20">
  <autoFilter ref="B4:K8" xr:uid="{DB38C08E-4D1F-488D-BDD9-FDF236DD8205}"/>
  <tableColumns count="10">
    <tableColumn id="1" xr3:uid="{C999BC78-0200-4D24-90DC-DBD03A13E8DC}" name="IDVente" dataDxfId="19"/>
    <tableColumn id="2" xr3:uid="{E7E6F676-630C-4228-A03A-0B8CA77281F5}" name="Date" dataDxfId="2"/>
    <tableColumn id="3" xr3:uid="{9F114384-A0FE-421A-B78E-6C6F3CEE96FC}" name="Client" dataDxfId="0"/>
    <tableColumn id="4" xr3:uid="{0D4911FD-E6C8-41C2-BAB0-10C8CFD13A8F}" name="Produit" dataDxfId="1"/>
    <tableColumn id="5" xr3:uid="{C245141C-ACEB-49FC-A010-69677E7D8A65}" name="Qte" dataDxfId="7"/>
    <tableColumn id="6" xr3:uid="{BE50A547-847E-4626-8611-1E925EAA61CE}" name="PU" dataDxfId="18">
      <calculatedColumnFormula>_xlfn.XLOOKUP(T_VENTES[[#This Row],[Produit]], T_Produit[NomProduit], T_Produit[PrixVente], "")</calculatedColumnFormula>
    </tableColumn>
    <tableColumn id="7" xr3:uid="{A91AA417-DB99-42B8-BF91-36FB0F57001E}" name="Total" dataDxfId="6">
      <calculatedColumnFormula>IF(OR(F5="", G5=""), "", F5*G5)</calculatedColumnFormula>
    </tableColumn>
    <tableColumn id="8" xr3:uid="{4F208601-DE29-4AC7-B62F-A371C59EF123}" name="ModePaiement" dataDxfId="5"/>
    <tableColumn id="9" xr3:uid="{EDE6E852-4B1D-43E3-A68E-F2435F2E2BFB}" name="Statut" dataDxfId="4"/>
    <tableColumn id="10" xr3:uid="{D5AC127E-5619-4364-AE3B-8786ED38EFF6}" name="MontantRecu" dataDxfId="3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48FDAA-3A82-4238-941F-37EA522C14B7}" name="Tableau7" displayName="Tableau7" ref="B4:F9" totalsRowShown="0">
  <autoFilter ref="B4:F9" xr:uid="{7B48FDAA-3A82-4238-941F-37EA522C14B7}"/>
  <tableColumns count="5">
    <tableColumn id="1" xr3:uid="{D687C997-8EFD-4AD6-A7A1-C60F78555830}" name="IDClient"/>
    <tableColumn id="2" xr3:uid="{4AC9F427-8E4B-4E87-9907-D4D92BAC9EC7}" name="Nom"/>
    <tableColumn id="3" xr3:uid="{2D1AC7BB-5869-4A97-8942-FC257B0DE104}" name="Telephone"/>
    <tableColumn id="4" xr3:uid="{1ADCDA57-57BE-4558-B54A-3ABB47F1414C}" name="Adresse"/>
    <tableColumn id="5" xr3:uid="{1D634CF4-9A98-44A2-8D9B-0B2029A5B160}" name="Solde">
      <calculatedColumnFormula>IFERROR(SUMIF(VENTES!$D:$D,$C5,VENTES!$H:$H)-SUMIF(VENTES!$D:$D,$C5,VENTES!$K:$K),0)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topLeftCell="D1" workbookViewId="0">
      <selection activeCell="K1" sqref="K1:L12"/>
    </sheetView>
  </sheetViews>
  <sheetFormatPr baseColWidth="10" defaultColWidth="8.6640625" defaultRowHeight="14" x14ac:dyDescent="0.3"/>
  <cols>
    <col min="1" max="1" width="14.9140625" customWidth="1"/>
    <col min="2" max="2" width="16.5" customWidth="1"/>
    <col min="3" max="3" width="14.9140625" customWidth="1"/>
    <col min="4" max="4" width="16.75" customWidth="1"/>
    <col min="8" max="8" width="11.58203125" customWidth="1"/>
    <col min="11" max="11" width="26.83203125" bestFit="1" customWidth="1"/>
    <col min="12" max="12" width="49" bestFit="1" customWidth="1"/>
  </cols>
  <sheetData>
    <row r="1" spans="2:12" x14ac:dyDescent="0.3">
      <c r="B1" t="s">
        <v>1</v>
      </c>
      <c r="D1" t="s">
        <v>2</v>
      </c>
      <c r="F1" t="s">
        <v>0</v>
      </c>
      <c r="H1" t="s">
        <v>85</v>
      </c>
      <c r="K1" s="8" t="s">
        <v>86</v>
      </c>
      <c r="L1" s="10" t="s">
        <v>60</v>
      </c>
    </row>
    <row r="2" spans="2:12" x14ac:dyDescent="0.3">
      <c r="B2" t="s">
        <v>39</v>
      </c>
      <c r="D2" t="s">
        <v>42</v>
      </c>
      <c r="F2" t="s">
        <v>45</v>
      </c>
      <c r="K2" s="9" t="s">
        <v>61</v>
      </c>
      <c r="L2" s="4" t="s">
        <v>62</v>
      </c>
    </row>
    <row r="3" spans="2:12" x14ac:dyDescent="0.3">
      <c r="B3" t="s">
        <v>40</v>
      </c>
      <c r="D3" t="s">
        <v>43</v>
      </c>
      <c r="F3" t="s">
        <v>46</v>
      </c>
      <c r="K3" s="9" t="s">
        <v>63</v>
      </c>
      <c r="L3" s="4" t="s">
        <v>64</v>
      </c>
    </row>
    <row r="4" spans="2:12" x14ac:dyDescent="0.3">
      <c r="B4" t="s">
        <v>41</v>
      </c>
      <c r="D4" t="s">
        <v>44</v>
      </c>
      <c r="F4" t="s">
        <v>47</v>
      </c>
      <c r="K4" s="9" t="s">
        <v>65</v>
      </c>
      <c r="L4" s="4" t="s">
        <v>66</v>
      </c>
    </row>
    <row r="5" spans="2:12" x14ac:dyDescent="0.3">
      <c r="K5" s="9" t="s">
        <v>67</v>
      </c>
      <c r="L5" s="4" t="s">
        <v>68</v>
      </c>
    </row>
    <row r="6" spans="2:12" x14ac:dyDescent="0.3">
      <c r="K6" s="9" t="s">
        <v>69</v>
      </c>
      <c r="L6" s="4" t="s">
        <v>70</v>
      </c>
    </row>
    <row r="7" spans="2:12" x14ac:dyDescent="0.3">
      <c r="K7" s="9" t="s">
        <v>71</v>
      </c>
      <c r="L7" s="4" t="s">
        <v>72</v>
      </c>
    </row>
    <row r="8" spans="2:12" x14ac:dyDescent="0.3">
      <c r="K8" s="9" t="s">
        <v>73</v>
      </c>
      <c r="L8" s="4" t="s">
        <v>74</v>
      </c>
    </row>
    <row r="9" spans="2:12" x14ac:dyDescent="0.3">
      <c r="K9" s="9" t="s">
        <v>75</v>
      </c>
      <c r="L9" s="4" t="s">
        <v>76</v>
      </c>
    </row>
    <row r="10" spans="2:12" x14ac:dyDescent="0.3">
      <c r="K10" s="9" t="s">
        <v>77</v>
      </c>
      <c r="L10" s="4" t="s">
        <v>78</v>
      </c>
    </row>
    <row r="11" spans="2:12" x14ac:dyDescent="0.3">
      <c r="K11" s="9" t="s">
        <v>79</v>
      </c>
      <c r="L11" s="4" t="s">
        <v>80</v>
      </c>
    </row>
    <row r="12" spans="2:12" x14ac:dyDescent="0.3">
      <c r="K12" s="9" t="s">
        <v>81</v>
      </c>
      <c r="L12" s="4" t="s">
        <v>82</v>
      </c>
    </row>
    <row r="13" spans="2:12" x14ac:dyDescent="0.3">
      <c r="K13" s="9" t="s">
        <v>83</v>
      </c>
      <c r="L13" s="4" t="s">
        <v>84</v>
      </c>
    </row>
  </sheetData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"/>
  <sheetViews>
    <sheetView workbookViewId="0"/>
  </sheetViews>
  <sheetFormatPr baseColWidth="10" defaultColWidth="8.6640625" defaultRowHeight="23" customHeight="1" x14ac:dyDescent="0.3"/>
  <cols>
    <col min="2" max="2" width="11.75" customWidth="1"/>
    <col min="3" max="9" width="14.9140625" customWidth="1"/>
    <col min="10" max="10" width="7" bestFit="1" customWidth="1"/>
    <col min="11" max="11" width="14.9140625" customWidth="1"/>
    <col min="12" max="12" width="13.75" customWidth="1"/>
  </cols>
  <sheetData>
    <row r="1" spans="2:11" ht="14" x14ac:dyDescent="0.3"/>
    <row r="2" spans="2:11" ht="14" x14ac:dyDescent="0.3"/>
    <row r="3" spans="2:11" ht="35" customHeight="1" x14ac:dyDescent="0.3"/>
    <row r="4" spans="2:11" ht="23" customHeight="1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54</v>
      </c>
    </row>
    <row r="5" spans="2:11" ht="23" customHeight="1" x14ac:dyDescent="0.3">
      <c r="B5">
        <v>1</v>
      </c>
      <c r="C5" t="s">
        <v>38</v>
      </c>
      <c r="E5" t="s">
        <v>45</v>
      </c>
      <c r="F5" s="6">
        <v>10000</v>
      </c>
      <c r="G5" s="6">
        <v>13000</v>
      </c>
      <c r="I5">
        <f>H5 + IFERROR(SUMIF(ACHATS!$E:$E,$B5,ACHATS!$F:$F),0) - IFERROR(SUMIF(VENTES!$E:$E,$B5,VENTES!$F:$F),0)</f>
        <v>0</v>
      </c>
    </row>
  </sheetData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A8C06F-7430-47F8-9C68-8D08DA6628FD}">
          <x14:formula1>
            <xm:f>PARAMETRES!$F$2:$F$1048576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5"/>
  <sheetViews>
    <sheetView workbookViewId="0"/>
  </sheetViews>
  <sheetFormatPr baseColWidth="10" defaultColWidth="8.6640625" defaultRowHeight="23" customHeight="1" x14ac:dyDescent="0.3"/>
  <cols>
    <col min="2" max="2" width="10.6640625" customWidth="1"/>
    <col min="3" max="3" width="13.1640625" customWidth="1"/>
    <col min="4" max="4" width="17.1640625" customWidth="1"/>
    <col min="5" max="5" width="14.9140625" customWidth="1"/>
    <col min="6" max="6" width="9" customWidth="1"/>
    <col min="7" max="8" width="14.9140625" customWidth="1"/>
    <col min="9" max="9" width="15.6640625" customWidth="1"/>
    <col min="10" max="12" width="14.9140625" customWidth="1"/>
  </cols>
  <sheetData>
    <row r="1" spans="2:11" ht="14" x14ac:dyDescent="0.3"/>
    <row r="2" spans="2:11" ht="14" customHeight="1" x14ac:dyDescent="0.9">
      <c r="B2" s="2"/>
    </row>
    <row r="3" spans="2:11" ht="35" customHeight="1" x14ac:dyDescent="0.3"/>
    <row r="4" spans="2:11" ht="23" customHeight="1" x14ac:dyDescent="0.3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</row>
    <row r="5" spans="2:11" ht="23" customHeight="1" x14ac:dyDescent="0.3">
      <c r="B5">
        <v>1</v>
      </c>
      <c r="C5" s="1">
        <v>45961</v>
      </c>
      <c r="D5" t="s">
        <v>53</v>
      </c>
      <c r="E5" t="s">
        <v>38</v>
      </c>
      <c r="F5">
        <v>12</v>
      </c>
      <c r="G5">
        <f>+_xlfn.XLOOKUP(T_Achats[[#This Row],[Produit]],T_Produit[NomProduit],T_Produit[PrixAchat], "")</f>
        <v>10000</v>
      </c>
      <c r="H5">
        <f>IF(OR(F5="", G5=""), "", F5*G5)</f>
        <v>120000</v>
      </c>
      <c r="I5" t="s">
        <v>39</v>
      </c>
      <c r="J5" t="s">
        <v>43</v>
      </c>
      <c r="K5">
        <v>23000</v>
      </c>
    </row>
  </sheetData>
  <dataValidations count="2">
    <dataValidation type="list" allowBlank="1" showInputMessage="1" showErrorMessage="1" sqref="I5" xr:uid="{00000000-0002-0000-0200-000000000000}">
      <formula1>"Cash,MobileMoney,Virement"</formula1>
    </dataValidation>
    <dataValidation type="list" allowBlank="1" showInputMessage="1" showErrorMessage="1" sqref="J5" xr:uid="{00000000-0002-0000-0200-000001000000}">
      <formula1>"Payé,Partiel,Impayé"</formula1>
    </dataValidation>
  </dataValidations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06A2AF-9A01-4B92-9B67-04008B1C9AD8}">
          <x14:formula1>
            <xm:f>FOURNISSEURS!$C$5:$C$1048576</xm:f>
          </x14:formula1>
          <xm:sqref>D5</xm:sqref>
        </x14:dataValidation>
        <x14:dataValidation type="list" allowBlank="1" showInputMessage="1" showErrorMessage="1" xr:uid="{4FEABD0C-0E3F-41C1-9E6C-1DD2FC9F1C37}">
          <x14:formula1>
            <xm:f>PRODUITS!$C$5:$C$1048576</xm:f>
          </x14:formula1>
          <xm:sqref>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DE31-4E2C-4976-A1D1-6D58F40ED048}">
  <dimension ref="A3:B18"/>
  <sheetViews>
    <sheetView workbookViewId="0">
      <selection activeCell="A16" sqref="A16"/>
    </sheetView>
  </sheetViews>
  <sheetFormatPr baseColWidth="10" defaultRowHeight="14" x14ac:dyDescent="0.3"/>
  <cols>
    <col min="1" max="1" width="26.1640625" bestFit="1" customWidth="1"/>
    <col min="2" max="2" width="17.25" bestFit="1" customWidth="1"/>
  </cols>
  <sheetData>
    <row r="3" spans="1:2" x14ac:dyDescent="0.3">
      <c r="A3" s="13" t="s">
        <v>90</v>
      </c>
      <c r="B3" t="s">
        <v>89</v>
      </c>
    </row>
    <row r="4" spans="1:2" x14ac:dyDescent="0.3">
      <c r="A4" s="14" t="s">
        <v>49</v>
      </c>
      <c r="B4" s="6">
        <v>26000</v>
      </c>
    </row>
    <row r="5" spans="1:2" x14ac:dyDescent="0.3">
      <c r="A5" s="14" t="s">
        <v>51</v>
      </c>
      <c r="B5" s="6">
        <v>13000</v>
      </c>
    </row>
    <row r="6" spans="1:2" x14ac:dyDescent="0.3">
      <c r="A6" s="14" t="s">
        <v>93</v>
      </c>
      <c r="B6" s="6">
        <v>26000</v>
      </c>
    </row>
    <row r="7" spans="1:2" x14ac:dyDescent="0.3">
      <c r="A7" s="14" t="s">
        <v>94</v>
      </c>
      <c r="B7" s="6">
        <v>182000</v>
      </c>
    </row>
    <row r="8" spans="1:2" x14ac:dyDescent="0.3">
      <c r="A8" s="14" t="s">
        <v>88</v>
      </c>
      <c r="B8" s="6">
        <v>247000</v>
      </c>
    </row>
    <row r="9" spans="1:2" x14ac:dyDescent="0.3">
      <c r="A9" s="14"/>
      <c r="B9" s="6"/>
    </row>
    <row r="10" spans="1:2" x14ac:dyDescent="0.3">
      <c r="A10" s="14"/>
      <c r="B10" s="6"/>
    </row>
    <row r="11" spans="1:2" x14ac:dyDescent="0.3">
      <c r="A11" s="14"/>
      <c r="B11" s="6"/>
    </row>
    <row r="12" spans="1:2" x14ac:dyDescent="0.3">
      <c r="A12" s="14"/>
      <c r="B12" s="6"/>
    </row>
    <row r="13" spans="1:2" x14ac:dyDescent="0.3">
      <c r="A13" s="13" t="s">
        <v>91</v>
      </c>
      <c r="B13" t="s">
        <v>92</v>
      </c>
    </row>
    <row r="14" spans="1:2" x14ac:dyDescent="0.3">
      <c r="A14" s="14" t="s">
        <v>75</v>
      </c>
      <c r="B14">
        <v>10000</v>
      </c>
    </row>
    <row r="15" spans="1:2" x14ac:dyDescent="0.3">
      <c r="A15" s="14" t="s">
        <v>65</v>
      </c>
      <c r="B15">
        <v>12000</v>
      </c>
    </row>
    <row r="16" spans="1:2" x14ac:dyDescent="0.3">
      <c r="A16" s="14" t="s">
        <v>67</v>
      </c>
      <c r="B16">
        <v>120000</v>
      </c>
    </row>
    <row r="17" spans="1:2" x14ac:dyDescent="0.3">
      <c r="A17" s="14" t="s">
        <v>71</v>
      </c>
      <c r="B17">
        <v>15000</v>
      </c>
    </row>
    <row r="18" spans="1:2" x14ac:dyDescent="0.3">
      <c r="A18" s="14" t="s">
        <v>73</v>
      </c>
      <c r="B18">
        <v>25000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8"/>
  <sheetViews>
    <sheetView tabSelected="1" workbookViewId="0">
      <selection activeCell="F5" sqref="F5"/>
    </sheetView>
  </sheetViews>
  <sheetFormatPr baseColWidth="10" defaultColWidth="8.6640625" defaultRowHeight="23" customHeight="1" x14ac:dyDescent="0.3"/>
  <cols>
    <col min="2" max="2" width="9.75" customWidth="1"/>
    <col min="3" max="3" width="10.83203125" customWidth="1"/>
    <col min="4" max="4" width="27.58203125" customWidth="1"/>
    <col min="5" max="5" width="14.9140625" customWidth="1"/>
    <col min="6" max="6" width="7.1640625" customWidth="1"/>
    <col min="7" max="8" width="14.9140625" customWidth="1"/>
    <col min="9" max="9" width="15.6640625" customWidth="1"/>
    <col min="10" max="10" width="10.5" customWidth="1"/>
    <col min="11" max="12" width="14.9140625" customWidth="1"/>
  </cols>
  <sheetData>
    <row r="1" spans="2:11" ht="14" x14ac:dyDescent="0.3"/>
    <row r="2" spans="2:11" ht="14" x14ac:dyDescent="0.3">
      <c r="B2" s="3"/>
    </row>
    <row r="3" spans="2:11" ht="35" customHeight="1" x14ac:dyDescent="0.3"/>
    <row r="4" spans="2:11" ht="23" customHeight="1" x14ac:dyDescent="0.3">
      <c r="B4" t="s">
        <v>22</v>
      </c>
      <c r="C4" t="s">
        <v>13</v>
      </c>
      <c r="D4" t="s">
        <v>23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24</v>
      </c>
    </row>
    <row r="5" spans="2:11" ht="23" customHeight="1" x14ac:dyDescent="0.3">
      <c r="B5" s="4">
        <v>1</v>
      </c>
      <c r="C5" s="5">
        <v>45700</v>
      </c>
      <c r="D5" s="12" t="s">
        <v>49</v>
      </c>
      <c r="E5" s="12" t="s">
        <v>38</v>
      </c>
      <c r="F5" s="4">
        <v>2</v>
      </c>
      <c r="G5" s="7">
        <f>_xlfn.XLOOKUP(T_VENTES[[#This Row],[Produit]], T_Produit[NomProduit], T_Produit[PrixVente], "")</f>
        <v>13000</v>
      </c>
      <c r="H5" s="7">
        <f>IF(OR(F5="", G5=""), "", F5*G5)</f>
        <v>26000</v>
      </c>
      <c r="I5" s="12" t="s">
        <v>39</v>
      </c>
      <c r="J5" s="12" t="s">
        <v>44</v>
      </c>
      <c r="K5" s="12"/>
    </row>
    <row r="6" spans="2:11" ht="23" customHeight="1" x14ac:dyDescent="0.3">
      <c r="B6" s="4">
        <v>2</v>
      </c>
      <c r="C6" s="5">
        <v>46001</v>
      </c>
      <c r="D6" s="12" t="s">
        <v>51</v>
      </c>
      <c r="E6" s="12" t="s">
        <v>38</v>
      </c>
      <c r="F6" s="4">
        <v>1</v>
      </c>
      <c r="G6" s="7">
        <f>_xlfn.XLOOKUP(T_VENTES[[#This Row],[Produit]], T_Produit[NomProduit], T_Produit[PrixVente], "")</f>
        <v>13000</v>
      </c>
      <c r="H6" s="7">
        <f>IF(OR(F6="", G6=""), "", F6*G6)</f>
        <v>13000</v>
      </c>
      <c r="I6" s="12" t="s">
        <v>40</v>
      </c>
      <c r="J6" s="12" t="s">
        <v>44</v>
      </c>
      <c r="K6" s="12"/>
    </row>
    <row r="7" spans="2:11" ht="23" customHeight="1" x14ac:dyDescent="0.3">
      <c r="B7" s="4">
        <v>3</v>
      </c>
      <c r="C7" s="5">
        <v>46002</v>
      </c>
      <c r="D7" s="12" t="s">
        <v>93</v>
      </c>
      <c r="E7" s="12" t="s">
        <v>38</v>
      </c>
      <c r="F7" s="4">
        <v>2</v>
      </c>
      <c r="G7" s="7">
        <f>_xlfn.XLOOKUP(T_VENTES[[#This Row],[Produit]], T_Produit[NomProduit], T_Produit[PrixVente], "")</f>
        <v>13000</v>
      </c>
      <c r="H7" s="7">
        <f>IF(OR(F7="", G7=""), "", F7*G7)</f>
        <v>26000</v>
      </c>
      <c r="I7" s="12"/>
      <c r="J7" s="12"/>
      <c r="K7" s="12"/>
    </row>
    <row r="8" spans="2:11" ht="23" customHeight="1" x14ac:dyDescent="0.3">
      <c r="B8" s="4">
        <v>4</v>
      </c>
      <c r="C8" s="5">
        <v>45700</v>
      </c>
      <c r="D8" s="12" t="s">
        <v>94</v>
      </c>
      <c r="E8" s="12" t="s">
        <v>38</v>
      </c>
      <c r="F8" s="4">
        <v>14</v>
      </c>
      <c r="G8" s="7">
        <f>_xlfn.XLOOKUP(T_VENTES[[#This Row],[Produit]], T_Produit[NomProduit], T_Produit[PrixVente], "")</f>
        <v>13000</v>
      </c>
      <c r="H8" s="7">
        <f>IF(OR(F8="", G8=""), "", F8*G8)</f>
        <v>182000</v>
      </c>
      <c r="I8" s="12"/>
      <c r="J8" s="12"/>
      <c r="K8" s="12"/>
    </row>
  </sheetData>
  <dataValidations count="2">
    <dataValidation type="list" allowBlank="1" showInputMessage="1" showErrorMessage="1" sqref="I5:I8" xr:uid="{00000000-0002-0000-0300-000000000000}">
      <formula1>"Cash,MobileMoney,Virement"</formula1>
    </dataValidation>
    <dataValidation type="list" allowBlank="1" showInputMessage="1" showErrorMessage="1" sqref="J5:J8" xr:uid="{00000000-0002-0000-0300-000001000000}">
      <formula1>"Payé,Partiel,Impayé"</formula1>
    </dataValidation>
  </dataValidations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8FBCC8F-0B6E-40BE-A716-DC4DBA9CFF8A}">
          <x14:formula1>
            <xm:f>CLIENTS!$C$5:$C$1048576</xm:f>
          </x14:formula1>
          <xm:sqref>D5:D8</xm:sqref>
        </x14:dataValidation>
        <x14:dataValidation type="list" allowBlank="1" showInputMessage="1" showErrorMessage="1" xr:uid="{64728C0A-1F87-4F85-A544-82BC1F356639}">
          <x14:formula1>
            <xm:f>PRODUITS!$C$5:$C$1048576</xm:f>
          </x14:formula1>
          <xm:sqref>E5:E8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9"/>
  <sheetViews>
    <sheetView workbookViewId="0"/>
  </sheetViews>
  <sheetFormatPr baseColWidth="10" defaultColWidth="8.6640625" defaultRowHeight="23" customHeight="1" x14ac:dyDescent="0.3"/>
  <cols>
    <col min="2" max="2" width="14.9140625" customWidth="1"/>
    <col min="3" max="3" width="37.33203125" customWidth="1"/>
    <col min="4" max="4" width="21.1640625" customWidth="1"/>
    <col min="5" max="5" width="19.25" customWidth="1"/>
    <col min="6" max="6" width="31.4140625" customWidth="1"/>
    <col min="7" max="7" width="14.9140625" customWidth="1"/>
    <col min="8" max="12" width="13.75" customWidth="1"/>
  </cols>
  <sheetData>
    <row r="1" spans="2:6" ht="14" x14ac:dyDescent="0.3"/>
    <row r="2" spans="2:6" ht="14" x14ac:dyDescent="0.3"/>
    <row r="3" spans="2:6" ht="35" customHeight="1" x14ac:dyDescent="0.3"/>
    <row r="4" spans="2:6" ht="23" customHeight="1" x14ac:dyDescent="0.3">
      <c r="B4" t="s">
        <v>25</v>
      </c>
      <c r="C4" t="s">
        <v>26</v>
      </c>
      <c r="D4" t="s">
        <v>27</v>
      </c>
      <c r="E4" t="s">
        <v>28</v>
      </c>
      <c r="F4" t="s">
        <v>29</v>
      </c>
    </row>
    <row r="5" spans="2:6" ht="23" customHeight="1" x14ac:dyDescent="0.3">
      <c r="B5" t="s">
        <v>48</v>
      </c>
      <c r="C5" t="s">
        <v>49</v>
      </c>
      <c r="F5">
        <f>IFERROR(SUMIF(VENTES!$D:$D,$C5,VENTES!$H:$H)-SUMIF(VENTES!$D:$D,$C5,VENTES!$K:$K),0)</f>
        <v>26000</v>
      </c>
    </row>
    <row r="6" spans="2:6" ht="23" customHeight="1" x14ac:dyDescent="0.3">
      <c r="B6" t="s">
        <v>50</v>
      </c>
      <c r="C6" t="s">
        <v>51</v>
      </c>
      <c r="F6">
        <f>IFERROR(SUMIF(VENTES!$D:$D,$C6,VENTES!$H:$H)-SUMIF(VENTES!$D:$D,$C6,VENTES!$K:$K),0)</f>
        <v>13000</v>
      </c>
    </row>
    <row r="7" spans="2:6" ht="23" customHeight="1" x14ac:dyDescent="0.3">
      <c r="C7" t="s">
        <v>93</v>
      </c>
      <c r="F7">
        <f>IFERROR(SUMIF(VENTES!$D:$D,$C7,VENTES!$H:$H)-SUMIF(VENTES!$D:$D,$C7,VENTES!$K:$K),0)</f>
        <v>26000</v>
      </c>
    </row>
    <row r="8" spans="2:6" ht="23" customHeight="1" x14ac:dyDescent="0.3">
      <c r="C8" t="s">
        <v>94</v>
      </c>
      <c r="F8">
        <f>IFERROR(SUMIF(VENTES!$D:$D,$C8,VENTES!$H:$H)-SUMIF(VENTES!$D:$D,$C8,VENTES!$K:$K),0)</f>
        <v>182000</v>
      </c>
    </row>
    <row r="9" spans="2:6" ht="23" customHeight="1" x14ac:dyDescent="0.3">
      <c r="C9" t="s">
        <v>95</v>
      </c>
      <c r="F9">
        <f>IFERROR(SUMIF(VENTES!$D:$D,$C9,VENTES!$H:$H)-SUMIF(VENTES!$D:$D,$C9,VENTES!$K:$K),0)</f>
        <v>0</v>
      </c>
    </row>
  </sheetData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5"/>
  <sheetViews>
    <sheetView showGridLines="0" workbookViewId="0"/>
  </sheetViews>
  <sheetFormatPr baseColWidth="10" defaultColWidth="8.6640625" defaultRowHeight="23" customHeight="1" x14ac:dyDescent="0.3"/>
  <cols>
    <col min="2" max="2" width="16.4140625" customWidth="1"/>
    <col min="3" max="3" width="34.5" customWidth="1"/>
    <col min="4" max="4" width="22" customWidth="1"/>
    <col min="5" max="5" width="25.33203125" customWidth="1"/>
    <col min="6" max="6" width="22.58203125" customWidth="1"/>
    <col min="7" max="7" width="14.9140625" customWidth="1"/>
    <col min="8" max="12" width="13.75" customWidth="1"/>
  </cols>
  <sheetData>
    <row r="1" spans="2:6" ht="14" x14ac:dyDescent="0.3"/>
    <row r="2" spans="2:6" ht="14" x14ac:dyDescent="0.3"/>
    <row r="3" spans="2:6" ht="35" customHeight="1" x14ac:dyDescent="0.3"/>
    <row r="4" spans="2:6" ht="23" customHeight="1" x14ac:dyDescent="0.3">
      <c r="B4" t="s">
        <v>30</v>
      </c>
      <c r="C4" t="s">
        <v>26</v>
      </c>
      <c r="D4" t="s">
        <v>27</v>
      </c>
      <c r="E4" t="s">
        <v>28</v>
      </c>
      <c r="F4" t="s">
        <v>29</v>
      </c>
    </row>
    <row r="5" spans="2:6" ht="23" customHeight="1" x14ac:dyDescent="0.3">
      <c r="B5" t="s">
        <v>52</v>
      </c>
      <c r="C5" t="s">
        <v>53</v>
      </c>
      <c r="F5">
        <f>IFERROR(SUMIF(ACHATS!$D:$D,$C5,ACHATS!$H:$H)-SUMIF(ACHATS!$D:$D,$C5,ACHATS!$K:$K),0)</f>
        <v>97000</v>
      </c>
    </row>
  </sheetData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I3:U10"/>
  <sheetViews>
    <sheetView showGridLines="0" workbookViewId="0">
      <selection activeCell="I16" sqref="I16"/>
    </sheetView>
  </sheetViews>
  <sheetFormatPr baseColWidth="10" defaultColWidth="8.6640625" defaultRowHeight="14" x14ac:dyDescent="0.3"/>
  <cols>
    <col min="2" max="2" width="18.1640625" customWidth="1"/>
    <col min="3" max="4" width="14.9140625" customWidth="1"/>
    <col min="5" max="5" width="13.75" customWidth="1"/>
    <col min="6" max="6" width="26.5" customWidth="1"/>
    <col min="7" max="7" width="17.58203125" customWidth="1"/>
    <col min="8" max="12" width="13.75" customWidth="1"/>
    <col min="20" max="20" width="17.6640625" bestFit="1" customWidth="1"/>
    <col min="21" max="21" width="11.33203125" bestFit="1" customWidth="1"/>
  </cols>
  <sheetData>
    <row r="3" spans="9:21" ht="35" customHeight="1" x14ac:dyDescent="0.3">
      <c r="T3" t="s">
        <v>31</v>
      </c>
      <c r="U3" t="s">
        <v>32</v>
      </c>
    </row>
    <row r="4" spans="9:21" x14ac:dyDescent="0.3">
      <c r="T4" t="s">
        <v>33</v>
      </c>
      <c r="U4" s="6">
        <f>SUM(VENTES!H:H)</f>
        <v>247000</v>
      </c>
    </row>
    <row r="5" spans="9:21" x14ac:dyDescent="0.3">
      <c r="T5" t="s">
        <v>34</v>
      </c>
      <c r="U5" s="6">
        <f>SUM(ACHATS!H:H)</f>
        <v>120000</v>
      </c>
    </row>
    <row r="6" spans="9:21" x14ac:dyDescent="0.3">
      <c r="T6" t="s">
        <v>35</v>
      </c>
      <c r="U6" s="6">
        <f>SUM(Tableau10[Montant])</f>
        <v>182000</v>
      </c>
    </row>
    <row r="7" spans="9:21" x14ac:dyDescent="0.3">
      <c r="T7" t="s">
        <v>87</v>
      </c>
      <c r="U7" s="6">
        <f>IFERROR(U4-U5-U6,"")</f>
        <v>-55000</v>
      </c>
    </row>
    <row r="8" spans="9:21" x14ac:dyDescent="0.3">
      <c r="T8" t="s">
        <v>36</v>
      </c>
      <c r="U8" s="6">
        <f>SUM(PRODUITS!I:I)</f>
        <v>0</v>
      </c>
    </row>
    <row r="9" spans="9:21" x14ac:dyDescent="0.3">
      <c r="T9" t="s">
        <v>37</v>
      </c>
      <c r="U9">
        <f>SUMIFS(VENTES!H:H,VENTES!J:J,"Partiel")</f>
        <v>0</v>
      </c>
    </row>
    <row r="10" spans="9:21" x14ac:dyDescent="0.3">
      <c r="I10">
        <v>1</v>
      </c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croll Bar 1">
              <controlPr defaultSize="0" autoPict="0">
                <anchor moveWithCells="1">
                  <from>
                    <xdr:col>7</xdr:col>
                    <xdr:colOff>539750</xdr:colOff>
                    <xdr:row>9</xdr:row>
                    <xdr:rowOff>44450</xdr:rowOff>
                  </from>
                  <to>
                    <xdr:col>7</xdr:col>
                    <xdr:colOff>863600</xdr:colOff>
                    <xdr:row>14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4126-C271-47DB-AA0A-15B1652E3D42}">
  <dimension ref="B1:I9"/>
  <sheetViews>
    <sheetView showGridLines="0" workbookViewId="0"/>
  </sheetViews>
  <sheetFormatPr baseColWidth="10" defaultRowHeight="23" customHeight="1" x14ac:dyDescent="0.3"/>
  <cols>
    <col min="3" max="3" width="11.25" bestFit="1" customWidth="1"/>
    <col min="4" max="4" width="28.33203125" customWidth="1"/>
    <col min="5" max="5" width="14.33203125" customWidth="1"/>
    <col min="6" max="6" width="17.4140625" customWidth="1"/>
    <col min="7" max="7" width="16.83203125" customWidth="1"/>
    <col min="8" max="8" width="13.33203125" customWidth="1"/>
    <col min="9" max="9" width="16.5" customWidth="1"/>
  </cols>
  <sheetData>
    <row r="1" spans="2:9" ht="14" x14ac:dyDescent="0.3"/>
    <row r="2" spans="2:9" ht="14" x14ac:dyDescent="0.3"/>
    <row r="3" spans="2:9" ht="35" customHeight="1" x14ac:dyDescent="0.3"/>
    <row r="4" spans="2:9" ht="14" x14ac:dyDescent="0.3">
      <c r="B4" s="11" t="s">
        <v>55</v>
      </c>
      <c r="C4" s="11" t="s">
        <v>13</v>
      </c>
      <c r="D4" s="11" t="s">
        <v>56</v>
      </c>
      <c r="E4" s="11" t="s">
        <v>57</v>
      </c>
      <c r="F4" s="11" t="s">
        <v>58</v>
      </c>
      <c r="G4" s="11" t="s">
        <v>19</v>
      </c>
      <c r="H4" s="11" t="s">
        <v>20</v>
      </c>
      <c r="I4" s="11" t="s">
        <v>59</v>
      </c>
    </row>
    <row r="5" spans="2:9" ht="23" customHeight="1" x14ac:dyDescent="0.3">
      <c r="B5" s="12">
        <v>1</v>
      </c>
      <c r="C5" s="15">
        <v>45942</v>
      </c>
      <c r="D5" s="12" t="s">
        <v>75</v>
      </c>
      <c r="E5" s="12"/>
      <c r="F5" s="16">
        <v>10000</v>
      </c>
      <c r="G5" s="12" t="s">
        <v>40</v>
      </c>
      <c r="H5" s="12" t="s">
        <v>42</v>
      </c>
      <c r="I5" s="12"/>
    </row>
    <row r="6" spans="2:9" ht="23" customHeight="1" x14ac:dyDescent="0.3">
      <c r="B6" s="12">
        <v>2</v>
      </c>
      <c r="C6" s="15">
        <v>46001</v>
      </c>
      <c r="D6" s="12" t="s">
        <v>65</v>
      </c>
      <c r="E6" s="12"/>
      <c r="F6" s="16">
        <v>12000</v>
      </c>
      <c r="G6" s="12"/>
      <c r="H6" s="12"/>
      <c r="I6" s="12"/>
    </row>
    <row r="7" spans="2:9" ht="23" customHeight="1" x14ac:dyDescent="0.3">
      <c r="B7" s="12">
        <v>3</v>
      </c>
      <c r="C7" s="15">
        <v>45708</v>
      </c>
      <c r="D7" s="12" t="s">
        <v>67</v>
      </c>
      <c r="E7" s="12"/>
      <c r="F7" s="16">
        <v>120000</v>
      </c>
      <c r="G7" s="12"/>
      <c r="H7" s="12"/>
      <c r="I7" s="12"/>
    </row>
    <row r="8" spans="2:9" ht="23" customHeight="1" x14ac:dyDescent="0.3">
      <c r="B8" s="12">
        <v>4</v>
      </c>
      <c r="C8" s="15">
        <v>46003</v>
      </c>
      <c r="D8" s="12" t="s">
        <v>71</v>
      </c>
      <c r="E8" s="12"/>
      <c r="F8" s="16">
        <v>15000</v>
      </c>
      <c r="G8" s="12"/>
      <c r="H8" s="12"/>
      <c r="I8" s="12"/>
    </row>
    <row r="9" spans="2:9" ht="23" customHeight="1" x14ac:dyDescent="0.3">
      <c r="B9" s="12">
        <v>5</v>
      </c>
      <c r="C9" s="15">
        <v>45940</v>
      </c>
      <c r="D9" s="12" t="s">
        <v>73</v>
      </c>
      <c r="E9" s="12"/>
      <c r="F9" s="16">
        <v>25000</v>
      </c>
      <c r="G9" s="12"/>
      <c r="H9" s="12"/>
      <c r="I9" s="12"/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E630829-3225-43F7-B54A-8A5B08436DDF}">
          <x14:formula1>
            <xm:f>PARAMETRES!$K$2:$K$1048576</xm:f>
          </x14:formula1>
          <xm:sqref>D5:D9</xm:sqref>
        </x14:dataValidation>
        <x14:dataValidation type="list" allowBlank="1" showInputMessage="1" showErrorMessage="1" xr:uid="{DB255E0B-22E7-4D1C-A460-27BFD2ADC122}">
          <x14:formula1>
            <xm:f>PARAMETRES!$B$2:$B$4</xm:f>
          </x14:formula1>
          <xm:sqref>G5:G9</xm:sqref>
        </x14:dataValidation>
        <x14:dataValidation type="list" allowBlank="1" showInputMessage="1" showErrorMessage="1" xr:uid="{70E58DBD-42FA-42B3-BA4F-0868F1907F41}">
          <x14:formula1>
            <xm:f>PARAMETRES!$D$2:$D$1048576</xm:f>
          </x14:formula1>
          <xm:sqref>H5:H9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PARAMETRES</vt:lpstr>
      <vt:lpstr>PRODUITS</vt:lpstr>
      <vt:lpstr>ACHATS</vt:lpstr>
      <vt:lpstr>TCD</vt:lpstr>
      <vt:lpstr>VENTES</vt:lpstr>
      <vt:lpstr>CLIENTS</vt:lpstr>
      <vt:lpstr>FOURNISSEURS</vt:lpstr>
      <vt:lpstr>TABLEAU_DE_BORD</vt:lpstr>
      <vt:lpstr>Depenses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Ziakraba Ignagali</cp:lastModifiedBy>
  <dcterms:created xsi:type="dcterms:W3CDTF">2025-10-31T08:31:12Z</dcterms:created>
  <dcterms:modified xsi:type="dcterms:W3CDTF">2025-11-01T10:25:07Z</dcterms:modified>
</cp:coreProperties>
</file>