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elianderson/Library/Mobile Documents/com~apple~CloudDocs/GitHub/NetAnalysis-SF-ATL/"/>
    </mc:Choice>
  </mc:AlternateContent>
  <xr:revisionPtr revIDLastSave="0" documentId="13_ncr:1_{8ADFC0D6-DCE9-314B-9410-3EA576981CC7}" xr6:coauthVersionLast="40" xr6:coauthVersionMax="40" xr10:uidLastSave="{00000000-0000-0000-0000-000000000000}"/>
  <bookViews>
    <workbookView xWindow="2320" yWindow="2240" windowWidth="21360" windowHeight="14260" activeTab="2" xr2:uid="{C17B08D4-B5C1-C24B-8EAB-2CE1B29DB90A}"/>
  </bookViews>
  <sheets>
    <sheet name="T1" sheetId="1" r:id="rId1"/>
    <sheet name="T2" sheetId="2" r:id="rId2"/>
    <sheet name="Not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6" i="1" l="1"/>
  <c r="B16" i="1"/>
  <c r="C15" i="1"/>
  <c r="B15" i="1"/>
  <c r="C14" i="1"/>
  <c r="B14" i="1"/>
  <c r="C13" i="1"/>
  <c r="B13" i="1"/>
  <c r="C12" i="1"/>
  <c r="B12" i="1"/>
  <c r="C11" i="1"/>
  <c r="B11" i="1"/>
  <c r="C9" i="1"/>
  <c r="B9" i="1"/>
  <c r="C8" i="1"/>
  <c r="B8" i="1"/>
  <c r="C7" i="1"/>
  <c r="B7" i="1"/>
  <c r="C6" i="1"/>
  <c r="B6" i="1"/>
  <c r="C5" i="1"/>
  <c r="B5" i="1"/>
  <c r="C3" i="1"/>
  <c r="B3" i="1"/>
</calcChain>
</file>

<file path=xl/sharedStrings.xml><?xml version="1.0" encoding="utf-8"?>
<sst xmlns="http://schemas.openxmlformats.org/spreadsheetml/2006/main" count="39" uniqueCount="22">
  <si>
    <t>City</t>
  </si>
  <si>
    <t>Atlanta</t>
  </si>
  <si>
    <t>Boston</t>
  </si>
  <si>
    <t>Chicago</t>
  </si>
  <si>
    <t>Dallas</t>
  </si>
  <si>
    <t>Denver</t>
  </si>
  <si>
    <t>Detroit</t>
  </si>
  <si>
    <t>Houston</t>
  </si>
  <si>
    <t>Los Angeles</t>
  </si>
  <si>
    <t>Miami</t>
  </si>
  <si>
    <t>New York City</t>
  </si>
  <si>
    <t>Philadelphia</t>
  </si>
  <si>
    <t>San Diego</t>
  </si>
  <si>
    <t>San Francisco</t>
  </si>
  <si>
    <t>Seattle</t>
  </si>
  <si>
    <t>Washington DC</t>
  </si>
  <si>
    <t>White + Other</t>
  </si>
  <si>
    <t>Black + Hispanic</t>
  </si>
  <si>
    <t xml:space="preserve">Black </t>
  </si>
  <si>
    <t>Hispanic</t>
  </si>
  <si>
    <t>White non-Hispanic and Hispanic comes directly from the Census data; All other, non-Black race categories are summed as indicated in the Census; Black is calculated as the difference between the other race categories and 100%; Assumes that all Hispanic individuals are either White Hispanic or Black Hispanic</t>
  </si>
  <si>
    <t>https://www.census.gov/quickfacts/fact/table/US/PST045218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</si>
</sst>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164" fontId="2" fillId="0" borderId="0" xfId="0" applyNumberFormat="1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6ECC-C201-8448-8B94-210D0FEE4665}">
  <dimension ref="A1:C17"/>
  <sheetViews>
    <sheetView zoomScale="140" zoomScaleNormal="140" workbookViewId="0">
      <selection activeCell="H26" sqref="H26"/>
    </sheetView>
  </sheetViews>
  <sheetFormatPr baseColWidth="10" defaultRowHeight="12" x14ac:dyDescent="0.2"/>
  <cols>
    <col min="1" max="1" width="16.33203125" style="2" customWidth="1"/>
    <col min="2" max="2" width="13" style="2" bestFit="1" customWidth="1"/>
    <col min="3" max="3" width="13.83203125" style="2" bestFit="1" customWidth="1"/>
    <col min="4" max="16384" width="10.83203125" style="2"/>
  </cols>
  <sheetData>
    <row r="1" spans="1:3" x14ac:dyDescent="0.2">
      <c r="A1" s="1" t="s">
        <v>0</v>
      </c>
      <c r="B1" s="1" t="s">
        <v>16</v>
      </c>
      <c r="C1" s="1" t="s">
        <v>17</v>
      </c>
    </row>
    <row r="2" spans="1:3" x14ac:dyDescent="0.2">
      <c r="A2" s="2" t="s">
        <v>1</v>
      </c>
      <c r="B2" s="2">
        <v>42.8</v>
      </c>
      <c r="C2" s="2">
        <v>57.2</v>
      </c>
    </row>
    <row r="3" spans="1:3" x14ac:dyDescent="0.2">
      <c r="A3" s="2" t="s">
        <v>2</v>
      </c>
      <c r="B3" s="2">
        <f>45.3+10.3</f>
        <v>55.599999999999994</v>
      </c>
      <c r="C3" s="2">
        <f>25.4+19</f>
        <v>44.4</v>
      </c>
    </row>
    <row r="4" spans="1:3" x14ac:dyDescent="0.2">
      <c r="A4" s="2" t="s">
        <v>3</v>
      </c>
      <c r="B4" s="3">
        <v>40</v>
      </c>
      <c r="C4" s="3">
        <v>60</v>
      </c>
    </row>
    <row r="5" spans="1:3" x14ac:dyDescent="0.2">
      <c r="A5" s="2" t="s">
        <v>4</v>
      </c>
      <c r="B5" s="2">
        <f>29.2+4.7</f>
        <v>33.9</v>
      </c>
      <c r="C5" s="2">
        <f>24.6+41.5</f>
        <v>66.099999999999994</v>
      </c>
    </row>
    <row r="6" spans="1:3" x14ac:dyDescent="0.2">
      <c r="A6" s="2" t="s">
        <v>5</v>
      </c>
      <c r="B6" s="2">
        <f>53.4+6</f>
        <v>59.4</v>
      </c>
      <c r="C6" s="2">
        <f>9.8+30.8</f>
        <v>40.6</v>
      </c>
    </row>
    <row r="7" spans="1:3" x14ac:dyDescent="0.2">
      <c r="A7" s="2" t="s">
        <v>6</v>
      </c>
      <c r="B7" s="2">
        <f>9.5+3.3</f>
        <v>12.8</v>
      </c>
      <c r="C7" s="2">
        <f>79.7+7.5</f>
        <v>87.2</v>
      </c>
    </row>
    <row r="8" spans="1:3" x14ac:dyDescent="0.2">
      <c r="A8" s="2" t="s">
        <v>7</v>
      </c>
      <c r="B8" s="2">
        <f>25.1+7.8</f>
        <v>32.9</v>
      </c>
      <c r="C8" s="2">
        <f>22.8+44.3</f>
        <v>67.099999999999994</v>
      </c>
    </row>
    <row r="9" spans="1:3" x14ac:dyDescent="0.2">
      <c r="A9" s="2" t="s">
        <v>8</v>
      </c>
      <c r="B9" s="2">
        <f>28.5+13.9</f>
        <v>42.4</v>
      </c>
      <c r="C9" s="2">
        <f>9+48.6</f>
        <v>57.6</v>
      </c>
    </row>
    <row r="10" spans="1:3" x14ac:dyDescent="0.2">
      <c r="A10" s="2" t="s">
        <v>9</v>
      </c>
      <c r="B10" s="2">
        <v>11.2</v>
      </c>
      <c r="C10" s="2">
        <v>88.8</v>
      </c>
    </row>
    <row r="11" spans="1:3" x14ac:dyDescent="0.2">
      <c r="A11" s="2" t="s">
        <v>10</v>
      </c>
      <c r="B11" s="2">
        <f>32.3+14.3</f>
        <v>46.599999999999994</v>
      </c>
      <c r="C11" s="2">
        <f>24.4+29</f>
        <v>53.4</v>
      </c>
    </row>
    <row r="12" spans="1:3" x14ac:dyDescent="0.2">
      <c r="A12" s="2" t="s">
        <v>11</v>
      </c>
      <c r="B12" s="2">
        <f>35.3+8</f>
        <v>43.3</v>
      </c>
      <c r="C12" s="2">
        <f>42.9+13.8</f>
        <v>56.7</v>
      </c>
    </row>
    <row r="13" spans="1:3" x14ac:dyDescent="0.2">
      <c r="A13" s="2" t="s">
        <v>12</v>
      </c>
      <c r="B13" s="2">
        <f>43+20.4</f>
        <v>63.4</v>
      </c>
      <c r="C13" s="2">
        <f>6.4+30.2</f>
        <v>36.6</v>
      </c>
    </row>
    <row r="14" spans="1:3" x14ac:dyDescent="0.2">
      <c r="A14" s="2" t="s">
        <v>13</v>
      </c>
      <c r="B14" s="2">
        <f>41.2+38.1</f>
        <v>79.300000000000011</v>
      </c>
      <c r="C14" s="2">
        <f>5.4+15.3</f>
        <v>20.700000000000003</v>
      </c>
    </row>
    <row r="15" spans="1:3" x14ac:dyDescent="0.2">
      <c r="A15" s="2" t="s">
        <v>14</v>
      </c>
      <c r="B15" s="2">
        <f>65.7+20.6</f>
        <v>86.300000000000011</v>
      </c>
      <c r="C15" s="2">
        <f>7.1+6.6</f>
        <v>13.7</v>
      </c>
    </row>
    <row r="16" spans="1:3" x14ac:dyDescent="0.2">
      <c r="A16" s="2" t="s">
        <v>15</v>
      </c>
      <c r="B16" s="2">
        <f>35.8+5.4</f>
        <v>41.199999999999996</v>
      </c>
      <c r="C16" s="2">
        <f>48.3+10.5</f>
        <v>58.8</v>
      </c>
    </row>
    <row r="17" spans="1:1" x14ac:dyDescent="0.2">
      <c r="A17" s="4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BD6E-AF6C-464A-B3B3-277692B95005}">
  <dimension ref="A1:E17"/>
  <sheetViews>
    <sheetView zoomScale="150" zoomScaleNormal="150" workbookViewId="0">
      <pane ySplit="1" topLeftCell="A2" activePane="bottomLeft" state="frozen"/>
      <selection pane="bottomLeft" activeCell="G14" sqref="G14"/>
    </sheetView>
  </sheetViews>
  <sheetFormatPr baseColWidth="10" defaultRowHeight="12" x14ac:dyDescent="0.2"/>
  <cols>
    <col min="1" max="1" width="16.33203125" style="2" customWidth="1"/>
    <col min="2" max="2" width="13" style="2" bestFit="1" customWidth="1"/>
    <col min="3" max="3" width="13.83203125" style="2" bestFit="1" customWidth="1"/>
    <col min="4" max="16384" width="10.83203125" style="2"/>
  </cols>
  <sheetData>
    <row r="1" spans="1:5" x14ac:dyDescent="0.2">
      <c r="A1" s="1" t="s">
        <v>0</v>
      </c>
      <c r="B1" s="1" t="s">
        <v>16</v>
      </c>
      <c r="C1" s="1" t="s">
        <v>18</v>
      </c>
      <c r="D1" s="1" t="s">
        <v>19</v>
      </c>
    </row>
    <row r="2" spans="1:5" x14ac:dyDescent="0.2">
      <c r="A2" s="2" t="s">
        <v>1</v>
      </c>
      <c r="B2" s="2">
        <v>43.9</v>
      </c>
      <c r="C2" s="2">
        <v>51.5</v>
      </c>
      <c r="D2" s="2">
        <v>4.5999999999999996</v>
      </c>
    </row>
    <row r="3" spans="1:5" x14ac:dyDescent="0.2">
      <c r="A3" s="2" t="s">
        <v>2</v>
      </c>
      <c r="B3" s="2">
        <v>59.7</v>
      </c>
      <c r="C3" s="2">
        <v>20.9</v>
      </c>
      <c r="D3" s="2">
        <v>19.399999999999999</v>
      </c>
    </row>
    <row r="4" spans="1:5" x14ac:dyDescent="0.2">
      <c r="A4" s="2" t="s">
        <v>3</v>
      </c>
      <c r="B4" s="3">
        <v>41.8</v>
      </c>
      <c r="C4" s="3">
        <v>29.2</v>
      </c>
      <c r="D4" s="3">
        <v>29</v>
      </c>
      <c r="E4" s="3"/>
    </row>
    <row r="5" spans="1:5" x14ac:dyDescent="0.2">
      <c r="A5" s="2" t="s">
        <v>4</v>
      </c>
      <c r="B5" s="2">
        <v>35.4</v>
      </c>
      <c r="C5" s="2">
        <v>22.9</v>
      </c>
      <c r="D5" s="2">
        <v>41.7</v>
      </c>
      <c r="E5" s="3"/>
    </row>
    <row r="6" spans="1:5" x14ac:dyDescent="0.2">
      <c r="A6" s="2" t="s">
        <v>5</v>
      </c>
      <c r="B6" s="2">
        <v>61.7</v>
      </c>
      <c r="C6" s="2">
        <v>7.8</v>
      </c>
      <c r="D6" s="2">
        <v>30.5</v>
      </c>
      <c r="E6" s="3"/>
    </row>
    <row r="7" spans="1:5" x14ac:dyDescent="0.2">
      <c r="A7" s="2" t="s">
        <v>6</v>
      </c>
      <c r="B7" s="2">
        <v>13.6</v>
      </c>
      <c r="C7" s="2">
        <v>78.8</v>
      </c>
      <c r="D7" s="2">
        <v>7.6</v>
      </c>
      <c r="E7" s="3"/>
    </row>
    <row r="8" spans="1:5" x14ac:dyDescent="0.2">
      <c r="A8" s="2" t="s">
        <v>7</v>
      </c>
      <c r="B8" s="3">
        <v>34</v>
      </c>
      <c r="C8" s="2">
        <v>21.5</v>
      </c>
      <c r="D8" s="2">
        <v>44.5</v>
      </c>
      <c r="E8" s="3"/>
    </row>
    <row r="9" spans="1:5" x14ac:dyDescent="0.2">
      <c r="A9" s="2" t="s">
        <v>8</v>
      </c>
      <c r="B9" s="2">
        <v>44.5</v>
      </c>
      <c r="C9" s="2">
        <v>6.8</v>
      </c>
      <c r="D9" s="2">
        <v>48.7</v>
      </c>
    </row>
    <row r="10" spans="1:5" x14ac:dyDescent="0.2">
      <c r="A10" s="2" t="s">
        <v>9</v>
      </c>
      <c r="B10" s="2">
        <v>13.4</v>
      </c>
      <c r="C10" s="2">
        <v>14.4</v>
      </c>
      <c r="D10" s="2">
        <v>72.2</v>
      </c>
    </row>
    <row r="11" spans="1:5" x14ac:dyDescent="0.2">
      <c r="A11" s="2" t="s">
        <v>10</v>
      </c>
      <c r="B11" s="2">
        <v>49.9</v>
      </c>
      <c r="C11" s="3">
        <v>21</v>
      </c>
      <c r="D11" s="2">
        <v>29.1</v>
      </c>
    </row>
    <row r="12" spans="1:5" x14ac:dyDescent="0.2">
      <c r="A12" s="2" t="s">
        <v>11</v>
      </c>
      <c r="B12" s="2">
        <v>45.3</v>
      </c>
      <c r="C12" s="2">
        <v>40.6</v>
      </c>
      <c r="D12" s="2">
        <v>14.1</v>
      </c>
    </row>
    <row r="13" spans="1:5" x14ac:dyDescent="0.2">
      <c r="A13" s="2" t="s">
        <v>12</v>
      </c>
      <c r="B13" s="2">
        <v>65.8</v>
      </c>
      <c r="C13" s="2">
        <v>4.2</v>
      </c>
      <c r="D13" s="3">
        <v>30</v>
      </c>
    </row>
    <row r="14" spans="1:5" x14ac:dyDescent="0.2">
      <c r="A14" s="2" t="s">
        <v>13</v>
      </c>
      <c r="B14" s="2">
        <v>80.900000000000006</v>
      </c>
      <c r="C14" s="2">
        <v>3.8</v>
      </c>
      <c r="D14" s="2">
        <v>15.3</v>
      </c>
    </row>
    <row r="15" spans="1:5" x14ac:dyDescent="0.2">
      <c r="A15" s="2" t="s">
        <v>14</v>
      </c>
      <c r="B15" s="2">
        <v>87.4</v>
      </c>
      <c r="C15" s="2">
        <v>6.1</v>
      </c>
      <c r="D15" s="2">
        <v>6.5</v>
      </c>
    </row>
    <row r="16" spans="1:5" x14ac:dyDescent="0.2">
      <c r="A16" s="2" t="s">
        <v>15</v>
      </c>
      <c r="B16" s="3">
        <v>43</v>
      </c>
      <c r="C16" s="2">
        <v>46.3</v>
      </c>
      <c r="D16" s="2">
        <v>10.7</v>
      </c>
    </row>
    <row r="17" spans="1:1" x14ac:dyDescent="0.2">
      <c r="A1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3F6EC-D693-2048-922F-18E60F433310}">
  <dimension ref="A1:A3"/>
  <sheetViews>
    <sheetView tabSelected="1" zoomScale="120" zoomScaleNormal="120" workbookViewId="0">
      <selection activeCell="A3" sqref="A3"/>
    </sheetView>
  </sheetViews>
  <sheetFormatPr baseColWidth="10" defaultRowHeight="16" x14ac:dyDescent="0.2"/>
  <cols>
    <col min="1" max="1" width="57.33203125" customWidth="1"/>
  </cols>
  <sheetData>
    <row r="1" spans="1:1" ht="85" x14ac:dyDescent="0.2">
      <c r="A1" s="5" t="s">
        <v>20</v>
      </c>
    </row>
    <row r="3" spans="1:1" x14ac:dyDescent="0.2">
      <c r="A3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T1</vt:lpstr>
      <vt:lpstr>T2</vt:lpstr>
      <vt:lpstr>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Anderson, Emeli</cp:lastModifiedBy>
  <dcterms:created xsi:type="dcterms:W3CDTF">2018-07-30T15:04:46Z</dcterms:created>
  <dcterms:modified xsi:type="dcterms:W3CDTF">2019-02-12T19:05:01Z</dcterms:modified>
</cp:coreProperties>
</file>