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ttiemitchell/Desktop/"/>
    </mc:Choice>
  </mc:AlternateContent>
  <xr:revisionPtr revIDLastSave="0" documentId="13_ncr:1_{91B87F94-0AB2-0A43-8E58-D40A509CF360}" xr6:coauthVersionLast="45" xr6:coauthVersionMax="45" xr10:uidLastSave="{00000000-0000-0000-0000-000000000000}"/>
  <bookViews>
    <workbookView xWindow="280" yWindow="460" windowWidth="27640" windowHeight="16540" activeTab="3" xr2:uid="{D49D9C8C-3D97-5541-A1ED-B8612960B7E2}"/>
  </bookViews>
  <sheets>
    <sheet name="Sheet1" sheetId="1" r:id="rId1"/>
    <sheet name="meat consump" sheetId="2" r:id="rId2"/>
    <sheet name="SOCseq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3" l="1"/>
  <c r="F4" i="3"/>
  <c r="E4" i="3"/>
  <c r="C4" i="3"/>
  <c r="O5" i="3" l="1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4" i="3"/>
  <c r="Q35" i="2" l="1"/>
  <c r="R35" i="2"/>
  <c r="Q34" i="2"/>
  <c r="R34" i="2"/>
  <c r="Q33" i="2"/>
  <c r="R33" i="2"/>
  <c r="Q32" i="2"/>
  <c r="R32" i="2"/>
  <c r="P35" i="2"/>
  <c r="P34" i="2"/>
  <c r="P33" i="2"/>
  <c r="P32" i="2"/>
  <c r="Q29" i="2"/>
  <c r="R29" i="2"/>
  <c r="Q28" i="2"/>
  <c r="R28" i="2"/>
  <c r="Q27" i="2"/>
  <c r="R27" i="2"/>
  <c r="P29" i="2"/>
  <c r="P28" i="2"/>
  <c r="P27" i="2"/>
  <c r="Q26" i="2"/>
  <c r="R26" i="2"/>
  <c r="P26" i="2"/>
  <c r="Q23" i="2"/>
  <c r="R23" i="2"/>
  <c r="Q22" i="2"/>
  <c r="R22" i="2"/>
  <c r="Q21" i="2"/>
  <c r="R21" i="2"/>
  <c r="Q20" i="2"/>
  <c r="R20" i="2"/>
  <c r="P23" i="2"/>
  <c r="P22" i="2"/>
  <c r="P21" i="2"/>
  <c r="P20" i="2"/>
  <c r="Q17" i="2"/>
  <c r="R17" i="2"/>
  <c r="Q16" i="2"/>
  <c r="R16" i="2"/>
  <c r="Q15" i="2"/>
  <c r="R15" i="2"/>
  <c r="Q14" i="2"/>
  <c r="R14" i="2"/>
  <c r="P17" i="2"/>
  <c r="P16" i="2"/>
  <c r="P15" i="2"/>
  <c r="P14" i="2"/>
  <c r="Q11" i="2"/>
  <c r="R11" i="2"/>
  <c r="Q10" i="2"/>
  <c r="R10" i="2"/>
  <c r="Q9" i="2"/>
  <c r="R9" i="2"/>
  <c r="Q8" i="2"/>
  <c r="R8" i="2"/>
  <c r="P11" i="2"/>
  <c r="P10" i="2"/>
  <c r="P8" i="2"/>
  <c r="P9" i="2"/>
  <c r="Q2" i="2"/>
  <c r="R2" i="2"/>
  <c r="Q3" i="2"/>
  <c r="R3" i="2"/>
  <c r="Q4" i="2"/>
  <c r="R4" i="2"/>
  <c r="Q5" i="2"/>
  <c r="R5" i="2"/>
  <c r="P5" i="2"/>
  <c r="P4" i="2"/>
  <c r="P3" i="2"/>
  <c r="P2" i="2"/>
  <c r="L36" i="2"/>
  <c r="M36" i="2"/>
  <c r="K36" i="2"/>
  <c r="L30" i="2"/>
  <c r="M30" i="2"/>
  <c r="K30" i="2"/>
  <c r="L24" i="2"/>
  <c r="M24" i="2"/>
  <c r="K24" i="2"/>
  <c r="L18" i="2"/>
  <c r="M18" i="2"/>
  <c r="K18" i="2"/>
  <c r="K6" i="2"/>
  <c r="L12" i="2"/>
  <c r="M12" i="2"/>
  <c r="K12" i="2"/>
  <c r="L6" i="2"/>
  <c r="M6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2" i="1"/>
  <c r="F144" i="1"/>
  <c r="F142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4" i="1"/>
  <c r="F2" i="1"/>
</calcChain>
</file>

<file path=xl/sharedStrings.xml><?xml version="1.0" encoding="utf-8"?>
<sst xmlns="http://schemas.openxmlformats.org/spreadsheetml/2006/main" count="1156" uniqueCount="193">
  <si>
    <t>Year</t>
  </si>
  <si>
    <t>Region</t>
  </si>
  <si>
    <t>Meat</t>
  </si>
  <si>
    <t>Metric</t>
  </si>
  <si>
    <t>Value</t>
  </si>
  <si>
    <t>1961/1963</t>
  </si>
  <si>
    <t>2005/2007</t>
  </si>
  <si>
    <t>Cattle/buffalo</t>
  </si>
  <si>
    <t>Carcass weight (kg/animal)</t>
  </si>
  <si>
    <t>Developed countries</t>
  </si>
  <si>
    <t>Sheep/goats</t>
  </si>
  <si>
    <t>Pigs</t>
  </si>
  <si>
    <t>Poultry</t>
  </si>
  <si>
    <t>Sub-saharan Africa</t>
  </si>
  <si>
    <t>Number of animals (millions)</t>
  </si>
  <si>
    <t>Latin America</t>
  </si>
  <si>
    <t>Near East/North Africa</t>
  </si>
  <si>
    <t>South Asia</t>
  </si>
  <si>
    <t>East Asia</t>
  </si>
  <si>
    <t>kg meat</t>
  </si>
  <si>
    <t>region</t>
  </si>
  <si>
    <t>meat</t>
  </si>
  <si>
    <t>Total kg meat</t>
  </si>
  <si>
    <t>Proportion of consumption</t>
  </si>
  <si>
    <t>1961/1964</t>
  </si>
  <si>
    <t>1961/1965</t>
  </si>
  <si>
    <t>1961/1966</t>
  </si>
  <si>
    <t>2005/2008</t>
  </si>
  <si>
    <t>2005/2009</t>
  </si>
  <si>
    <t>2005/2010</t>
  </si>
  <si>
    <t>Russia</t>
  </si>
  <si>
    <t>Annual SOC increase (medium) (tC/ha/ya)</t>
  </si>
  <si>
    <t>Annual SOC increase (high) (tC/ha/ya)</t>
  </si>
  <si>
    <t>Australia</t>
  </si>
  <si>
    <t>Fiji</t>
  </si>
  <si>
    <t>New Caledonia</t>
  </si>
  <si>
    <t>New Zealand</t>
  </si>
  <si>
    <t>Papua New Guinea</t>
  </si>
  <si>
    <t>Vanuatu</t>
  </si>
  <si>
    <t>Ag Area (km^2)</t>
  </si>
  <si>
    <t>Kazakhstan</t>
  </si>
  <si>
    <t>Kyrgyzstan</t>
  </si>
  <si>
    <t>Mongolia</t>
  </si>
  <si>
    <t>Tajikistan</t>
  </si>
  <si>
    <t>Uzbekistan</t>
  </si>
  <si>
    <t>Belize</t>
  </si>
  <si>
    <t>Costa Rica</t>
  </si>
  <si>
    <t>Cuba</t>
  </si>
  <si>
    <t>Dominican Republic</t>
  </si>
  <si>
    <t>El Salvador</t>
  </si>
  <si>
    <t>Guatemala</t>
  </si>
  <si>
    <t>Haiti</t>
  </si>
  <si>
    <t>Honduras</t>
  </si>
  <si>
    <t>Jamaica</t>
  </si>
  <si>
    <t>Nicaragua</t>
  </si>
  <si>
    <t>Panama</t>
  </si>
  <si>
    <t>Puerto Rico</t>
  </si>
  <si>
    <t>China</t>
  </si>
  <si>
    <t>Japan</t>
  </si>
  <si>
    <t>North Korea</t>
  </si>
  <si>
    <t>South Korea</t>
  </si>
  <si>
    <t>Taiwan</t>
  </si>
  <si>
    <t>Angola</t>
  </si>
  <si>
    <t>Botswana</t>
  </si>
  <si>
    <t>Burundi</t>
  </si>
  <si>
    <t>Eritrea</t>
  </si>
  <si>
    <t>Ethiopia</t>
  </si>
  <si>
    <t>Kenya</t>
  </si>
  <si>
    <t>Lesotho</t>
  </si>
  <si>
    <t>Madagascar</t>
  </si>
  <si>
    <t>Malawi</t>
  </si>
  <si>
    <t>Mozambique</t>
  </si>
  <si>
    <t>Namibia</t>
  </si>
  <si>
    <t>Rwanda</t>
  </si>
  <si>
    <t>Somalia</t>
  </si>
  <si>
    <t>South Africa</t>
  </si>
  <si>
    <t>Tanzania</t>
  </si>
  <si>
    <t>Uganda</t>
  </si>
  <si>
    <t>Zambia</t>
  </si>
  <si>
    <t>Zimbabwe</t>
  </si>
  <si>
    <t>Albania</t>
  </si>
  <si>
    <t>Austria</t>
  </si>
  <si>
    <t>Belarus</t>
  </si>
  <si>
    <t>Belgium</t>
  </si>
  <si>
    <t>Bosnia and Herzegovina</t>
  </si>
  <si>
    <t>Bulgaria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</si>
  <si>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</si>
  <si>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</si>
  <si>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</si>
  <si>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</si>
  <si>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</si>
  <si>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</si>
  <si>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</si>
  <si>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</si>
  <si>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</si>
  <si>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</si>
  <si>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</si>
  <si>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Kosovo</t>
  </si>
  <si>
    <t>Latvia</t>
  </si>
  <si>
    <t>Lithuania</t>
  </si>
  <si>
    <t>Luxembourg</t>
  </si>
  <si>
    <t>Macedonia</t>
  </si>
  <si>
    <t>Moldova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</si>
  <si>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</si>
  <si>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</si>
  <si>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</si>
  <si>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</si>
  <si>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</si>
  <si>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</si>
  <si>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</si>
  <si>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</si>
  <si>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</si>
  <si>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</si>
  <si>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</si>
  <si>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</si>
  <si>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Ukraine</t>
  </si>
  <si>
    <t>United Kingdom</t>
  </si>
  <si>
    <t>Algeria</t>
  </si>
  <si>
    <t>Egypt</t>
  </si>
  <si>
    <t>Libya</t>
  </si>
  <si>
    <t>Mauritania</t>
  </si>
  <si>
    <t>Morocco</t>
  </si>
  <si>
    <t>Tunisia</t>
  </si>
  <si>
    <t>Canada</t>
  </si>
  <si>
    <t>Mexico</t>
  </si>
  <si>
    <t>United States</t>
  </si>
  <si>
    <t>Argentina</t>
  </si>
  <si>
    <t>Bolivia</t>
  </si>
  <si>
    <t>Brazil</t>
  </si>
  <si>
    <t>Chile</t>
  </si>
  <si>
    <t>Colombia</t>
  </si>
  <si>
    <t>Ecuador</t>
  </si>
  <si>
    <t>Guyana</t>
  </si>
  <si>
    <t>French Guiana</t>
  </si>
  <si>
    <t>Paraguay</t>
  </si>
  <si>
    <t>Peru</t>
  </si>
  <si>
    <t>Suriname</t>
  </si>
  <si>
    <t>Uruguay</t>
  </si>
  <si>
    <t>Venezuela</t>
  </si>
  <si>
    <t>Bangladesh</t>
  </si>
  <si>
    <t>Bhutan</t>
  </si>
  <si>
    <t>India</t>
  </si>
  <si>
    <t>Nepal</t>
  </si>
  <si>
    <t>Sri Lanka</t>
  </si>
  <si>
    <t>Benin</t>
  </si>
  <si>
    <t>Burkina Faso</t>
  </si>
  <si>
    <t>Cameroon</t>
  </si>
  <si>
    <t>Central African Republic</t>
  </si>
  <si>
    <t>Chad</t>
  </si>
  <si>
    <t>Cote d'Ivoire</t>
  </si>
  <si>
    <t>Dem. Rep. of Congo</t>
  </si>
  <si>
    <t>Equatorial Guinea</t>
  </si>
  <si>
    <t>Gabon</t>
  </si>
  <si>
    <t>Gambia</t>
  </si>
  <si>
    <t>Ghana</t>
  </si>
  <si>
    <t>Guinea</t>
  </si>
  <si>
    <t>Guinea-Bissau</t>
  </si>
  <si>
    <t>Liberia</t>
  </si>
  <si>
    <t>Mali</t>
  </si>
  <si>
    <t>Niger</t>
  </si>
  <si>
    <t>Nigeria</t>
  </si>
  <si>
    <t>Rep. of Congo</t>
  </si>
  <si>
    <t>Senegal</t>
  </si>
  <si>
    <t>Sierra Leone</t>
  </si>
  <si>
    <t>South Sudan</t>
  </si>
  <si>
    <t>Sudan</t>
  </si>
  <si>
    <t>Togo</t>
  </si>
  <si>
    <t>Afghanistan</t>
  </si>
  <si>
    <t>Armenia</t>
  </si>
  <si>
    <t>Azerbaijan</t>
  </si>
  <si>
    <t>Cyprus</t>
  </si>
  <si>
    <t>Georgia</t>
  </si>
  <si>
    <t>Iran</t>
  </si>
  <si>
    <t>Iraq</t>
  </si>
  <si>
    <t>Israel</t>
  </si>
  <si>
    <t>Jordan</t>
  </si>
  <si>
    <t>Lebanon</t>
  </si>
  <si>
    <t>Pakistan</t>
  </si>
  <si>
    <t>Palestine</t>
  </si>
  <si>
    <t>Saudi Arabia</t>
  </si>
  <si>
    <t>Syria</t>
  </si>
  <si>
    <t>Turkey</t>
  </si>
  <si>
    <t>Turkmenistan</t>
  </si>
  <si>
    <t>Yemen</t>
  </si>
  <si>
    <t>Croplands</t>
  </si>
  <si>
    <t>Grazing Lands</t>
  </si>
  <si>
    <t>pg C/yr</t>
  </si>
  <si>
    <t>land area (ha)</t>
  </si>
  <si>
    <t>tonnes C/yr</t>
  </si>
  <si>
    <t>tonnes C/ha/yr</t>
  </si>
  <si>
    <t>tonnes CO2/ha/yr</t>
  </si>
  <si>
    <t>https://bioone.org/journals/Rangeland-Ecology-and-Management/volume-63/issue-1/08-225.1/Soil-Carbon-Sequestration-in-Grazing-Lands--Societal-Benefits-and/10.2111/08-225.1.full#:~:text=Global%20estimates%20are%20that%20grazing,deforestation%20and%20land%2Duse%20changes.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</si>
</sst>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222222"/>
      <name val="Helvetica Neue"/>
      <family val="2"/>
    </font>
    <font>
      <sz val="12"/>
      <color rgb="FF222222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0" fontId="4" fillId="0" borderId="0" xfId="0" applyFont="1"/>
    <xf numFmtId="0" fontId="5" fillId="0" borderId="0" xfId="0" applyFont="1"/>
    <xf numFmtId="3" fontId="0" fillId="0" borderId="0" xfId="0" applyNumberFormat="1"/>
    <xf numFmtId="3" fontId="5" fillId="0" borderId="0" xfId="0" applyNumberFormat="1" applyFont="1"/>
    <xf numFmtId="3" fontId="4" fillId="0" borderId="0" xfId="0" applyNumberFormat="1" applyFon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one.org/journals/Rangeland-Ecology-and-Management/volume-63/issue-1/08-225.1/Soil-Carbon-Sequestration-in-Grazing-Lands--Societal-Benefits-and/10.2111/08-225.1.f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0E3C-DF4B-714D-B836-9672991F71D5}">
  <dimension ref="A1:H145"/>
  <sheetViews>
    <sheetView workbookViewId="0">
      <selection sqref="A1:F145"/>
    </sheetView>
  </sheetViews>
  <sheetFormatPr baseColWidth="10" defaultRowHeight="16"/>
  <cols>
    <col min="4" max="4" width="10.83203125" style="1"/>
    <col min="6" max="6" width="12.1640625" bestFit="1" customWidth="1"/>
  </cols>
  <sheetData>
    <row r="1" spans="1:8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19</v>
      </c>
      <c r="G1" s="1"/>
      <c r="H1" s="1"/>
    </row>
    <row r="2" spans="1:8">
      <c r="A2" t="s">
        <v>5</v>
      </c>
      <c r="B2" t="s">
        <v>9</v>
      </c>
      <c r="C2" t="s">
        <v>7</v>
      </c>
      <c r="D2" s="1" t="s">
        <v>14</v>
      </c>
      <c r="E2">
        <v>352</v>
      </c>
      <c r="F2">
        <f>E2*E3*1000000</f>
        <v>57376000000</v>
      </c>
      <c r="H2">
        <f>F2/1000</f>
        <v>57376000</v>
      </c>
    </row>
    <row r="3" spans="1:8">
      <c r="A3" t="s">
        <v>5</v>
      </c>
      <c r="B3" t="s">
        <v>9</v>
      </c>
      <c r="C3" t="s">
        <v>7</v>
      </c>
      <c r="D3" s="1" t="s">
        <v>8</v>
      </c>
      <c r="E3">
        <v>163</v>
      </c>
      <c r="H3">
        <f t="shared" ref="H3:H66" si="0">F3/1000</f>
        <v>0</v>
      </c>
    </row>
    <row r="4" spans="1:8">
      <c r="A4" t="s">
        <v>6</v>
      </c>
      <c r="B4" t="s">
        <v>9</v>
      </c>
      <c r="C4" t="s">
        <v>7</v>
      </c>
      <c r="D4" s="1" t="s">
        <v>14</v>
      </c>
      <c r="E4">
        <v>318</v>
      </c>
      <c r="F4">
        <f>E4*E5*1000000</f>
        <v>86178000000</v>
      </c>
      <c r="H4">
        <f t="shared" si="0"/>
        <v>86178000</v>
      </c>
    </row>
    <row r="5" spans="1:8">
      <c r="A5" t="s">
        <v>6</v>
      </c>
      <c r="B5" t="s">
        <v>9</v>
      </c>
      <c r="C5" t="s">
        <v>7</v>
      </c>
      <c r="D5" s="1" t="s">
        <v>8</v>
      </c>
      <c r="E5">
        <v>271</v>
      </c>
      <c r="H5">
        <f t="shared" si="0"/>
        <v>0</v>
      </c>
    </row>
    <row r="6" spans="1:8">
      <c r="A6">
        <v>2050</v>
      </c>
      <c r="B6" t="s">
        <v>9</v>
      </c>
      <c r="C6" t="s">
        <v>7</v>
      </c>
      <c r="D6" s="1" t="s">
        <v>14</v>
      </c>
      <c r="E6">
        <v>320</v>
      </c>
      <c r="F6">
        <f>E6*E7*1000000</f>
        <v>90560000000</v>
      </c>
      <c r="H6">
        <f t="shared" si="0"/>
        <v>90560000</v>
      </c>
    </row>
    <row r="7" spans="1:8">
      <c r="A7">
        <v>2050</v>
      </c>
      <c r="B7" t="s">
        <v>9</v>
      </c>
      <c r="C7" t="s">
        <v>7</v>
      </c>
      <c r="D7" s="1" t="s">
        <v>8</v>
      </c>
      <c r="E7">
        <v>283</v>
      </c>
      <c r="H7">
        <f t="shared" si="0"/>
        <v>0</v>
      </c>
    </row>
    <row r="8" spans="1:8">
      <c r="A8" t="s">
        <v>5</v>
      </c>
      <c r="B8" t="s">
        <v>9</v>
      </c>
      <c r="C8" t="s">
        <v>10</v>
      </c>
      <c r="D8" s="1" t="s">
        <v>14</v>
      </c>
      <c r="E8">
        <v>577</v>
      </c>
      <c r="F8">
        <f>E8*E9*1000000</f>
        <v>8655000000</v>
      </c>
      <c r="H8">
        <f t="shared" si="0"/>
        <v>8655000</v>
      </c>
    </row>
    <row r="9" spans="1:8">
      <c r="A9" t="s">
        <v>5</v>
      </c>
      <c r="B9" t="s">
        <v>9</v>
      </c>
      <c r="C9" t="s">
        <v>10</v>
      </c>
      <c r="D9" s="1" t="s">
        <v>8</v>
      </c>
      <c r="E9">
        <v>15</v>
      </c>
      <c r="H9">
        <f t="shared" si="0"/>
        <v>0</v>
      </c>
    </row>
    <row r="10" spans="1:8">
      <c r="A10" t="s">
        <v>6</v>
      </c>
      <c r="B10" t="s">
        <v>9</v>
      </c>
      <c r="C10" t="s">
        <v>10</v>
      </c>
      <c r="D10" s="1" t="s">
        <v>14</v>
      </c>
      <c r="E10">
        <v>389</v>
      </c>
      <c r="F10">
        <f>E10*E11*1000000</f>
        <v>6613000000</v>
      </c>
      <c r="H10">
        <f t="shared" si="0"/>
        <v>6613000</v>
      </c>
    </row>
    <row r="11" spans="1:8">
      <c r="A11" t="s">
        <v>6</v>
      </c>
      <c r="B11" t="s">
        <v>9</v>
      </c>
      <c r="C11" t="s">
        <v>10</v>
      </c>
      <c r="D11" s="1" t="s">
        <v>8</v>
      </c>
      <c r="E11">
        <v>17</v>
      </c>
      <c r="H11">
        <f t="shared" si="0"/>
        <v>0</v>
      </c>
    </row>
    <row r="12" spans="1:8">
      <c r="A12">
        <v>2050</v>
      </c>
      <c r="B12" t="s">
        <v>9</v>
      </c>
      <c r="C12" t="s">
        <v>10</v>
      </c>
      <c r="D12" s="1" t="s">
        <v>14</v>
      </c>
      <c r="E12">
        <v>460</v>
      </c>
      <c r="F12">
        <f>E12*E13*1000000</f>
        <v>8280000000</v>
      </c>
      <c r="H12">
        <f t="shared" si="0"/>
        <v>8280000</v>
      </c>
    </row>
    <row r="13" spans="1:8">
      <c r="A13">
        <v>2050</v>
      </c>
      <c r="B13" t="s">
        <v>9</v>
      </c>
      <c r="C13" t="s">
        <v>10</v>
      </c>
      <c r="D13" s="1" t="s">
        <v>8</v>
      </c>
      <c r="E13">
        <v>18</v>
      </c>
      <c r="H13">
        <f t="shared" si="0"/>
        <v>0</v>
      </c>
    </row>
    <row r="14" spans="1:8">
      <c r="A14" t="s">
        <v>5</v>
      </c>
      <c r="B14" t="s">
        <v>9</v>
      </c>
      <c r="C14" t="s">
        <v>11</v>
      </c>
      <c r="D14" s="1" t="s">
        <v>14</v>
      </c>
      <c r="E14">
        <v>248</v>
      </c>
      <c r="F14">
        <f>E14*E15*1000000</f>
        <v>17608000000</v>
      </c>
      <c r="H14">
        <f t="shared" si="0"/>
        <v>17608000</v>
      </c>
    </row>
    <row r="15" spans="1:8">
      <c r="A15" t="s">
        <v>5</v>
      </c>
      <c r="B15" t="s">
        <v>9</v>
      </c>
      <c r="C15" t="s">
        <v>11</v>
      </c>
      <c r="D15" s="1" t="s">
        <v>8</v>
      </c>
      <c r="E15">
        <v>71</v>
      </c>
      <c r="H15">
        <f t="shared" si="0"/>
        <v>0</v>
      </c>
    </row>
    <row r="16" spans="1:8">
      <c r="A16" t="s">
        <v>6</v>
      </c>
      <c r="B16" t="s">
        <v>9</v>
      </c>
      <c r="C16" t="s">
        <v>11</v>
      </c>
      <c r="D16" s="1" t="s">
        <v>14</v>
      </c>
      <c r="E16">
        <v>288</v>
      </c>
      <c r="F16">
        <f>E16*E17*1000000</f>
        <v>25056000000</v>
      </c>
      <c r="H16">
        <f t="shared" si="0"/>
        <v>25056000</v>
      </c>
    </row>
    <row r="17" spans="1:8">
      <c r="A17" t="s">
        <v>6</v>
      </c>
      <c r="B17" t="s">
        <v>9</v>
      </c>
      <c r="C17" t="s">
        <v>11</v>
      </c>
      <c r="D17" s="1" t="s">
        <v>8</v>
      </c>
      <c r="E17">
        <v>87</v>
      </c>
      <c r="H17">
        <f t="shared" si="0"/>
        <v>0</v>
      </c>
    </row>
    <row r="18" spans="1:8">
      <c r="A18">
        <v>2050</v>
      </c>
      <c r="B18" t="s">
        <v>9</v>
      </c>
      <c r="C18" t="s">
        <v>11</v>
      </c>
      <c r="D18" s="1" t="s">
        <v>14</v>
      </c>
      <c r="E18">
        <v>294</v>
      </c>
      <c r="F18">
        <f>E18*E19*1000000</f>
        <v>27048000000</v>
      </c>
      <c r="H18">
        <f t="shared" si="0"/>
        <v>27048000</v>
      </c>
    </row>
    <row r="19" spans="1:8">
      <c r="A19">
        <v>2050</v>
      </c>
      <c r="B19" t="s">
        <v>9</v>
      </c>
      <c r="C19" t="s">
        <v>11</v>
      </c>
      <c r="D19" s="1" t="s">
        <v>8</v>
      </c>
      <c r="E19">
        <v>92</v>
      </c>
      <c r="H19">
        <f t="shared" si="0"/>
        <v>0</v>
      </c>
    </row>
    <row r="20" spans="1:8">
      <c r="A20" t="s">
        <v>5</v>
      </c>
      <c r="B20" t="s">
        <v>9</v>
      </c>
      <c r="C20" t="s">
        <v>12</v>
      </c>
      <c r="D20" s="1" t="s">
        <v>14</v>
      </c>
      <c r="E20">
        <v>2568</v>
      </c>
      <c r="F20">
        <f>E20*E21*1000000</f>
        <v>3338400000</v>
      </c>
      <c r="H20">
        <f t="shared" si="0"/>
        <v>3338400</v>
      </c>
    </row>
    <row r="21" spans="1:8">
      <c r="A21" t="s">
        <v>5</v>
      </c>
      <c r="B21" t="s">
        <v>9</v>
      </c>
      <c r="C21" t="s">
        <v>12</v>
      </c>
      <c r="D21" s="1" t="s">
        <v>8</v>
      </c>
      <c r="E21">
        <v>1.3</v>
      </c>
      <c r="H21">
        <f t="shared" si="0"/>
        <v>0</v>
      </c>
    </row>
    <row r="22" spans="1:8">
      <c r="A22" t="s">
        <v>6</v>
      </c>
      <c r="B22" t="s">
        <v>9</v>
      </c>
      <c r="C22" t="s">
        <v>12</v>
      </c>
      <c r="D22" s="1" t="s">
        <v>14</v>
      </c>
      <c r="E22">
        <v>5239</v>
      </c>
      <c r="F22">
        <f>E22*E23*1000000</f>
        <v>9954100000</v>
      </c>
      <c r="H22">
        <f t="shared" si="0"/>
        <v>9954100</v>
      </c>
    </row>
    <row r="23" spans="1:8">
      <c r="A23" t="s">
        <v>6</v>
      </c>
      <c r="B23" t="s">
        <v>9</v>
      </c>
      <c r="C23" t="s">
        <v>12</v>
      </c>
      <c r="D23" s="1" t="s">
        <v>8</v>
      </c>
      <c r="E23">
        <v>1.9</v>
      </c>
      <c r="H23">
        <f t="shared" si="0"/>
        <v>0</v>
      </c>
    </row>
    <row r="24" spans="1:8">
      <c r="A24">
        <v>2050</v>
      </c>
      <c r="B24" t="s">
        <v>9</v>
      </c>
      <c r="C24" t="s">
        <v>12</v>
      </c>
      <c r="D24" s="1" t="s">
        <v>14</v>
      </c>
      <c r="E24">
        <v>7212</v>
      </c>
      <c r="F24">
        <f>E24*E25*1000000</f>
        <v>13702800000</v>
      </c>
      <c r="H24">
        <f t="shared" si="0"/>
        <v>13702800</v>
      </c>
    </row>
    <row r="25" spans="1:8">
      <c r="A25">
        <v>2050</v>
      </c>
      <c r="B25" t="s">
        <v>9</v>
      </c>
      <c r="C25" t="s">
        <v>12</v>
      </c>
      <c r="D25" s="1" t="s">
        <v>8</v>
      </c>
      <c r="E25">
        <v>1.9</v>
      </c>
      <c r="H25">
        <f t="shared" si="0"/>
        <v>0</v>
      </c>
    </row>
    <row r="26" spans="1:8">
      <c r="A26" t="s">
        <v>5</v>
      </c>
      <c r="B26" t="s">
        <v>13</v>
      </c>
      <c r="C26" t="s">
        <v>7</v>
      </c>
      <c r="D26" s="1" t="s">
        <v>14</v>
      </c>
      <c r="E26">
        <v>106</v>
      </c>
      <c r="F26">
        <f>E26*E27*1000000</f>
        <v>14310000000</v>
      </c>
      <c r="H26">
        <f t="shared" si="0"/>
        <v>14310000</v>
      </c>
    </row>
    <row r="27" spans="1:8">
      <c r="A27" t="s">
        <v>5</v>
      </c>
      <c r="B27" t="s">
        <v>13</v>
      </c>
      <c r="C27" t="s">
        <v>7</v>
      </c>
      <c r="D27" s="1" t="s">
        <v>8</v>
      </c>
      <c r="E27">
        <v>135</v>
      </c>
      <c r="H27">
        <f t="shared" si="0"/>
        <v>0</v>
      </c>
    </row>
    <row r="28" spans="1:8">
      <c r="A28" t="s">
        <v>6</v>
      </c>
      <c r="B28" t="s">
        <v>13</v>
      </c>
      <c r="C28" t="s">
        <v>7</v>
      </c>
      <c r="D28" s="1" t="s">
        <v>14</v>
      </c>
      <c r="E28">
        <v>232</v>
      </c>
      <c r="F28">
        <f>E28*E29*1000000</f>
        <v>29928000000</v>
      </c>
      <c r="H28">
        <f t="shared" si="0"/>
        <v>29928000</v>
      </c>
    </row>
    <row r="29" spans="1:8">
      <c r="A29" t="s">
        <v>6</v>
      </c>
      <c r="B29" t="s">
        <v>13</v>
      </c>
      <c r="C29" t="s">
        <v>7</v>
      </c>
      <c r="D29" s="1" t="s">
        <v>8</v>
      </c>
      <c r="E29">
        <v>129</v>
      </c>
      <c r="H29">
        <f t="shared" si="0"/>
        <v>0</v>
      </c>
    </row>
    <row r="30" spans="1:8">
      <c r="A30">
        <v>2050</v>
      </c>
      <c r="B30" t="s">
        <v>13</v>
      </c>
      <c r="C30" t="s">
        <v>7</v>
      </c>
      <c r="D30" s="1" t="s">
        <v>14</v>
      </c>
      <c r="E30">
        <v>332</v>
      </c>
      <c r="F30">
        <f>E30*E31*1000000</f>
        <v>67728000000</v>
      </c>
      <c r="H30">
        <f t="shared" si="0"/>
        <v>67728000</v>
      </c>
    </row>
    <row r="31" spans="1:8">
      <c r="A31">
        <v>2050</v>
      </c>
      <c r="B31" t="s">
        <v>13</v>
      </c>
      <c r="C31" t="s">
        <v>7</v>
      </c>
      <c r="D31" s="1" t="s">
        <v>8</v>
      </c>
      <c r="E31">
        <v>204</v>
      </c>
      <c r="H31">
        <f t="shared" si="0"/>
        <v>0</v>
      </c>
    </row>
    <row r="32" spans="1:8">
      <c r="A32" t="s">
        <v>5</v>
      </c>
      <c r="B32" t="s">
        <v>13</v>
      </c>
      <c r="C32" t="s">
        <v>10</v>
      </c>
      <c r="D32" s="1" t="s">
        <v>14</v>
      </c>
      <c r="E32">
        <v>151</v>
      </c>
      <c r="F32">
        <f>E32*E33*1000000</f>
        <v>1661000000</v>
      </c>
      <c r="H32">
        <f t="shared" si="0"/>
        <v>1661000</v>
      </c>
    </row>
    <row r="33" spans="1:8">
      <c r="A33" t="s">
        <v>5</v>
      </c>
      <c r="B33" t="s">
        <v>13</v>
      </c>
      <c r="C33" t="s">
        <v>10</v>
      </c>
      <c r="D33" s="1" t="s">
        <v>8</v>
      </c>
      <c r="E33">
        <v>11</v>
      </c>
      <c r="H33">
        <f t="shared" si="0"/>
        <v>0</v>
      </c>
    </row>
    <row r="34" spans="1:8">
      <c r="A34" t="s">
        <v>6</v>
      </c>
      <c r="B34" t="s">
        <v>13</v>
      </c>
      <c r="C34" t="s">
        <v>10</v>
      </c>
      <c r="D34" s="1" t="s">
        <v>14</v>
      </c>
      <c r="E34">
        <v>456</v>
      </c>
      <c r="F34">
        <f>E34*E35*1000000</f>
        <v>5472000000</v>
      </c>
      <c r="H34">
        <f t="shared" si="0"/>
        <v>5472000</v>
      </c>
    </row>
    <row r="35" spans="1:8">
      <c r="A35" t="s">
        <v>6</v>
      </c>
      <c r="B35" t="s">
        <v>13</v>
      </c>
      <c r="C35" t="s">
        <v>10</v>
      </c>
      <c r="D35" s="1" t="s">
        <v>8</v>
      </c>
      <c r="E35">
        <v>12</v>
      </c>
      <c r="H35">
        <f t="shared" si="0"/>
        <v>0</v>
      </c>
    </row>
    <row r="36" spans="1:8">
      <c r="A36">
        <v>2050</v>
      </c>
      <c r="B36" t="s">
        <v>13</v>
      </c>
      <c r="C36" t="s">
        <v>10</v>
      </c>
      <c r="D36" s="1" t="s">
        <v>14</v>
      </c>
      <c r="E36">
        <v>855</v>
      </c>
      <c r="F36">
        <f>E36*E37*1000000</f>
        <v>15390000000</v>
      </c>
      <c r="H36">
        <f t="shared" si="0"/>
        <v>15390000</v>
      </c>
    </row>
    <row r="37" spans="1:8">
      <c r="A37">
        <v>2050</v>
      </c>
      <c r="B37" t="s">
        <v>13</v>
      </c>
      <c r="C37" t="s">
        <v>10</v>
      </c>
      <c r="D37" s="1" t="s">
        <v>8</v>
      </c>
      <c r="E37">
        <v>18</v>
      </c>
      <c r="H37">
        <f t="shared" si="0"/>
        <v>0</v>
      </c>
    </row>
    <row r="38" spans="1:8">
      <c r="A38" t="s">
        <v>5</v>
      </c>
      <c r="B38" t="s">
        <v>13</v>
      </c>
      <c r="C38" t="s">
        <v>11</v>
      </c>
      <c r="D38" s="1" t="s">
        <v>14</v>
      </c>
      <c r="E38">
        <v>4</v>
      </c>
      <c r="F38">
        <f>E38*E39*1000000</f>
        <v>180000000</v>
      </c>
      <c r="H38">
        <f t="shared" si="0"/>
        <v>180000</v>
      </c>
    </row>
    <row r="39" spans="1:8">
      <c r="A39" t="s">
        <v>5</v>
      </c>
      <c r="B39" t="s">
        <v>13</v>
      </c>
      <c r="C39" t="s">
        <v>11</v>
      </c>
      <c r="D39" s="1" t="s">
        <v>8</v>
      </c>
      <c r="E39">
        <v>45</v>
      </c>
      <c r="H39">
        <f t="shared" si="0"/>
        <v>0</v>
      </c>
    </row>
    <row r="40" spans="1:8">
      <c r="A40" t="s">
        <v>6</v>
      </c>
      <c r="B40" t="s">
        <v>13</v>
      </c>
      <c r="C40" t="s">
        <v>11</v>
      </c>
      <c r="D40" s="1" t="s">
        <v>14</v>
      </c>
      <c r="E40">
        <v>22</v>
      </c>
      <c r="F40">
        <f>E40*E41*1000000</f>
        <v>990000000</v>
      </c>
      <c r="H40">
        <f t="shared" si="0"/>
        <v>990000</v>
      </c>
    </row>
    <row r="41" spans="1:8">
      <c r="A41" t="s">
        <v>6</v>
      </c>
      <c r="B41" t="s">
        <v>13</v>
      </c>
      <c r="C41" t="s">
        <v>11</v>
      </c>
      <c r="D41" s="1" t="s">
        <v>8</v>
      </c>
      <c r="E41">
        <v>45</v>
      </c>
      <c r="H41">
        <f t="shared" si="0"/>
        <v>0</v>
      </c>
    </row>
    <row r="42" spans="1:8">
      <c r="A42">
        <v>2050</v>
      </c>
      <c r="B42" t="s">
        <v>13</v>
      </c>
      <c r="C42" t="s">
        <v>11</v>
      </c>
      <c r="D42" s="1" t="s">
        <v>14</v>
      </c>
      <c r="E42">
        <v>62</v>
      </c>
      <c r="F42">
        <f>E42*E43*1000000</f>
        <v>3968000000</v>
      </c>
      <c r="H42">
        <f t="shared" si="0"/>
        <v>3968000</v>
      </c>
    </row>
    <row r="43" spans="1:8">
      <c r="A43">
        <v>2050</v>
      </c>
      <c r="B43" t="s">
        <v>13</v>
      </c>
      <c r="C43" t="s">
        <v>11</v>
      </c>
      <c r="D43" s="1" t="s">
        <v>8</v>
      </c>
      <c r="E43">
        <v>64</v>
      </c>
      <c r="H43">
        <f t="shared" si="0"/>
        <v>0</v>
      </c>
    </row>
    <row r="44" spans="1:8">
      <c r="A44" t="s">
        <v>5</v>
      </c>
      <c r="B44" t="s">
        <v>13</v>
      </c>
      <c r="C44" t="s">
        <v>12</v>
      </c>
      <c r="D44" s="1" t="s">
        <v>14</v>
      </c>
      <c r="E44">
        <v>218</v>
      </c>
      <c r="F44">
        <f>E44*E45*1000000</f>
        <v>196200000.00000003</v>
      </c>
      <c r="H44">
        <f t="shared" si="0"/>
        <v>196200.00000000003</v>
      </c>
    </row>
    <row r="45" spans="1:8">
      <c r="A45" t="s">
        <v>5</v>
      </c>
      <c r="B45" t="s">
        <v>13</v>
      </c>
      <c r="C45" t="s">
        <v>12</v>
      </c>
      <c r="D45" s="1" t="s">
        <v>8</v>
      </c>
      <c r="E45">
        <v>0.9</v>
      </c>
      <c r="H45">
        <f t="shared" si="0"/>
        <v>0</v>
      </c>
    </row>
    <row r="46" spans="1:8">
      <c r="A46" t="s">
        <v>6</v>
      </c>
      <c r="B46" t="s">
        <v>13</v>
      </c>
      <c r="C46" t="s">
        <v>12</v>
      </c>
      <c r="D46" s="1" t="s">
        <v>14</v>
      </c>
      <c r="E46">
        <v>790</v>
      </c>
      <c r="F46">
        <f>E46*E47*1000000</f>
        <v>790000000</v>
      </c>
      <c r="H46">
        <f t="shared" si="0"/>
        <v>790000</v>
      </c>
    </row>
    <row r="47" spans="1:8">
      <c r="A47" t="s">
        <v>6</v>
      </c>
      <c r="B47" t="s">
        <v>13</v>
      </c>
      <c r="C47" t="s">
        <v>12</v>
      </c>
      <c r="D47" s="1" t="s">
        <v>8</v>
      </c>
      <c r="E47">
        <v>1</v>
      </c>
      <c r="H47">
        <f t="shared" si="0"/>
        <v>0</v>
      </c>
    </row>
    <row r="48" spans="1:8">
      <c r="A48">
        <v>2050</v>
      </c>
      <c r="B48" t="s">
        <v>13</v>
      </c>
      <c r="C48" t="s">
        <v>12</v>
      </c>
      <c r="D48" s="1" t="s">
        <v>14</v>
      </c>
      <c r="E48">
        <v>2625</v>
      </c>
      <c r="F48">
        <f>E48*E49*1000000</f>
        <v>3674999999.9999995</v>
      </c>
      <c r="H48">
        <f t="shared" si="0"/>
        <v>3674999.9999999995</v>
      </c>
    </row>
    <row r="49" spans="1:8">
      <c r="A49">
        <v>2050</v>
      </c>
      <c r="B49" t="s">
        <v>13</v>
      </c>
      <c r="C49" t="s">
        <v>12</v>
      </c>
      <c r="D49" s="1" t="s">
        <v>8</v>
      </c>
      <c r="E49">
        <v>1.4</v>
      </c>
      <c r="H49">
        <f t="shared" si="0"/>
        <v>0</v>
      </c>
    </row>
    <row r="50" spans="1:8">
      <c r="A50" t="s">
        <v>5</v>
      </c>
      <c r="B50" t="s">
        <v>15</v>
      </c>
      <c r="C50" t="s">
        <v>7</v>
      </c>
      <c r="D50" s="1" t="s">
        <v>14</v>
      </c>
      <c r="E50">
        <v>178</v>
      </c>
      <c r="F50">
        <f>E50*E51*1000000</f>
        <v>33998000000</v>
      </c>
      <c r="H50">
        <f t="shared" si="0"/>
        <v>33998000</v>
      </c>
    </row>
    <row r="51" spans="1:8">
      <c r="A51" t="s">
        <v>5</v>
      </c>
      <c r="B51" t="s">
        <v>15</v>
      </c>
      <c r="C51" t="s">
        <v>7</v>
      </c>
      <c r="D51" s="1" t="s">
        <v>8</v>
      </c>
      <c r="E51">
        <v>191</v>
      </c>
      <c r="H51">
        <f t="shared" si="0"/>
        <v>0</v>
      </c>
    </row>
    <row r="52" spans="1:8">
      <c r="A52" t="s">
        <v>6</v>
      </c>
      <c r="B52" t="s">
        <v>15</v>
      </c>
      <c r="C52" t="s">
        <v>7</v>
      </c>
      <c r="D52" s="1" t="s">
        <v>14</v>
      </c>
      <c r="E52">
        <v>395</v>
      </c>
      <c r="F52">
        <f>E52*E53*1000000</f>
        <v>84135000000</v>
      </c>
      <c r="H52">
        <f t="shared" si="0"/>
        <v>84135000</v>
      </c>
    </row>
    <row r="53" spans="1:8">
      <c r="A53" t="s">
        <v>6</v>
      </c>
      <c r="B53" t="s">
        <v>15</v>
      </c>
      <c r="C53" t="s">
        <v>7</v>
      </c>
      <c r="D53" s="1" t="s">
        <v>8</v>
      </c>
      <c r="E53">
        <v>213</v>
      </c>
      <c r="H53">
        <f t="shared" si="0"/>
        <v>0</v>
      </c>
    </row>
    <row r="54" spans="1:8">
      <c r="A54">
        <v>2050</v>
      </c>
      <c r="B54" t="s">
        <v>15</v>
      </c>
      <c r="C54" t="s">
        <v>7</v>
      </c>
      <c r="D54" s="1" t="s">
        <v>14</v>
      </c>
      <c r="E54">
        <v>517</v>
      </c>
      <c r="F54">
        <f>E54*E55*1000000</f>
        <v>124597000000</v>
      </c>
      <c r="H54">
        <f t="shared" si="0"/>
        <v>124597000</v>
      </c>
    </row>
    <row r="55" spans="1:8">
      <c r="A55">
        <v>2050</v>
      </c>
      <c r="B55" t="s">
        <v>15</v>
      </c>
      <c r="C55" t="s">
        <v>7</v>
      </c>
      <c r="D55" s="1" t="s">
        <v>8</v>
      </c>
      <c r="E55">
        <v>241</v>
      </c>
      <c r="H55">
        <f t="shared" si="0"/>
        <v>0</v>
      </c>
    </row>
    <row r="56" spans="1:8">
      <c r="A56" t="s">
        <v>5</v>
      </c>
      <c r="B56" t="s">
        <v>15</v>
      </c>
      <c r="C56" t="s">
        <v>10</v>
      </c>
      <c r="D56" s="1" t="s">
        <v>14</v>
      </c>
      <c r="E56">
        <v>154</v>
      </c>
      <c r="F56">
        <f>E56*E57*1000000</f>
        <v>2156000000</v>
      </c>
      <c r="H56">
        <f t="shared" si="0"/>
        <v>2156000</v>
      </c>
    </row>
    <row r="57" spans="1:8">
      <c r="A57" t="s">
        <v>5</v>
      </c>
      <c r="B57" t="s">
        <v>15</v>
      </c>
      <c r="C57" t="s">
        <v>10</v>
      </c>
      <c r="D57" s="1" t="s">
        <v>8</v>
      </c>
      <c r="E57">
        <v>14</v>
      </c>
      <c r="H57">
        <f t="shared" si="0"/>
        <v>0</v>
      </c>
    </row>
    <row r="58" spans="1:8">
      <c r="A58" t="s">
        <v>6</v>
      </c>
      <c r="B58" t="s">
        <v>15</v>
      </c>
      <c r="C58" t="s">
        <v>10</v>
      </c>
      <c r="D58" s="1" t="s">
        <v>14</v>
      </c>
      <c r="E58">
        <v>117</v>
      </c>
      <c r="F58">
        <f>E58*E59*1000000</f>
        <v>1638000000</v>
      </c>
      <c r="H58">
        <f t="shared" si="0"/>
        <v>1638000</v>
      </c>
    </row>
    <row r="59" spans="1:8">
      <c r="A59" t="s">
        <v>6</v>
      </c>
      <c r="B59" t="s">
        <v>15</v>
      </c>
      <c r="C59" t="s">
        <v>10</v>
      </c>
      <c r="D59" s="1" t="s">
        <v>8</v>
      </c>
      <c r="E59">
        <v>14</v>
      </c>
      <c r="H59">
        <f t="shared" si="0"/>
        <v>0</v>
      </c>
    </row>
    <row r="60" spans="1:8">
      <c r="A60">
        <v>2050</v>
      </c>
      <c r="B60" t="s">
        <v>15</v>
      </c>
      <c r="C60" t="s">
        <v>10</v>
      </c>
      <c r="D60" s="1" t="s">
        <v>14</v>
      </c>
      <c r="E60">
        <v>146</v>
      </c>
      <c r="F60">
        <f>E60*E61*1000000</f>
        <v>2336000000</v>
      </c>
      <c r="H60">
        <f t="shared" si="0"/>
        <v>2336000</v>
      </c>
    </row>
    <row r="61" spans="1:8">
      <c r="A61">
        <v>2050</v>
      </c>
      <c r="B61" t="s">
        <v>15</v>
      </c>
      <c r="C61" t="s">
        <v>10</v>
      </c>
      <c r="D61" s="1" t="s">
        <v>8</v>
      </c>
      <c r="E61">
        <v>16</v>
      </c>
      <c r="H61">
        <f t="shared" si="0"/>
        <v>0</v>
      </c>
    </row>
    <row r="62" spans="1:8">
      <c r="A62" t="s">
        <v>5</v>
      </c>
      <c r="B62" t="s">
        <v>15</v>
      </c>
      <c r="C62" t="s">
        <v>11</v>
      </c>
      <c r="D62" s="1" t="s">
        <v>14</v>
      </c>
      <c r="E62">
        <v>51</v>
      </c>
      <c r="F62">
        <f>E62*E63*1000000</f>
        <v>3264000000</v>
      </c>
      <c r="H62">
        <f t="shared" si="0"/>
        <v>3264000</v>
      </c>
    </row>
    <row r="63" spans="1:8">
      <c r="A63" t="s">
        <v>5</v>
      </c>
      <c r="B63" t="s">
        <v>15</v>
      </c>
      <c r="C63" t="s">
        <v>11</v>
      </c>
      <c r="D63" s="1" t="s">
        <v>8</v>
      </c>
      <c r="E63">
        <v>64</v>
      </c>
      <c r="H63">
        <f t="shared" si="0"/>
        <v>0</v>
      </c>
    </row>
    <row r="64" spans="1:8">
      <c r="A64" t="s">
        <v>6</v>
      </c>
      <c r="B64" t="s">
        <v>15</v>
      </c>
      <c r="C64" t="s">
        <v>11</v>
      </c>
      <c r="D64" s="1" t="s">
        <v>14</v>
      </c>
      <c r="E64">
        <v>78</v>
      </c>
      <c r="F64">
        <f>E64*E65*1000000</f>
        <v>6318000000</v>
      </c>
      <c r="H64">
        <f t="shared" si="0"/>
        <v>6318000</v>
      </c>
    </row>
    <row r="65" spans="1:8">
      <c r="A65" t="s">
        <v>6</v>
      </c>
      <c r="B65" t="s">
        <v>15</v>
      </c>
      <c r="C65" t="s">
        <v>11</v>
      </c>
      <c r="D65" s="1" t="s">
        <v>8</v>
      </c>
      <c r="E65">
        <v>81</v>
      </c>
      <c r="H65">
        <f t="shared" si="0"/>
        <v>0</v>
      </c>
    </row>
    <row r="66" spans="1:8">
      <c r="A66">
        <v>2050</v>
      </c>
      <c r="B66" t="s">
        <v>15</v>
      </c>
      <c r="C66" t="s">
        <v>11</v>
      </c>
      <c r="D66" s="1" t="s">
        <v>14</v>
      </c>
      <c r="E66">
        <v>110</v>
      </c>
      <c r="F66">
        <f>E66*E67*1000000</f>
        <v>10230000000</v>
      </c>
      <c r="H66">
        <f t="shared" si="0"/>
        <v>10230000</v>
      </c>
    </row>
    <row r="67" spans="1:8">
      <c r="A67">
        <v>2050</v>
      </c>
      <c r="B67" t="s">
        <v>15</v>
      </c>
      <c r="C67" t="s">
        <v>11</v>
      </c>
      <c r="D67" s="1" t="s">
        <v>8</v>
      </c>
      <c r="E67">
        <v>93</v>
      </c>
      <c r="H67">
        <f t="shared" ref="H67:H130" si="1">F67/1000</f>
        <v>0</v>
      </c>
    </row>
    <row r="68" spans="1:8">
      <c r="A68" t="s">
        <v>5</v>
      </c>
      <c r="B68" t="s">
        <v>15</v>
      </c>
      <c r="C68" t="s">
        <v>12</v>
      </c>
      <c r="D68" s="1" t="s">
        <v>14</v>
      </c>
      <c r="E68">
        <v>376</v>
      </c>
      <c r="F68">
        <f>E68*E69*1000000</f>
        <v>451200000</v>
      </c>
      <c r="H68">
        <f t="shared" si="1"/>
        <v>451200</v>
      </c>
    </row>
    <row r="69" spans="1:8">
      <c r="A69" t="s">
        <v>5</v>
      </c>
      <c r="B69" t="s">
        <v>15</v>
      </c>
      <c r="C69" t="s">
        <v>12</v>
      </c>
      <c r="D69" s="1" t="s">
        <v>8</v>
      </c>
      <c r="E69">
        <v>1.2</v>
      </c>
      <c r="H69">
        <f t="shared" si="1"/>
        <v>0</v>
      </c>
    </row>
    <row r="70" spans="1:8">
      <c r="A70" t="s">
        <v>6</v>
      </c>
      <c r="B70" t="s">
        <v>15</v>
      </c>
      <c r="C70" t="s">
        <v>12</v>
      </c>
      <c r="D70" s="1" t="s">
        <v>14</v>
      </c>
      <c r="E70">
        <v>2716</v>
      </c>
      <c r="F70">
        <f>E70*E71*1000000</f>
        <v>4888800000</v>
      </c>
      <c r="H70">
        <f t="shared" si="1"/>
        <v>4888800</v>
      </c>
    </row>
    <row r="71" spans="1:8">
      <c r="A71" t="s">
        <v>6</v>
      </c>
      <c r="B71" t="s">
        <v>15</v>
      </c>
      <c r="C71" t="s">
        <v>12</v>
      </c>
      <c r="D71" s="1" t="s">
        <v>8</v>
      </c>
      <c r="E71">
        <v>1.8</v>
      </c>
      <c r="H71">
        <f t="shared" si="1"/>
        <v>0</v>
      </c>
    </row>
    <row r="72" spans="1:8">
      <c r="A72">
        <v>2050</v>
      </c>
      <c r="B72" t="s">
        <v>15</v>
      </c>
      <c r="C72" t="s">
        <v>12</v>
      </c>
      <c r="D72" s="1" t="s">
        <v>14</v>
      </c>
      <c r="E72">
        <v>4812</v>
      </c>
      <c r="F72">
        <f>E72*E73*1000000</f>
        <v>9142800000</v>
      </c>
      <c r="H72">
        <f t="shared" si="1"/>
        <v>9142800</v>
      </c>
    </row>
    <row r="73" spans="1:8">
      <c r="A73">
        <v>2050</v>
      </c>
      <c r="B73" t="s">
        <v>15</v>
      </c>
      <c r="C73" t="s">
        <v>12</v>
      </c>
      <c r="D73" s="1" t="s">
        <v>8</v>
      </c>
      <c r="E73">
        <v>1.9</v>
      </c>
      <c r="H73">
        <f t="shared" si="1"/>
        <v>0</v>
      </c>
    </row>
    <row r="74" spans="1:8">
      <c r="A74" t="s">
        <v>5</v>
      </c>
      <c r="B74" t="s">
        <v>16</v>
      </c>
      <c r="C74" t="s">
        <v>7</v>
      </c>
      <c r="D74" s="1" t="s">
        <v>14</v>
      </c>
      <c r="E74">
        <v>34</v>
      </c>
      <c r="F74">
        <f>E74*E75*1000000</f>
        <v>3740000000</v>
      </c>
      <c r="H74">
        <f t="shared" si="1"/>
        <v>3740000</v>
      </c>
    </row>
    <row r="75" spans="1:8">
      <c r="A75" t="s">
        <v>5</v>
      </c>
      <c r="B75" t="s">
        <v>16</v>
      </c>
      <c r="C75" t="s">
        <v>7</v>
      </c>
      <c r="D75" s="1" t="s">
        <v>8</v>
      </c>
      <c r="E75">
        <v>110</v>
      </c>
      <c r="H75">
        <f t="shared" si="1"/>
        <v>0</v>
      </c>
    </row>
    <row r="76" spans="1:8">
      <c r="A76" t="s">
        <v>6</v>
      </c>
      <c r="B76" t="s">
        <v>16</v>
      </c>
      <c r="C76" t="s">
        <v>7</v>
      </c>
      <c r="D76" s="1" t="s">
        <v>14</v>
      </c>
      <c r="E76">
        <v>42</v>
      </c>
      <c r="F76">
        <f>E76*E77*1000000</f>
        <v>7098000000</v>
      </c>
      <c r="H76">
        <f t="shared" si="1"/>
        <v>7098000</v>
      </c>
    </row>
    <row r="77" spans="1:8">
      <c r="A77" t="s">
        <v>6</v>
      </c>
      <c r="B77" t="s">
        <v>16</v>
      </c>
      <c r="C77" t="s">
        <v>7</v>
      </c>
      <c r="D77" s="1" t="s">
        <v>8</v>
      </c>
      <c r="E77">
        <v>169</v>
      </c>
      <c r="H77">
        <f t="shared" si="1"/>
        <v>0</v>
      </c>
    </row>
    <row r="78" spans="1:8">
      <c r="A78">
        <v>2050</v>
      </c>
      <c r="B78" t="s">
        <v>16</v>
      </c>
      <c r="C78" t="s">
        <v>7</v>
      </c>
      <c r="D78" s="1" t="s">
        <v>14</v>
      </c>
      <c r="E78">
        <v>69</v>
      </c>
      <c r="F78">
        <f>E78*E79*1000000</f>
        <v>14835000000</v>
      </c>
      <c r="H78">
        <f t="shared" si="1"/>
        <v>14835000</v>
      </c>
    </row>
    <row r="79" spans="1:8">
      <c r="A79">
        <v>2050</v>
      </c>
      <c r="B79" t="s">
        <v>16</v>
      </c>
      <c r="C79" t="s">
        <v>7</v>
      </c>
      <c r="D79" s="1" t="s">
        <v>8</v>
      </c>
      <c r="E79">
        <v>215</v>
      </c>
      <c r="H79">
        <f t="shared" si="1"/>
        <v>0</v>
      </c>
    </row>
    <row r="80" spans="1:8">
      <c r="A80" t="s">
        <v>5</v>
      </c>
      <c r="B80" t="s">
        <v>16</v>
      </c>
      <c r="C80" t="s">
        <v>10</v>
      </c>
      <c r="D80" s="1" t="s">
        <v>14</v>
      </c>
      <c r="E80">
        <v>183</v>
      </c>
      <c r="F80">
        <f>E80*E81*1000000</f>
        <v>2562000000</v>
      </c>
      <c r="H80">
        <f t="shared" si="1"/>
        <v>2562000</v>
      </c>
    </row>
    <row r="81" spans="1:8">
      <c r="A81" t="s">
        <v>5</v>
      </c>
      <c r="B81" t="s">
        <v>16</v>
      </c>
      <c r="C81" t="s">
        <v>10</v>
      </c>
      <c r="D81" s="1" t="s">
        <v>8</v>
      </c>
      <c r="E81">
        <v>14</v>
      </c>
      <c r="H81">
        <f t="shared" si="1"/>
        <v>0</v>
      </c>
    </row>
    <row r="82" spans="1:8">
      <c r="A82" t="s">
        <v>6</v>
      </c>
      <c r="B82" t="s">
        <v>16</v>
      </c>
      <c r="C82" t="s">
        <v>10</v>
      </c>
      <c r="D82" s="1" t="s">
        <v>14</v>
      </c>
      <c r="E82">
        <v>255</v>
      </c>
      <c r="F82">
        <f>E82*E83*1000000</f>
        <v>4080000000</v>
      </c>
      <c r="H82">
        <f t="shared" si="1"/>
        <v>4080000</v>
      </c>
    </row>
    <row r="83" spans="1:8">
      <c r="A83" t="s">
        <v>6</v>
      </c>
      <c r="B83" t="s">
        <v>16</v>
      </c>
      <c r="C83" t="s">
        <v>10</v>
      </c>
      <c r="D83" s="1" t="s">
        <v>8</v>
      </c>
      <c r="E83">
        <v>16</v>
      </c>
      <c r="H83">
        <f t="shared" si="1"/>
        <v>0</v>
      </c>
    </row>
    <row r="84" spans="1:8">
      <c r="A84">
        <v>2050</v>
      </c>
      <c r="B84" t="s">
        <v>16</v>
      </c>
      <c r="C84" t="s">
        <v>10</v>
      </c>
      <c r="D84" s="1" t="s">
        <v>14</v>
      </c>
      <c r="E84">
        <v>419</v>
      </c>
      <c r="F84">
        <f>E84*E85*1000000</f>
        <v>7961000000</v>
      </c>
      <c r="H84">
        <f t="shared" si="1"/>
        <v>7961000</v>
      </c>
    </row>
    <row r="85" spans="1:8">
      <c r="A85">
        <v>2050</v>
      </c>
      <c r="B85" t="s">
        <v>16</v>
      </c>
      <c r="C85" t="s">
        <v>10</v>
      </c>
      <c r="D85" s="1" t="s">
        <v>8</v>
      </c>
      <c r="E85">
        <v>19</v>
      </c>
      <c r="H85">
        <f t="shared" si="1"/>
        <v>0</v>
      </c>
    </row>
    <row r="86" spans="1:8">
      <c r="A86" t="s">
        <v>5</v>
      </c>
      <c r="B86" t="s">
        <v>16</v>
      </c>
      <c r="C86" t="s">
        <v>11</v>
      </c>
      <c r="D86" s="1" t="s">
        <v>14</v>
      </c>
      <c r="E86">
        <v>0</v>
      </c>
      <c r="F86">
        <f>E86*E87</f>
        <v>0</v>
      </c>
      <c r="H86">
        <f t="shared" si="1"/>
        <v>0</v>
      </c>
    </row>
    <row r="87" spans="1:8">
      <c r="A87" t="s">
        <v>5</v>
      </c>
      <c r="B87" t="s">
        <v>16</v>
      </c>
      <c r="C87" t="s">
        <v>11</v>
      </c>
      <c r="D87" s="1" t="s">
        <v>8</v>
      </c>
      <c r="E87">
        <v>53</v>
      </c>
      <c r="H87">
        <f t="shared" si="1"/>
        <v>0</v>
      </c>
    </row>
    <row r="88" spans="1:8">
      <c r="A88" t="s">
        <v>6</v>
      </c>
      <c r="B88" t="s">
        <v>16</v>
      </c>
      <c r="C88" t="s">
        <v>11</v>
      </c>
      <c r="D88" s="1" t="s">
        <v>14</v>
      </c>
      <c r="E88">
        <v>0</v>
      </c>
      <c r="F88">
        <v>0</v>
      </c>
      <c r="H88">
        <f t="shared" si="1"/>
        <v>0</v>
      </c>
    </row>
    <row r="89" spans="1:8">
      <c r="A89" t="s">
        <v>6</v>
      </c>
      <c r="B89" t="s">
        <v>16</v>
      </c>
      <c r="C89" t="s">
        <v>11</v>
      </c>
      <c r="D89" s="1" t="s">
        <v>8</v>
      </c>
      <c r="E89">
        <v>34</v>
      </c>
      <c r="H89">
        <f t="shared" si="1"/>
        <v>0</v>
      </c>
    </row>
    <row r="90" spans="1:8">
      <c r="A90">
        <v>2050</v>
      </c>
      <c r="B90" t="s">
        <v>16</v>
      </c>
      <c r="C90" t="s">
        <v>11</v>
      </c>
      <c r="D90" s="1" t="s">
        <v>14</v>
      </c>
      <c r="E90">
        <v>0</v>
      </c>
      <c r="F90">
        <v>0</v>
      </c>
      <c r="H90">
        <f t="shared" si="1"/>
        <v>0</v>
      </c>
    </row>
    <row r="91" spans="1:8">
      <c r="A91">
        <v>2050</v>
      </c>
      <c r="B91" t="s">
        <v>16</v>
      </c>
      <c r="C91" t="s">
        <v>11</v>
      </c>
      <c r="D91" s="1" t="s">
        <v>8</v>
      </c>
      <c r="E91">
        <v>49</v>
      </c>
      <c r="H91">
        <f t="shared" si="1"/>
        <v>0</v>
      </c>
    </row>
    <row r="92" spans="1:8">
      <c r="A92" t="s">
        <v>5</v>
      </c>
      <c r="B92" t="s">
        <v>16</v>
      </c>
      <c r="C92" t="s">
        <v>12</v>
      </c>
      <c r="D92" s="1" t="s">
        <v>14</v>
      </c>
      <c r="E92">
        <v>133</v>
      </c>
      <c r="F92">
        <f>E92*E93*1000000</f>
        <v>146300000</v>
      </c>
      <c r="H92">
        <f t="shared" si="1"/>
        <v>146300</v>
      </c>
    </row>
    <row r="93" spans="1:8">
      <c r="A93" t="s">
        <v>5</v>
      </c>
      <c r="B93" t="s">
        <v>16</v>
      </c>
      <c r="C93" t="s">
        <v>12</v>
      </c>
      <c r="D93" s="1" t="s">
        <v>8</v>
      </c>
      <c r="E93">
        <v>1.1000000000000001</v>
      </c>
      <c r="H93">
        <f t="shared" si="1"/>
        <v>0</v>
      </c>
    </row>
    <row r="94" spans="1:8">
      <c r="A94" t="s">
        <v>6</v>
      </c>
      <c r="B94" t="s">
        <v>16</v>
      </c>
      <c r="C94" t="s">
        <v>12</v>
      </c>
      <c r="D94" s="1" t="s">
        <v>14</v>
      </c>
      <c r="E94">
        <v>1534</v>
      </c>
      <c r="F94">
        <f>E94*E95*1000000</f>
        <v>1994200000</v>
      </c>
      <c r="H94">
        <f t="shared" si="1"/>
        <v>1994200</v>
      </c>
    </row>
    <row r="95" spans="1:8">
      <c r="A95" t="s">
        <v>6</v>
      </c>
      <c r="B95" t="s">
        <v>16</v>
      </c>
      <c r="C95" t="s">
        <v>12</v>
      </c>
      <c r="D95" s="1" t="s">
        <v>8</v>
      </c>
      <c r="E95">
        <v>1.3</v>
      </c>
      <c r="H95">
        <f t="shared" si="1"/>
        <v>0</v>
      </c>
    </row>
    <row r="96" spans="1:8">
      <c r="A96">
        <v>2050</v>
      </c>
      <c r="B96" t="s">
        <v>16</v>
      </c>
      <c r="C96" t="s">
        <v>12</v>
      </c>
      <c r="D96" s="1" t="s">
        <v>14</v>
      </c>
      <c r="E96">
        <v>3248</v>
      </c>
      <c r="F96">
        <f>E96*E97*1000000</f>
        <v>4872000000</v>
      </c>
      <c r="H96">
        <f t="shared" si="1"/>
        <v>4872000</v>
      </c>
    </row>
    <row r="97" spans="1:8">
      <c r="A97">
        <v>2050</v>
      </c>
      <c r="B97" t="s">
        <v>16</v>
      </c>
      <c r="C97" t="s">
        <v>12</v>
      </c>
      <c r="D97" s="1" t="s">
        <v>8</v>
      </c>
      <c r="E97">
        <v>1.5</v>
      </c>
      <c r="H97">
        <f t="shared" si="1"/>
        <v>0</v>
      </c>
    </row>
    <row r="98" spans="1:8">
      <c r="A98" t="s">
        <v>5</v>
      </c>
      <c r="B98" t="s">
        <v>17</v>
      </c>
      <c r="C98" t="s">
        <v>7</v>
      </c>
      <c r="D98" s="1" t="s">
        <v>14</v>
      </c>
      <c r="E98">
        <v>277</v>
      </c>
      <c r="F98">
        <f>E98*E99*1000000</f>
        <v>26592000000</v>
      </c>
      <c r="H98">
        <f t="shared" si="1"/>
        <v>26592000</v>
      </c>
    </row>
    <row r="99" spans="1:8">
      <c r="A99" t="s">
        <v>5</v>
      </c>
      <c r="B99" t="s">
        <v>17</v>
      </c>
      <c r="C99" t="s">
        <v>7</v>
      </c>
      <c r="D99" s="1" t="s">
        <v>8</v>
      </c>
      <c r="E99">
        <v>96</v>
      </c>
      <c r="H99">
        <f t="shared" si="1"/>
        <v>0</v>
      </c>
    </row>
    <row r="100" spans="1:8">
      <c r="A100" t="s">
        <v>6</v>
      </c>
      <c r="B100" t="s">
        <v>17</v>
      </c>
      <c r="C100" t="s">
        <v>7</v>
      </c>
      <c r="D100" s="1" t="s">
        <v>14</v>
      </c>
      <c r="E100">
        <v>372</v>
      </c>
      <c r="F100">
        <f>E100*E101*1000000</f>
        <v>45756000000</v>
      </c>
      <c r="H100">
        <f t="shared" si="1"/>
        <v>45756000</v>
      </c>
    </row>
    <row r="101" spans="1:8">
      <c r="A101" t="s">
        <v>6</v>
      </c>
      <c r="B101" t="s">
        <v>17</v>
      </c>
      <c r="C101" t="s">
        <v>7</v>
      </c>
      <c r="D101" s="1" t="s">
        <v>8</v>
      </c>
      <c r="E101">
        <v>123</v>
      </c>
      <c r="H101">
        <f t="shared" si="1"/>
        <v>0</v>
      </c>
    </row>
    <row r="102" spans="1:8">
      <c r="A102">
        <v>2050</v>
      </c>
      <c r="B102" t="s">
        <v>17</v>
      </c>
      <c r="C102" t="s">
        <v>7</v>
      </c>
      <c r="D102" s="1" t="s">
        <v>14</v>
      </c>
      <c r="E102">
        <v>473</v>
      </c>
      <c r="F102">
        <f>E102*E103*1000000</f>
        <v>85613000000</v>
      </c>
      <c r="H102">
        <f t="shared" si="1"/>
        <v>85613000</v>
      </c>
    </row>
    <row r="103" spans="1:8">
      <c r="A103">
        <v>2050</v>
      </c>
      <c r="B103" t="s">
        <v>17</v>
      </c>
      <c r="C103" t="s">
        <v>7</v>
      </c>
      <c r="D103" s="1" t="s">
        <v>8</v>
      </c>
      <c r="E103">
        <v>181</v>
      </c>
      <c r="H103">
        <f t="shared" si="1"/>
        <v>0</v>
      </c>
    </row>
    <row r="104" spans="1:8">
      <c r="A104" t="s">
        <v>5</v>
      </c>
      <c r="B104" t="s">
        <v>17</v>
      </c>
      <c r="C104" t="s">
        <v>10</v>
      </c>
      <c r="D104" s="1" t="s">
        <v>14</v>
      </c>
      <c r="E104">
        <v>136</v>
      </c>
      <c r="F104">
        <f>E104*E105*1000000</f>
        <v>1360000000</v>
      </c>
      <c r="H104">
        <f t="shared" si="1"/>
        <v>1360000</v>
      </c>
    </row>
    <row r="105" spans="1:8">
      <c r="A105" t="s">
        <v>5</v>
      </c>
      <c r="B105" t="s">
        <v>17</v>
      </c>
      <c r="C105" t="s">
        <v>10</v>
      </c>
      <c r="D105" s="1" t="s">
        <v>8</v>
      </c>
      <c r="E105">
        <v>10</v>
      </c>
      <c r="H105">
        <f t="shared" si="1"/>
        <v>0</v>
      </c>
    </row>
    <row r="106" spans="1:8">
      <c r="A106" t="s">
        <v>6</v>
      </c>
      <c r="B106" t="s">
        <v>17</v>
      </c>
      <c r="C106" t="s">
        <v>10</v>
      </c>
      <c r="D106" s="1" t="s">
        <v>14</v>
      </c>
      <c r="E106">
        <v>329</v>
      </c>
      <c r="F106">
        <f>E106*E107*1000000</f>
        <v>3619000000</v>
      </c>
      <c r="H106">
        <f t="shared" si="1"/>
        <v>3619000</v>
      </c>
    </row>
    <row r="107" spans="1:8">
      <c r="A107" t="s">
        <v>6</v>
      </c>
      <c r="B107" t="s">
        <v>17</v>
      </c>
      <c r="C107" t="s">
        <v>10</v>
      </c>
      <c r="D107" s="1" t="s">
        <v>8</v>
      </c>
      <c r="E107">
        <v>11</v>
      </c>
      <c r="H107">
        <f t="shared" si="1"/>
        <v>0</v>
      </c>
    </row>
    <row r="108" spans="1:8">
      <c r="A108">
        <v>2050</v>
      </c>
      <c r="B108" t="s">
        <v>17</v>
      </c>
      <c r="C108" t="s">
        <v>10</v>
      </c>
      <c r="D108" s="1" t="s">
        <v>14</v>
      </c>
      <c r="E108">
        <v>595</v>
      </c>
      <c r="F108">
        <f>E108*E109*1000000</f>
        <v>10710000000</v>
      </c>
      <c r="H108">
        <f t="shared" si="1"/>
        <v>10710000</v>
      </c>
    </row>
    <row r="109" spans="1:8">
      <c r="A109">
        <v>2050</v>
      </c>
      <c r="B109" t="s">
        <v>17</v>
      </c>
      <c r="C109" t="s">
        <v>10</v>
      </c>
      <c r="D109" s="1" t="s">
        <v>8</v>
      </c>
      <c r="E109">
        <v>18</v>
      </c>
      <c r="H109">
        <f t="shared" si="1"/>
        <v>0</v>
      </c>
    </row>
    <row r="110" spans="1:8">
      <c r="A110" t="s">
        <v>5</v>
      </c>
      <c r="B110" t="s">
        <v>17</v>
      </c>
      <c r="C110" t="s">
        <v>11</v>
      </c>
      <c r="D110" s="1" t="s">
        <v>14</v>
      </c>
      <c r="E110">
        <v>5</v>
      </c>
      <c r="F110">
        <f>E110*E111*1000000</f>
        <v>175000000</v>
      </c>
      <c r="H110">
        <f t="shared" si="1"/>
        <v>175000</v>
      </c>
    </row>
    <row r="111" spans="1:8">
      <c r="A111" t="s">
        <v>5</v>
      </c>
      <c r="B111" t="s">
        <v>17</v>
      </c>
      <c r="C111" t="s">
        <v>11</v>
      </c>
      <c r="D111" s="1" t="s">
        <v>8</v>
      </c>
      <c r="E111">
        <v>35</v>
      </c>
      <c r="H111">
        <f t="shared" si="1"/>
        <v>0</v>
      </c>
    </row>
    <row r="112" spans="1:8">
      <c r="A112" t="s">
        <v>6</v>
      </c>
      <c r="B112" t="s">
        <v>17</v>
      </c>
      <c r="C112" t="s">
        <v>11</v>
      </c>
      <c r="D112" s="1" t="s">
        <v>14</v>
      </c>
      <c r="E112">
        <v>15</v>
      </c>
      <c r="F112">
        <f>E112*E113*1000000</f>
        <v>525000000</v>
      </c>
      <c r="H112">
        <f t="shared" si="1"/>
        <v>525000</v>
      </c>
    </row>
    <row r="113" spans="1:8">
      <c r="A113" t="s">
        <v>6</v>
      </c>
      <c r="B113" t="s">
        <v>17</v>
      </c>
      <c r="C113" t="s">
        <v>11</v>
      </c>
      <c r="D113" s="1" t="s">
        <v>8</v>
      </c>
      <c r="E113">
        <v>35</v>
      </c>
      <c r="H113">
        <f t="shared" si="1"/>
        <v>0</v>
      </c>
    </row>
    <row r="114" spans="1:8">
      <c r="A114">
        <v>2050</v>
      </c>
      <c r="B114" t="s">
        <v>17</v>
      </c>
      <c r="C114" t="s">
        <v>11</v>
      </c>
      <c r="D114" s="1" t="s">
        <v>14</v>
      </c>
      <c r="E114">
        <v>21</v>
      </c>
      <c r="F114">
        <f>E114*E115*1000000</f>
        <v>1029000000</v>
      </c>
      <c r="H114">
        <f t="shared" si="1"/>
        <v>1029000</v>
      </c>
    </row>
    <row r="115" spans="1:8">
      <c r="A115">
        <v>2050</v>
      </c>
      <c r="B115" t="s">
        <v>17</v>
      </c>
      <c r="C115" t="s">
        <v>11</v>
      </c>
      <c r="D115" s="1" t="s">
        <v>8</v>
      </c>
      <c r="E115">
        <v>49</v>
      </c>
      <c r="H115">
        <f t="shared" si="1"/>
        <v>0</v>
      </c>
    </row>
    <row r="116" spans="1:8">
      <c r="A116" t="s">
        <v>5</v>
      </c>
      <c r="B116" t="s">
        <v>17</v>
      </c>
      <c r="C116" t="s">
        <v>12</v>
      </c>
      <c r="D116" s="1" t="s">
        <v>14</v>
      </c>
      <c r="E116">
        <v>165</v>
      </c>
      <c r="F116">
        <f>E116*E117*1000000</f>
        <v>148500000</v>
      </c>
      <c r="H116">
        <f t="shared" si="1"/>
        <v>148500</v>
      </c>
    </row>
    <row r="117" spans="1:8">
      <c r="A117" t="s">
        <v>5</v>
      </c>
      <c r="B117" t="s">
        <v>17</v>
      </c>
      <c r="C117" t="s">
        <v>12</v>
      </c>
      <c r="D117" s="1" t="s">
        <v>8</v>
      </c>
      <c r="E117">
        <v>0.9</v>
      </c>
      <c r="H117">
        <f t="shared" si="1"/>
        <v>0</v>
      </c>
    </row>
    <row r="118" spans="1:8">
      <c r="A118" t="s">
        <v>6</v>
      </c>
      <c r="B118" t="s">
        <v>17</v>
      </c>
      <c r="C118" t="s">
        <v>12</v>
      </c>
      <c r="D118" s="1" t="s">
        <v>14</v>
      </c>
      <c r="E118">
        <v>1026</v>
      </c>
      <c r="F118">
        <f>E118*E119*1000000</f>
        <v>1026000000</v>
      </c>
      <c r="H118">
        <f t="shared" si="1"/>
        <v>1026000</v>
      </c>
    </row>
    <row r="119" spans="1:8">
      <c r="A119" t="s">
        <v>6</v>
      </c>
      <c r="B119" t="s">
        <v>17</v>
      </c>
      <c r="C119" t="s">
        <v>12</v>
      </c>
      <c r="D119" s="1" t="s">
        <v>8</v>
      </c>
      <c r="E119">
        <v>1</v>
      </c>
      <c r="H119">
        <f t="shared" si="1"/>
        <v>0</v>
      </c>
    </row>
    <row r="120" spans="1:8">
      <c r="A120">
        <v>2050</v>
      </c>
      <c r="B120" t="s">
        <v>17</v>
      </c>
      <c r="C120" t="s">
        <v>12</v>
      </c>
      <c r="D120" s="1" t="s">
        <v>14</v>
      </c>
      <c r="E120">
        <v>4007</v>
      </c>
      <c r="F120">
        <f>E120*E121*1000000</f>
        <v>6411200000.000001</v>
      </c>
      <c r="H120">
        <f t="shared" si="1"/>
        <v>6411200.0000000009</v>
      </c>
    </row>
    <row r="121" spans="1:8">
      <c r="A121">
        <v>2050</v>
      </c>
      <c r="B121" t="s">
        <v>17</v>
      </c>
      <c r="C121" t="s">
        <v>12</v>
      </c>
      <c r="D121" s="1" t="s">
        <v>8</v>
      </c>
      <c r="E121">
        <v>1.6</v>
      </c>
      <c r="H121">
        <f t="shared" si="1"/>
        <v>0</v>
      </c>
    </row>
    <row r="122" spans="1:8">
      <c r="A122" t="s">
        <v>5</v>
      </c>
      <c r="B122" t="s">
        <v>18</v>
      </c>
      <c r="C122" t="s">
        <v>7</v>
      </c>
      <c r="D122" s="1" t="s">
        <v>14</v>
      </c>
      <c r="E122">
        <v>97</v>
      </c>
      <c r="F122">
        <f>E122*E123*1000000</f>
        <v>14550000000</v>
      </c>
      <c r="H122">
        <f t="shared" si="1"/>
        <v>14550000</v>
      </c>
    </row>
    <row r="123" spans="1:8">
      <c r="A123" t="s">
        <v>5</v>
      </c>
      <c r="B123" t="s">
        <v>18</v>
      </c>
      <c r="C123" t="s">
        <v>7</v>
      </c>
      <c r="D123" s="1" t="s">
        <v>8</v>
      </c>
      <c r="E123">
        <v>150</v>
      </c>
      <c r="H123">
        <f t="shared" si="1"/>
        <v>0</v>
      </c>
    </row>
    <row r="124" spans="1:8">
      <c r="A124" t="s">
        <v>6</v>
      </c>
      <c r="B124" t="s">
        <v>18</v>
      </c>
      <c r="C124" t="s">
        <v>7</v>
      </c>
      <c r="D124" s="1" t="s">
        <v>14</v>
      </c>
      <c r="E124">
        <v>173</v>
      </c>
      <c r="F124">
        <f>E124*E125*1000000</f>
        <v>24393000000</v>
      </c>
      <c r="H124">
        <f t="shared" si="1"/>
        <v>24393000</v>
      </c>
    </row>
    <row r="125" spans="1:8">
      <c r="A125" t="s">
        <v>6</v>
      </c>
      <c r="B125" t="s">
        <v>18</v>
      </c>
      <c r="C125" t="s">
        <v>7</v>
      </c>
      <c r="D125" s="1" t="s">
        <v>8</v>
      </c>
      <c r="E125">
        <v>141</v>
      </c>
      <c r="H125">
        <f t="shared" si="1"/>
        <v>0</v>
      </c>
    </row>
    <row r="126" spans="1:8">
      <c r="A126">
        <v>2050</v>
      </c>
      <c r="B126" t="s">
        <v>18</v>
      </c>
      <c r="C126" t="s">
        <v>7</v>
      </c>
      <c r="D126" s="1" t="s">
        <v>14</v>
      </c>
      <c r="E126">
        <v>319</v>
      </c>
      <c r="F126">
        <f>E126*E127*1000000</f>
        <v>60929000000</v>
      </c>
      <c r="H126">
        <f t="shared" si="1"/>
        <v>60929000</v>
      </c>
    </row>
    <row r="127" spans="1:8">
      <c r="A127">
        <v>2050</v>
      </c>
      <c r="B127" t="s">
        <v>18</v>
      </c>
      <c r="C127" t="s">
        <v>7</v>
      </c>
      <c r="D127" s="1" t="s">
        <v>8</v>
      </c>
      <c r="E127">
        <v>191</v>
      </c>
      <c r="H127">
        <f t="shared" si="1"/>
        <v>0</v>
      </c>
    </row>
    <row r="128" spans="1:8">
      <c r="A128" t="s">
        <v>5</v>
      </c>
      <c r="B128" t="s">
        <v>18</v>
      </c>
      <c r="C128" t="s">
        <v>10</v>
      </c>
      <c r="D128" s="1" t="s">
        <v>14</v>
      </c>
      <c r="E128">
        <v>154</v>
      </c>
      <c r="F128">
        <f>E128*E129*1000000</f>
        <v>1848000000</v>
      </c>
      <c r="H128">
        <f t="shared" si="1"/>
        <v>1848000</v>
      </c>
    </row>
    <row r="129" spans="1:8">
      <c r="A129" t="s">
        <v>5</v>
      </c>
      <c r="B129" t="s">
        <v>18</v>
      </c>
      <c r="C129" t="s">
        <v>10</v>
      </c>
      <c r="D129" s="1" t="s">
        <v>8</v>
      </c>
      <c r="E129">
        <v>12</v>
      </c>
      <c r="H129">
        <f t="shared" si="1"/>
        <v>0</v>
      </c>
    </row>
    <row r="130" spans="1:8">
      <c r="A130" t="s">
        <v>6</v>
      </c>
      <c r="B130" t="s">
        <v>18</v>
      </c>
      <c r="C130" t="s">
        <v>10</v>
      </c>
      <c r="D130" s="1" t="s">
        <v>14</v>
      </c>
      <c r="E130">
        <v>363</v>
      </c>
      <c r="F130">
        <f>E130*E131*1000000</f>
        <v>5082000000</v>
      </c>
      <c r="H130">
        <f t="shared" si="1"/>
        <v>5082000</v>
      </c>
    </row>
    <row r="131" spans="1:8">
      <c r="A131" t="s">
        <v>6</v>
      </c>
      <c r="B131" t="s">
        <v>18</v>
      </c>
      <c r="C131" t="s">
        <v>10</v>
      </c>
      <c r="D131" s="1" t="s">
        <v>8</v>
      </c>
      <c r="E131">
        <v>14</v>
      </c>
      <c r="H131">
        <f t="shared" ref="H131:H145" si="2">F131/1000</f>
        <v>0</v>
      </c>
    </row>
    <row r="132" spans="1:8">
      <c r="A132">
        <v>2050</v>
      </c>
      <c r="B132" t="s">
        <v>18</v>
      </c>
      <c r="C132" t="s">
        <v>10</v>
      </c>
      <c r="D132" s="1" t="s">
        <v>14</v>
      </c>
      <c r="E132">
        <v>457</v>
      </c>
      <c r="F132">
        <f>E132*E133*1000000</f>
        <v>6855000000</v>
      </c>
      <c r="H132">
        <f t="shared" si="2"/>
        <v>6855000</v>
      </c>
    </row>
    <row r="133" spans="1:8">
      <c r="A133">
        <v>2050</v>
      </c>
      <c r="B133" t="s">
        <v>18</v>
      </c>
      <c r="C133" t="s">
        <v>10</v>
      </c>
      <c r="D133" s="1" t="s">
        <v>8</v>
      </c>
      <c r="E133">
        <v>15</v>
      </c>
      <c r="H133">
        <f t="shared" si="2"/>
        <v>0</v>
      </c>
    </row>
    <row r="134" spans="1:8">
      <c r="A134" t="s">
        <v>5</v>
      </c>
      <c r="B134" t="s">
        <v>18</v>
      </c>
      <c r="C134" t="s">
        <v>11</v>
      </c>
      <c r="D134" s="1" t="s">
        <v>14</v>
      </c>
      <c r="E134">
        <v>115</v>
      </c>
      <c r="F134">
        <f>E134*E135*1000000</f>
        <v>5175000000</v>
      </c>
      <c r="H134">
        <f t="shared" si="2"/>
        <v>5175000</v>
      </c>
    </row>
    <row r="135" spans="1:8">
      <c r="A135" t="s">
        <v>5</v>
      </c>
      <c r="B135" t="s">
        <v>18</v>
      </c>
      <c r="C135" t="s">
        <v>11</v>
      </c>
      <c r="D135" s="1" t="s">
        <v>8</v>
      </c>
      <c r="E135">
        <v>45</v>
      </c>
      <c r="H135">
        <f t="shared" si="2"/>
        <v>0</v>
      </c>
    </row>
    <row r="136" spans="1:8">
      <c r="A136" t="s">
        <v>6</v>
      </c>
      <c r="B136" t="s">
        <v>18</v>
      </c>
      <c r="C136" t="s">
        <v>11</v>
      </c>
      <c r="D136" s="1" t="s">
        <v>14</v>
      </c>
      <c r="E136">
        <v>512</v>
      </c>
      <c r="F136">
        <f>E136*E137*1000000</f>
        <v>38400000000</v>
      </c>
      <c r="H136">
        <f t="shared" si="2"/>
        <v>38400000</v>
      </c>
    </row>
    <row r="137" spans="1:8">
      <c r="A137" t="s">
        <v>6</v>
      </c>
      <c r="B137" t="s">
        <v>18</v>
      </c>
      <c r="C137" t="s">
        <v>11</v>
      </c>
      <c r="D137" s="1" t="s">
        <v>8</v>
      </c>
      <c r="E137">
        <v>75</v>
      </c>
      <c r="H137">
        <f t="shared" si="2"/>
        <v>0</v>
      </c>
    </row>
    <row r="138" spans="1:8">
      <c r="A138">
        <v>2050</v>
      </c>
      <c r="B138" t="s">
        <v>18</v>
      </c>
      <c r="C138" t="s">
        <v>11</v>
      </c>
      <c r="D138" s="1" t="s">
        <v>14</v>
      </c>
      <c r="E138">
        <v>647</v>
      </c>
      <c r="F138">
        <f>E138*E139*1000000</f>
        <v>52407000000</v>
      </c>
      <c r="H138">
        <f t="shared" si="2"/>
        <v>52407000</v>
      </c>
    </row>
    <row r="139" spans="1:8">
      <c r="A139">
        <v>2050</v>
      </c>
      <c r="B139" t="s">
        <v>18</v>
      </c>
      <c r="C139" t="s">
        <v>11</v>
      </c>
      <c r="D139" s="1" t="s">
        <v>8</v>
      </c>
      <c r="E139">
        <v>81</v>
      </c>
      <c r="H139">
        <f t="shared" si="2"/>
        <v>0</v>
      </c>
    </row>
    <row r="140" spans="1:8">
      <c r="A140" t="s">
        <v>5</v>
      </c>
      <c r="B140" t="s">
        <v>18</v>
      </c>
      <c r="C140" t="s">
        <v>12</v>
      </c>
      <c r="D140" s="1" t="s">
        <v>14</v>
      </c>
      <c r="E140">
        <v>969</v>
      </c>
      <c r="F140">
        <f>E140*E141*1000000</f>
        <v>1065900000.0000001</v>
      </c>
      <c r="H140">
        <f t="shared" si="2"/>
        <v>1065900.0000000002</v>
      </c>
    </row>
    <row r="141" spans="1:8">
      <c r="A141" t="s">
        <v>5</v>
      </c>
      <c r="B141" t="s">
        <v>18</v>
      </c>
      <c r="C141" t="s">
        <v>12</v>
      </c>
      <c r="D141" s="1" t="s">
        <v>8</v>
      </c>
      <c r="E141">
        <v>1.1000000000000001</v>
      </c>
      <c r="H141">
        <f t="shared" si="2"/>
        <v>0</v>
      </c>
    </row>
    <row r="142" spans="1:8">
      <c r="A142" t="s">
        <v>6</v>
      </c>
      <c r="B142" t="s">
        <v>18</v>
      </c>
      <c r="C142" t="s">
        <v>12</v>
      </c>
      <c r="D142" s="1" t="s">
        <v>14</v>
      </c>
      <c r="E142">
        <v>7770</v>
      </c>
      <c r="F142">
        <f>E142*E143*1000000</f>
        <v>10878000000</v>
      </c>
      <c r="H142">
        <f t="shared" si="2"/>
        <v>10878000</v>
      </c>
    </row>
    <row r="143" spans="1:8">
      <c r="A143" t="s">
        <v>6</v>
      </c>
      <c r="B143" t="s">
        <v>18</v>
      </c>
      <c r="C143" t="s">
        <v>12</v>
      </c>
      <c r="D143" s="1" t="s">
        <v>8</v>
      </c>
      <c r="E143">
        <v>1.4</v>
      </c>
      <c r="H143">
        <f t="shared" si="2"/>
        <v>0</v>
      </c>
    </row>
    <row r="144" spans="1:8">
      <c r="A144">
        <v>2050</v>
      </c>
      <c r="B144" t="s">
        <v>18</v>
      </c>
      <c r="C144" t="s">
        <v>12</v>
      </c>
      <c r="D144" s="1" t="s">
        <v>14</v>
      </c>
      <c r="E144">
        <v>14801</v>
      </c>
      <c r="F144">
        <f>E144*E145*1000000</f>
        <v>22201500000</v>
      </c>
      <c r="H144">
        <f t="shared" si="2"/>
        <v>22201500</v>
      </c>
    </row>
    <row r="145" spans="1:8">
      <c r="A145">
        <v>2050</v>
      </c>
      <c r="B145" t="s">
        <v>18</v>
      </c>
      <c r="C145" t="s">
        <v>12</v>
      </c>
      <c r="D145" s="1" t="s">
        <v>8</v>
      </c>
      <c r="E145">
        <v>1.5</v>
      </c>
      <c r="H145">
        <f t="shared" si="2"/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C3E8-D068-9740-B920-DE68D451019B}">
  <dimension ref="A1:X73"/>
  <sheetViews>
    <sheetView topLeftCell="F1" workbookViewId="0">
      <selection activeCell="J24" sqref="J24"/>
    </sheetView>
  </sheetViews>
  <sheetFormatPr baseColWidth="10" defaultRowHeight="16"/>
  <cols>
    <col min="11" max="11" width="12.1640625" bestFit="1" customWidth="1"/>
  </cols>
  <sheetData>
    <row r="1" spans="1:24">
      <c r="A1" t="s">
        <v>0</v>
      </c>
      <c r="B1" t="s">
        <v>1</v>
      </c>
      <c r="C1" t="s">
        <v>2</v>
      </c>
      <c r="D1" t="s">
        <v>19</v>
      </c>
      <c r="I1" t="s">
        <v>20</v>
      </c>
      <c r="J1" t="s">
        <v>21</v>
      </c>
      <c r="K1" t="s">
        <v>5</v>
      </c>
      <c r="L1" t="s">
        <v>6</v>
      </c>
      <c r="M1">
        <v>2050</v>
      </c>
      <c r="O1" t="s">
        <v>21</v>
      </c>
      <c r="P1" t="s">
        <v>5</v>
      </c>
      <c r="Q1" t="s">
        <v>6</v>
      </c>
      <c r="R1">
        <v>2050</v>
      </c>
      <c r="U1" t="s">
        <v>1</v>
      </c>
      <c r="V1" t="s">
        <v>0</v>
      </c>
      <c r="W1" t="s">
        <v>2</v>
      </c>
      <c r="X1" t="s">
        <v>23</v>
      </c>
    </row>
    <row r="2" spans="1:24">
      <c r="A2" t="s">
        <v>5</v>
      </c>
      <c r="B2" t="s">
        <v>9</v>
      </c>
      <c r="C2" t="s">
        <v>7</v>
      </c>
      <c r="D2">
        <v>57376000000</v>
      </c>
      <c r="I2" t="s">
        <v>9</v>
      </c>
      <c r="J2" t="s">
        <v>7</v>
      </c>
      <c r="K2">
        <v>57376000000</v>
      </c>
      <c r="L2">
        <v>86178000000</v>
      </c>
      <c r="M2">
        <v>90560000000</v>
      </c>
      <c r="O2" t="s">
        <v>7</v>
      </c>
      <c r="P2">
        <f>K2/K6</f>
        <v>0.65966561428600989</v>
      </c>
      <c r="Q2">
        <f t="shared" ref="Q2:R2" si="0">L2/L6</f>
        <v>0.67431344487645251</v>
      </c>
      <c r="R2">
        <f t="shared" si="0"/>
        <v>0.64875335623837671</v>
      </c>
      <c r="U2" t="s">
        <v>9</v>
      </c>
      <c r="V2" t="s">
        <v>5</v>
      </c>
      <c r="W2" t="s">
        <v>7</v>
      </c>
      <c r="X2">
        <v>0.65966561428600989</v>
      </c>
    </row>
    <row r="3" spans="1:24">
      <c r="A3" t="s">
        <v>6</v>
      </c>
      <c r="B3" t="s">
        <v>9</v>
      </c>
      <c r="C3" t="s">
        <v>7</v>
      </c>
      <c r="D3">
        <v>86178000000</v>
      </c>
      <c r="J3" t="s">
        <v>10</v>
      </c>
      <c r="K3">
        <v>8655000000</v>
      </c>
      <c r="L3">
        <v>6613000000</v>
      </c>
      <c r="M3">
        <v>8280000000</v>
      </c>
      <c r="O3" t="s">
        <v>10</v>
      </c>
      <c r="P3">
        <f>K3/K6</f>
        <v>9.9508607983223224E-2</v>
      </c>
      <c r="Q3">
        <f t="shared" ref="Q3:R3" si="1">L3/L6</f>
        <v>5.1744468553087571E-2</v>
      </c>
      <c r="R3">
        <f t="shared" si="1"/>
        <v>5.9316230009427554E-2</v>
      </c>
      <c r="U3" t="s">
        <v>9</v>
      </c>
      <c r="V3" t="s">
        <v>24</v>
      </c>
      <c r="W3" t="s">
        <v>10</v>
      </c>
      <c r="X3">
        <v>9.9508607983223224E-2</v>
      </c>
    </row>
    <row r="4" spans="1:24">
      <c r="A4">
        <v>2050</v>
      </c>
      <c r="B4" t="s">
        <v>9</v>
      </c>
      <c r="C4" t="s">
        <v>7</v>
      </c>
      <c r="D4">
        <v>90560000000</v>
      </c>
      <c r="J4" t="s">
        <v>11</v>
      </c>
      <c r="K4">
        <v>17608000000</v>
      </c>
      <c r="L4">
        <v>25056000000</v>
      </c>
      <c r="M4">
        <v>27048000000</v>
      </c>
      <c r="O4" t="s">
        <v>11</v>
      </c>
      <c r="P4">
        <f>K4/K6</f>
        <v>0.20244339334125877</v>
      </c>
      <c r="Q4">
        <f t="shared" ref="Q4:R4" si="2">L4/L6</f>
        <v>0.19605465054682628</v>
      </c>
      <c r="R4">
        <f t="shared" si="2"/>
        <v>0.19376635136413001</v>
      </c>
      <c r="U4" t="s">
        <v>9</v>
      </c>
      <c r="V4" t="s">
        <v>25</v>
      </c>
      <c r="W4" t="s">
        <v>11</v>
      </c>
      <c r="X4">
        <v>0.20244339334125877</v>
      </c>
    </row>
    <row r="5" spans="1:24">
      <c r="A5" t="s">
        <v>5</v>
      </c>
      <c r="B5" t="s">
        <v>9</v>
      </c>
      <c r="C5" t="s">
        <v>10</v>
      </c>
      <c r="D5">
        <v>8655000000</v>
      </c>
      <c r="J5" t="s">
        <v>12</v>
      </c>
      <c r="K5">
        <v>3338400000</v>
      </c>
      <c r="L5">
        <v>9954100000</v>
      </c>
      <c r="M5">
        <v>13702800000</v>
      </c>
      <c r="O5" t="s">
        <v>12</v>
      </c>
      <c r="P5">
        <f>K5/K6</f>
        <v>3.8382384389508077E-2</v>
      </c>
      <c r="Q5">
        <f t="shared" ref="Q5:R5" si="3">L5/L6</f>
        <v>7.7887436023633599E-2</v>
      </c>
      <c r="R5">
        <f t="shared" si="3"/>
        <v>9.8164062388065687E-2</v>
      </c>
      <c r="U5" t="s">
        <v>9</v>
      </c>
      <c r="V5" t="s">
        <v>26</v>
      </c>
      <c r="W5" t="s">
        <v>12</v>
      </c>
      <c r="X5">
        <v>3.8382384389508077E-2</v>
      </c>
    </row>
    <row r="6" spans="1:24">
      <c r="A6" t="s">
        <v>6</v>
      </c>
      <c r="B6" t="s">
        <v>9</v>
      </c>
      <c r="C6" t="s">
        <v>10</v>
      </c>
      <c r="D6">
        <v>6613000000</v>
      </c>
      <c r="H6" t="s">
        <v>22</v>
      </c>
      <c r="K6">
        <f>SUM(K2:K5)</f>
        <v>86977400000</v>
      </c>
      <c r="L6">
        <f t="shared" ref="L6:M6" si="4">SUM(L2:L5)</f>
        <v>127801100000</v>
      </c>
      <c r="M6">
        <f t="shared" si="4"/>
        <v>139590800000</v>
      </c>
      <c r="U6" t="s">
        <v>9</v>
      </c>
      <c r="V6" t="s">
        <v>6</v>
      </c>
      <c r="W6" t="s">
        <v>7</v>
      </c>
      <c r="X6">
        <v>0.67431344487645251</v>
      </c>
    </row>
    <row r="7" spans="1:24">
      <c r="A7">
        <v>2050</v>
      </c>
      <c r="B7" t="s">
        <v>9</v>
      </c>
      <c r="C7" t="s">
        <v>10</v>
      </c>
      <c r="D7">
        <v>8280000000</v>
      </c>
      <c r="U7" t="s">
        <v>9</v>
      </c>
      <c r="V7" t="s">
        <v>27</v>
      </c>
      <c r="W7" t="s">
        <v>10</v>
      </c>
      <c r="X7">
        <v>5.1744468553087571E-2</v>
      </c>
    </row>
    <row r="8" spans="1:24">
      <c r="A8" t="s">
        <v>5</v>
      </c>
      <c r="B8" t="s">
        <v>9</v>
      </c>
      <c r="C8" t="s">
        <v>11</v>
      </c>
      <c r="D8">
        <v>17608000000</v>
      </c>
      <c r="I8" t="s">
        <v>13</v>
      </c>
      <c r="J8" t="s">
        <v>7</v>
      </c>
      <c r="K8">
        <v>14310000000</v>
      </c>
      <c r="L8">
        <v>29928000000</v>
      </c>
      <c r="M8">
        <v>67728000000</v>
      </c>
      <c r="O8" t="s">
        <v>7</v>
      </c>
      <c r="P8">
        <f>K8/K12</f>
        <v>0.87537926984437697</v>
      </c>
      <c r="Q8">
        <f t="shared" ref="Q8:R8" si="5">L8/L12</f>
        <v>0.80494889725658958</v>
      </c>
      <c r="R8">
        <f t="shared" si="5"/>
        <v>0.7462235982415355</v>
      </c>
      <c r="U8" t="s">
        <v>9</v>
      </c>
      <c r="V8" t="s">
        <v>28</v>
      </c>
      <c r="W8" t="s">
        <v>11</v>
      </c>
      <c r="X8">
        <v>0.19605465054682628</v>
      </c>
    </row>
    <row r="9" spans="1:24">
      <c r="A9" t="s">
        <v>6</v>
      </c>
      <c r="B9" t="s">
        <v>9</v>
      </c>
      <c r="C9" t="s">
        <v>11</v>
      </c>
      <c r="D9">
        <v>25056000000</v>
      </c>
      <c r="J9" t="s">
        <v>10</v>
      </c>
      <c r="K9">
        <v>1661000000</v>
      </c>
      <c r="L9">
        <v>5472000000</v>
      </c>
      <c r="M9">
        <v>15390000000</v>
      </c>
      <c r="O9" t="s">
        <v>10</v>
      </c>
      <c r="P9">
        <f>K9/K12</f>
        <v>0.10160761475971421</v>
      </c>
      <c r="Q9">
        <f t="shared" ref="Q9:R9" si="6">L9/L12</f>
        <v>0.14717590102205486</v>
      </c>
      <c r="R9">
        <f t="shared" si="6"/>
        <v>0.16956622337788257</v>
      </c>
      <c r="U9" t="s">
        <v>9</v>
      </c>
      <c r="V9" t="s">
        <v>29</v>
      </c>
      <c r="W9" t="s">
        <v>12</v>
      </c>
      <c r="X9">
        <v>7.7887436023633599E-2</v>
      </c>
    </row>
    <row r="10" spans="1:24">
      <c r="A10">
        <v>2050</v>
      </c>
      <c r="B10" t="s">
        <v>9</v>
      </c>
      <c r="C10" t="s">
        <v>11</v>
      </c>
      <c r="D10">
        <v>27048000000</v>
      </c>
      <c r="J10" t="s">
        <v>11</v>
      </c>
      <c r="K10">
        <v>180000000</v>
      </c>
      <c r="L10">
        <v>990000000</v>
      </c>
      <c r="M10">
        <v>3968000000</v>
      </c>
      <c r="O10" t="s">
        <v>11</v>
      </c>
      <c r="P10">
        <f>K10/K12</f>
        <v>1.1011059998042479E-2</v>
      </c>
      <c r="Q10">
        <f t="shared" ref="Q10:R10" si="7">L10/L12</f>
        <v>2.6627218934911243E-2</v>
      </c>
      <c r="R10">
        <f t="shared" si="7"/>
        <v>4.3719218607110984E-2</v>
      </c>
      <c r="U10" t="s">
        <v>9</v>
      </c>
      <c r="V10">
        <v>2050</v>
      </c>
      <c r="W10" t="s">
        <v>7</v>
      </c>
      <c r="X10">
        <v>0.64875335623837671</v>
      </c>
    </row>
    <row r="11" spans="1:24">
      <c r="A11" t="s">
        <v>5</v>
      </c>
      <c r="B11" t="s">
        <v>9</v>
      </c>
      <c r="C11" t="s">
        <v>12</v>
      </c>
      <c r="D11">
        <v>3338400000</v>
      </c>
      <c r="J11" t="s">
        <v>12</v>
      </c>
      <c r="K11">
        <v>196200000.00000003</v>
      </c>
      <c r="L11">
        <v>790000000</v>
      </c>
      <c r="M11">
        <v>3674999999.9999995</v>
      </c>
      <c r="O11" t="s">
        <v>12</v>
      </c>
      <c r="P11">
        <f>K11/K12</f>
        <v>1.2002055397866303E-2</v>
      </c>
      <c r="Q11">
        <f t="shared" ref="Q11:R11" si="8">L11/L12</f>
        <v>2.1247982786444325E-2</v>
      </c>
      <c r="R11">
        <f t="shared" si="8"/>
        <v>4.0490959773470982E-2</v>
      </c>
      <c r="U11" t="s">
        <v>9</v>
      </c>
      <c r="V11">
        <v>2050</v>
      </c>
      <c r="W11" t="s">
        <v>10</v>
      </c>
      <c r="X11">
        <v>5.9316230009427554E-2</v>
      </c>
    </row>
    <row r="12" spans="1:24">
      <c r="A12" t="s">
        <v>6</v>
      </c>
      <c r="B12" t="s">
        <v>9</v>
      </c>
      <c r="C12" t="s">
        <v>12</v>
      </c>
      <c r="D12">
        <v>9954100000</v>
      </c>
      <c r="H12" t="s">
        <v>22</v>
      </c>
      <c r="K12">
        <f>SUM(K8:K11)</f>
        <v>16347200000</v>
      </c>
      <c r="L12">
        <f t="shared" ref="L12:M12" si="9">SUM(L8:L11)</f>
        <v>37180000000</v>
      </c>
      <c r="M12">
        <f t="shared" si="9"/>
        <v>90761000000</v>
      </c>
      <c r="U12" t="s">
        <v>9</v>
      </c>
      <c r="V12">
        <v>2050</v>
      </c>
      <c r="W12" t="s">
        <v>11</v>
      </c>
      <c r="X12">
        <v>0.19376635136413001</v>
      </c>
    </row>
    <row r="13" spans="1:24">
      <c r="A13">
        <v>2050</v>
      </c>
      <c r="B13" t="s">
        <v>9</v>
      </c>
      <c r="C13" t="s">
        <v>12</v>
      </c>
      <c r="D13">
        <v>13702800000</v>
      </c>
      <c r="U13" t="s">
        <v>9</v>
      </c>
      <c r="V13">
        <v>2050</v>
      </c>
      <c r="W13" t="s">
        <v>12</v>
      </c>
      <c r="X13">
        <v>9.8164062388065687E-2</v>
      </c>
    </row>
    <row r="14" spans="1:24">
      <c r="A14" t="s">
        <v>5</v>
      </c>
      <c r="B14" t="s">
        <v>13</v>
      </c>
      <c r="C14" t="s">
        <v>7</v>
      </c>
      <c r="D14">
        <v>14310000000</v>
      </c>
      <c r="I14" t="s">
        <v>15</v>
      </c>
      <c r="J14" t="s">
        <v>7</v>
      </c>
      <c r="K14">
        <v>33998000000</v>
      </c>
      <c r="L14">
        <v>84135000000</v>
      </c>
      <c r="M14">
        <v>124597000000</v>
      </c>
      <c r="O14" t="s">
        <v>7</v>
      </c>
      <c r="P14">
        <f>K14/K18</f>
        <v>0.85273845474702281</v>
      </c>
      <c r="Q14">
        <f t="shared" ref="Q14:R14" si="10">L14/L18</f>
        <v>0.86755179944689509</v>
      </c>
      <c r="R14">
        <f t="shared" si="10"/>
        <v>0.85162037321828665</v>
      </c>
      <c r="U14" t="s">
        <v>13</v>
      </c>
      <c r="V14" t="s">
        <v>5</v>
      </c>
      <c r="W14" t="s">
        <v>7</v>
      </c>
      <c r="X14">
        <v>0.87537926984437697</v>
      </c>
    </row>
    <row r="15" spans="1:24">
      <c r="A15" t="s">
        <v>6</v>
      </c>
      <c r="B15" t="s">
        <v>13</v>
      </c>
      <c r="C15" t="s">
        <v>7</v>
      </c>
      <c r="D15">
        <v>29928000000</v>
      </c>
      <c r="J15" t="s">
        <v>10</v>
      </c>
      <c r="K15">
        <v>2156000000</v>
      </c>
      <c r="L15">
        <v>1638000000</v>
      </c>
      <c r="M15">
        <v>2336000000</v>
      </c>
      <c r="O15" t="s">
        <v>10</v>
      </c>
      <c r="P15">
        <f>K15/K18</f>
        <v>5.407683123814875E-2</v>
      </c>
      <c r="Q15">
        <f t="shared" ref="Q15:R15" si="11">L15/L18</f>
        <v>1.6890115261116233E-2</v>
      </c>
      <c r="R15">
        <f t="shared" si="11"/>
        <v>1.5966557716782247E-2</v>
      </c>
      <c r="U15" t="s">
        <v>13</v>
      </c>
      <c r="V15" t="s">
        <v>24</v>
      </c>
      <c r="W15" t="s">
        <v>10</v>
      </c>
      <c r="X15">
        <v>0.10160761475971421</v>
      </c>
    </row>
    <row r="16" spans="1:24">
      <c r="A16">
        <v>2050</v>
      </c>
      <c r="B16" t="s">
        <v>13</v>
      </c>
      <c r="C16" t="s">
        <v>7</v>
      </c>
      <c r="D16">
        <v>67728000000</v>
      </c>
      <c r="J16" t="s">
        <v>11</v>
      </c>
      <c r="K16">
        <v>3264000000</v>
      </c>
      <c r="L16">
        <v>6318000000</v>
      </c>
      <c r="M16">
        <v>10230000000</v>
      </c>
      <c r="O16" t="s">
        <v>11</v>
      </c>
      <c r="P16">
        <f>K16/K18</f>
        <v>8.1867707403208492E-2</v>
      </c>
      <c r="Q16">
        <f t="shared" ref="Q16:R16" si="12">L16/L18</f>
        <v>6.5147587435734039E-2</v>
      </c>
      <c r="R16">
        <f t="shared" si="12"/>
        <v>6.9922040001148281E-2</v>
      </c>
      <c r="U16" t="s">
        <v>13</v>
      </c>
      <c r="V16" t="s">
        <v>25</v>
      </c>
      <c r="W16" t="s">
        <v>11</v>
      </c>
      <c r="X16">
        <v>1.1011059998042479E-2</v>
      </c>
    </row>
    <row r="17" spans="1:24">
      <c r="A17" t="s">
        <v>5</v>
      </c>
      <c r="B17" t="s">
        <v>13</v>
      </c>
      <c r="C17" t="s">
        <v>10</v>
      </c>
      <c r="D17">
        <v>1661000000</v>
      </c>
      <c r="J17" t="s">
        <v>12</v>
      </c>
      <c r="K17">
        <v>451200000</v>
      </c>
      <c r="L17">
        <v>4888800000</v>
      </c>
      <c r="M17">
        <v>9142800000</v>
      </c>
      <c r="O17" t="s">
        <v>12</v>
      </c>
      <c r="P17">
        <f>K17/K18</f>
        <v>1.1317006611619997E-2</v>
      </c>
      <c r="Q17">
        <f t="shared" ref="Q17:R17" si="13">L17/L18</f>
        <v>5.0410497856254601E-2</v>
      </c>
      <c r="R17">
        <f t="shared" si="13"/>
        <v>6.2491029063782844E-2</v>
      </c>
      <c r="U17" t="s">
        <v>13</v>
      </c>
      <c r="V17" t="s">
        <v>26</v>
      </c>
      <c r="W17" t="s">
        <v>12</v>
      </c>
      <c r="X17">
        <v>1.2002055397866303E-2</v>
      </c>
    </row>
    <row r="18" spans="1:24">
      <c r="A18" t="s">
        <v>6</v>
      </c>
      <c r="B18" t="s">
        <v>13</v>
      </c>
      <c r="C18" t="s">
        <v>10</v>
      </c>
      <c r="D18">
        <v>5472000000</v>
      </c>
      <c r="H18" t="s">
        <v>22</v>
      </c>
      <c r="K18">
        <f>SUM(K14:K17)</f>
        <v>39869200000</v>
      </c>
      <c r="L18">
        <f t="shared" ref="L18:M18" si="14">SUM(L14:L17)</f>
        <v>96979800000</v>
      </c>
      <c r="M18">
        <f t="shared" si="14"/>
        <v>146305800000</v>
      </c>
      <c r="U18" t="s">
        <v>13</v>
      </c>
      <c r="V18" t="s">
        <v>6</v>
      </c>
      <c r="W18" t="s">
        <v>7</v>
      </c>
      <c r="X18">
        <v>0.80494889725658958</v>
      </c>
    </row>
    <row r="19" spans="1:24">
      <c r="A19">
        <v>2050</v>
      </c>
      <c r="B19" t="s">
        <v>13</v>
      </c>
      <c r="C19" t="s">
        <v>10</v>
      </c>
      <c r="D19">
        <v>15390000000</v>
      </c>
      <c r="U19" t="s">
        <v>13</v>
      </c>
      <c r="V19" t="s">
        <v>27</v>
      </c>
      <c r="W19" t="s">
        <v>10</v>
      </c>
      <c r="X19">
        <v>0.14717590102205486</v>
      </c>
    </row>
    <row r="20" spans="1:24">
      <c r="A20" t="s">
        <v>5</v>
      </c>
      <c r="B20" t="s">
        <v>13</v>
      </c>
      <c r="C20" t="s">
        <v>11</v>
      </c>
      <c r="D20">
        <v>180000000</v>
      </c>
      <c r="I20" t="s">
        <v>16</v>
      </c>
      <c r="J20" t="s">
        <v>7</v>
      </c>
      <c r="K20">
        <v>3740000000</v>
      </c>
      <c r="L20">
        <v>7098000000</v>
      </c>
      <c r="M20">
        <v>14835000000</v>
      </c>
      <c r="O20" t="s">
        <v>7</v>
      </c>
      <c r="P20">
        <f>K20/K24</f>
        <v>0.57999782888513252</v>
      </c>
      <c r="Q20">
        <f t="shared" ref="Q20:R20" si="15">L20/L24</f>
        <v>0.53886214907152941</v>
      </c>
      <c r="R20">
        <f t="shared" si="15"/>
        <v>0.53617897932629754</v>
      </c>
      <c r="U20" t="s">
        <v>13</v>
      </c>
      <c r="V20" t="s">
        <v>28</v>
      </c>
      <c r="W20" t="s">
        <v>11</v>
      </c>
      <c r="X20">
        <v>2.6627218934911243E-2</v>
      </c>
    </row>
    <row r="21" spans="1:24">
      <c r="A21" t="s">
        <v>6</v>
      </c>
      <c r="B21" t="s">
        <v>13</v>
      </c>
      <c r="C21" t="s">
        <v>11</v>
      </c>
      <c r="D21">
        <v>990000000</v>
      </c>
      <c r="J21" t="s">
        <v>10</v>
      </c>
      <c r="K21">
        <v>2562000000</v>
      </c>
      <c r="L21">
        <v>4080000000</v>
      </c>
      <c r="M21">
        <v>7961000000</v>
      </c>
      <c r="O21" t="s">
        <v>10</v>
      </c>
      <c r="P21">
        <f>K21/K24</f>
        <v>0.39731402074965494</v>
      </c>
      <c r="Q21">
        <f t="shared" ref="Q21:R21" si="16">L21/L24</f>
        <v>0.30974324714170753</v>
      </c>
      <c r="R21">
        <f t="shared" si="16"/>
        <v>0.28773312129535927</v>
      </c>
      <c r="U21" t="s">
        <v>13</v>
      </c>
      <c r="V21" t="s">
        <v>29</v>
      </c>
      <c r="W21" t="s">
        <v>12</v>
      </c>
      <c r="X21">
        <v>2.1247982786444325E-2</v>
      </c>
    </row>
    <row r="22" spans="1:24">
      <c r="A22">
        <v>2050</v>
      </c>
      <c r="B22" t="s">
        <v>13</v>
      </c>
      <c r="C22" t="s">
        <v>11</v>
      </c>
      <c r="D22">
        <v>3968000000</v>
      </c>
      <c r="J22" t="s">
        <v>11</v>
      </c>
      <c r="K22">
        <v>0</v>
      </c>
      <c r="L22">
        <v>0</v>
      </c>
      <c r="M22">
        <v>0</v>
      </c>
      <c r="O22" t="s">
        <v>11</v>
      </c>
      <c r="P22">
        <f>K22/K24</f>
        <v>0</v>
      </c>
      <c r="Q22">
        <f t="shared" ref="Q22:R22" si="17">L22/L24</f>
        <v>0</v>
      </c>
      <c r="R22">
        <f t="shared" si="17"/>
        <v>0</v>
      </c>
      <c r="U22" t="s">
        <v>13</v>
      </c>
      <c r="V22">
        <v>2050</v>
      </c>
      <c r="W22" t="s">
        <v>7</v>
      </c>
      <c r="X22">
        <v>0.7462235982415355</v>
      </c>
    </row>
    <row r="23" spans="1:24">
      <c r="A23" t="s">
        <v>5</v>
      </c>
      <c r="B23" t="s">
        <v>13</v>
      </c>
      <c r="C23" t="s">
        <v>12</v>
      </c>
      <c r="D23">
        <v>196200000.00000003</v>
      </c>
      <c r="J23" t="s">
        <v>12</v>
      </c>
      <c r="K23">
        <v>146300000</v>
      </c>
      <c r="L23">
        <v>1994200000</v>
      </c>
      <c r="M23">
        <v>4872000000</v>
      </c>
      <c r="O23" t="s">
        <v>12</v>
      </c>
      <c r="P23">
        <f>K23/K24</f>
        <v>2.2688150365212538E-2</v>
      </c>
      <c r="Q23">
        <f t="shared" ref="Q23:R23" si="18">L23/L24</f>
        <v>0.15139460378676303</v>
      </c>
      <c r="R23">
        <f t="shared" si="18"/>
        <v>0.17608789937834321</v>
      </c>
      <c r="U23" t="s">
        <v>13</v>
      </c>
      <c r="V23">
        <v>2050</v>
      </c>
      <c r="W23" t="s">
        <v>10</v>
      </c>
      <c r="X23">
        <v>0.16956622337788257</v>
      </c>
    </row>
    <row r="24" spans="1:24">
      <c r="A24" t="s">
        <v>6</v>
      </c>
      <c r="B24" t="s">
        <v>13</v>
      </c>
      <c r="C24" t="s">
        <v>12</v>
      </c>
      <c r="D24">
        <v>790000000</v>
      </c>
      <c r="H24" t="s">
        <v>22</v>
      </c>
      <c r="K24">
        <f>SUM(K20:K23)</f>
        <v>6448300000</v>
      </c>
      <c r="L24">
        <f t="shared" ref="L24:M24" si="19">SUM(L20:L23)</f>
        <v>13172200000</v>
      </c>
      <c r="M24">
        <f t="shared" si="19"/>
        <v>27668000000</v>
      </c>
      <c r="U24" t="s">
        <v>13</v>
      </c>
      <c r="V24">
        <v>2050</v>
      </c>
      <c r="W24" t="s">
        <v>11</v>
      </c>
      <c r="X24">
        <v>4.3719218607110984E-2</v>
      </c>
    </row>
    <row r="25" spans="1:24">
      <c r="A25">
        <v>2050</v>
      </c>
      <c r="B25" t="s">
        <v>13</v>
      </c>
      <c r="C25" t="s">
        <v>12</v>
      </c>
      <c r="D25">
        <v>3674999999.9999995</v>
      </c>
      <c r="U25" t="s">
        <v>13</v>
      </c>
      <c r="V25">
        <v>2050</v>
      </c>
      <c r="W25" t="s">
        <v>12</v>
      </c>
      <c r="X25">
        <v>4.0490959773470982E-2</v>
      </c>
    </row>
    <row r="26" spans="1:24">
      <c r="A26" t="s">
        <v>5</v>
      </c>
      <c r="B26" t="s">
        <v>15</v>
      </c>
      <c r="C26" t="s">
        <v>7</v>
      </c>
      <c r="D26">
        <v>33998000000</v>
      </c>
      <c r="I26" t="s">
        <v>17</v>
      </c>
      <c r="J26" t="s">
        <v>7</v>
      </c>
      <c r="K26">
        <v>26592000000</v>
      </c>
      <c r="L26">
        <v>45756000000</v>
      </c>
      <c r="M26">
        <v>85613000000</v>
      </c>
      <c r="O26" t="s">
        <v>7</v>
      </c>
      <c r="P26">
        <f>K26/K30</f>
        <v>0.94046082297395273</v>
      </c>
      <c r="Q26">
        <f t="shared" ref="Q26:R26" si="20">L26/L30</f>
        <v>0.89848014766523976</v>
      </c>
      <c r="R26">
        <f t="shared" si="20"/>
        <v>0.82508056806266572</v>
      </c>
      <c r="U26" t="s">
        <v>15</v>
      </c>
      <c r="V26" t="s">
        <v>5</v>
      </c>
      <c r="W26" t="s">
        <v>7</v>
      </c>
      <c r="X26">
        <v>0.85273845474702281</v>
      </c>
    </row>
    <row r="27" spans="1:24">
      <c r="A27" t="s">
        <v>6</v>
      </c>
      <c r="B27" t="s">
        <v>15</v>
      </c>
      <c r="C27" t="s">
        <v>7</v>
      </c>
      <c r="D27">
        <v>84135000000</v>
      </c>
      <c r="J27" t="s">
        <v>10</v>
      </c>
      <c r="K27">
        <v>1360000000</v>
      </c>
      <c r="L27">
        <v>3619000000</v>
      </c>
      <c r="M27">
        <v>10710000000</v>
      </c>
      <c r="O27" t="s">
        <v>10</v>
      </c>
      <c r="P27">
        <f>K27/K30</f>
        <v>4.8098176866898906E-2</v>
      </c>
      <c r="Q27">
        <f t="shared" ref="Q27:R27" si="21">L27/L30</f>
        <v>7.1063896634332172E-2</v>
      </c>
      <c r="R27">
        <f t="shared" si="21"/>
        <v>0.10321578363042003</v>
      </c>
      <c r="U27" t="s">
        <v>15</v>
      </c>
      <c r="V27" t="s">
        <v>24</v>
      </c>
      <c r="W27" t="s">
        <v>10</v>
      </c>
      <c r="X27">
        <v>5.407683123814875E-2</v>
      </c>
    </row>
    <row r="28" spans="1:24">
      <c r="A28">
        <v>2050</v>
      </c>
      <c r="B28" t="s">
        <v>15</v>
      </c>
      <c r="C28" t="s">
        <v>7</v>
      </c>
      <c r="D28">
        <v>124597000000</v>
      </c>
      <c r="J28" t="s">
        <v>11</v>
      </c>
      <c r="K28">
        <v>175000000</v>
      </c>
      <c r="L28">
        <v>525000000</v>
      </c>
      <c r="M28">
        <v>1029000000</v>
      </c>
      <c r="O28" t="s">
        <v>11</v>
      </c>
      <c r="P28">
        <f>K28/K30</f>
        <v>6.1891036409612559E-3</v>
      </c>
      <c r="Q28">
        <f t="shared" ref="Q28:R28" si="22">L28/L30</f>
        <v>1.0309075914071398E-2</v>
      </c>
      <c r="R28">
        <f t="shared" si="22"/>
        <v>9.9168105840991803E-3</v>
      </c>
      <c r="U28" t="s">
        <v>15</v>
      </c>
      <c r="V28" t="s">
        <v>25</v>
      </c>
      <c r="W28" t="s">
        <v>11</v>
      </c>
      <c r="X28">
        <v>8.1867707403208492E-2</v>
      </c>
    </row>
    <row r="29" spans="1:24">
      <c r="A29" t="s">
        <v>5</v>
      </c>
      <c r="B29" t="s">
        <v>15</v>
      </c>
      <c r="C29" t="s">
        <v>10</v>
      </c>
      <c r="D29">
        <v>2156000000</v>
      </c>
      <c r="J29" t="s">
        <v>12</v>
      </c>
      <c r="K29">
        <v>148500000</v>
      </c>
      <c r="L29">
        <v>1026000000</v>
      </c>
      <c r="M29">
        <v>6411200000.000001</v>
      </c>
      <c r="O29" t="s">
        <v>12</v>
      </c>
      <c r="P29">
        <f>K29/K30</f>
        <v>5.2518965181871232E-3</v>
      </c>
      <c r="Q29">
        <f t="shared" ref="Q29:R29" si="23">L29/L30</f>
        <v>2.0146879786356674E-2</v>
      </c>
      <c r="R29">
        <f t="shared" si="23"/>
        <v>6.1786837722815034E-2</v>
      </c>
      <c r="U29" t="s">
        <v>15</v>
      </c>
      <c r="V29" t="s">
        <v>26</v>
      </c>
      <c r="W29" t="s">
        <v>12</v>
      </c>
      <c r="X29">
        <v>1.1317006611619997E-2</v>
      </c>
    </row>
    <row r="30" spans="1:24">
      <c r="A30" t="s">
        <v>6</v>
      </c>
      <c r="B30" t="s">
        <v>15</v>
      </c>
      <c r="C30" t="s">
        <v>10</v>
      </c>
      <c r="D30">
        <v>1638000000</v>
      </c>
      <c r="H30" t="s">
        <v>22</v>
      </c>
      <c r="K30">
        <f>SUM(K26:K29)</f>
        <v>28275500000</v>
      </c>
      <c r="L30">
        <f t="shared" ref="L30:M30" si="24">SUM(L26:L29)</f>
        <v>50926000000</v>
      </c>
      <c r="M30">
        <f t="shared" si="24"/>
        <v>103763200000</v>
      </c>
      <c r="U30" t="s">
        <v>15</v>
      </c>
      <c r="V30" t="s">
        <v>6</v>
      </c>
      <c r="W30" t="s">
        <v>7</v>
      </c>
      <c r="X30">
        <v>0.86755179944689509</v>
      </c>
    </row>
    <row r="31" spans="1:24">
      <c r="A31">
        <v>2050</v>
      </c>
      <c r="B31" t="s">
        <v>15</v>
      </c>
      <c r="C31" t="s">
        <v>10</v>
      </c>
      <c r="D31">
        <v>2336000000</v>
      </c>
      <c r="U31" t="s">
        <v>15</v>
      </c>
      <c r="V31" t="s">
        <v>27</v>
      </c>
      <c r="W31" t="s">
        <v>10</v>
      </c>
      <c r="X31">
        <v>1.6890115261116233E-2</v>
      </c>
    </row>
    <row r="32" spans="1:24">
      <c r="A32" t="s">
        <v>5</v>
      </c>
      <c r="B32" t="s">
        <v>15</v>
      </c>
      <c r="C32" t="s">
        <v>11</v>
      </c>
      <c r="D32">
        <v>3264000000</v>
      </c>
      <c r="I32" t="s">
        <v>18</v>
      </c>
      <c r="J32" t="s">
        <v>7</v>
      </c>
      <c r="K32">
        <v>14550000000</v>
      </c>
      <c r="L32">
        <v>24393000000</v>
      </c>
      <c r="M32">
        <v>60929000000</v>
      </c>
      <c r="O32" t="s">
        <v>7</v>
      </c>
      <c r="P32">
        <f>K32/K36</f>
        <v>0.64269907106794055</v>
      </c>
      <c r="Q32">
        <f t="shared" ref="Q32:R32" si="25">L32/L36</f>
        <v>0.30974058131118815</v>
      </c>
      <c r="R32">
        <f t="shared" si="25"/>
        <v>0.42789472760152397</v>
      </c>
      <c r="U32" t="s">
        <v>15</v>
      </c>
      <c r="V32" t="s">
        <v>28</v>
      </c>
      <c r="W32" t="s">
        <v>11</v>
      </c>
      <c r="X32">
        <v>6.5147587435734039E-2</v>
      </c>
    </row>
    <row r="33" spans="1:24">
      <c r="A33" t="s">
        <v>6</v>
      </c>
      <c r="B33" t="s">
        <v>15</v>
      </c>
      <c r="C33" t="s">
        <v>11</v>
      </c>
      <c r="D33">
        <v>6318000000</v>
      </c>
      <c r="J33" t="s">
        <v>10</v>
      </c>
      <c r="K33">
        <v>1848000000</v>
      </c>
      <c r="L33">
        <v>5082000000</v>
      </c>
      <c r="M33">
        <v>6855000000</v>
      </c>
      <c r="O33" t="s">
        <v>10</v>
      </c>
      <c r="P33">
        <f>K33/K36</f>
        <v>8.162940778924771E-2</v>
      </c>
      <c r="Q33">
        <f t="shared" ref="Q33:R33" si="26">L33/L36</f>
        <v>6.4530875014285172E-2</v>
      </c>
      <c r="R33">
        <f t="shared" si="26"/>
        <v>4.8141580490545496E-2</v>
      </c>
      <c r="U33" t="s">
        <v>15</v>
      </c>
      <c r="V33" t="s">
        <v>29</v>
      </c>
      <c r="W33" t="s">
        <v>12</v>
      </c>
      <c r="X33">
        <v>5.0410497856254601E-2</v>
      </c>
    </row>
    <row r="34" spans="1:24">
      <c r="A34">
        <v>2050</v>
      </c>
      <c r="B34" t="s">
        <v>15</v>
      </c>
      <c r="C34" t="s">
        <v>11</v>
      </c>
      <c r="D34">
        <v>10230000000</v>
      </c>
      <c r="J34" t="s">
        <v>11</v>
      </c>
      <c r="K34">
        <v>5175000000</v>
      </c>
      <c r="L34">
        <v>38400000000</v>
      </c>
      <c r="M34">
        <v>52407000000</v>
      </c>
      <c r="O34" t="s">
        <v>11</v>
      </c>
      <c r="P34">
        <f>K34/K36</f>
        <v>0.22858884486437062</v>
      </c>
      <c r="Q34">
        <f t="shared" ref="Q34:R34" si="27">L34/L36</f>
        <v>0.48760047236295762</v>
      </c>
      <c r="R34">
        <f t="shared" si="27"/>
        <v>0.36804606984216165</v>
      </c>
      <c r="U34" t="s">
        <v>15</v>
      </c>
      <c r="V34">
        <v>2050</v>
      </c>
      <c r="W34" t="s">
        <v>7</v>
      </c>
      <c r="X34">
        <v>0.85162037321828665</v>
      </c>
    </row>
    <row r="35" spans="1:24">
      <c r="A35" t="s">
        <v>5</v>
      </c>
      <c r="B35" t="s">
        <v>15</v>
      </c>
      <c r="C35" t="s">
        <v>12</v>
      </c>
      <c r="D35">
        <v>451200000</v>
      </c>
      <c r="J35" t="s">
        <v>12</v>
      </c>
      <c r="K35">
        <v>1065900000.0000001</v>
      </c>
      <c r="L35">
        <v>10878000000</v>
      </c>
      <c r="M35">
        <v>22201500000</v>
      </c>
      <c r="O35" t="s">
        <v>12</v>
      </c>
      <c r="P35">
        <f>K35/K36</f>
        <v>4.7082676278441093E-2</v>
      </c>
      <c r="Q35">
        <f t="shared" ref="Q35:R35" si="28">L35/L36</f>
        <v>0.1381280713115691</v>
      </c>
      <c r="R35">
        <f t="shared" si="28"/>
        <v>0.15591762206576892</v>
      </c>
      <c r="U35" t="s">
        <v>15</v>
      </c>
      <c r="V35">
        <v>2050</v>
      </c>
      <c r="W35" t="s">
        <v>10</v>
      </c>
      <c r="X35">
        <v>1.5966557716782247E-2</v>
      </c>
    </row>
    <row r="36" spans="1:24">
      <c r="A36" t="s">
        <v>6</v>
      </c>
      <c r="B36" t="s">
        <v>15</v>
      </c>
      <c r="C36" t="s">
        <v>12</v>
      </c>
      <c r="D36">
        <v>4888800000</v>
      </c>
      <c r="H36" t="s">
        <v>22</v>
      </c>
      <c r="K36">
        <f>SUM(K32:K35)</f>
        <v>22638900000</v>
      </c>
      <c r="L36">
        <f t="shared" ref="L36:M36" si="29">SUM(L32:L35)</f>
        <v>78753000000</v>
      </c>
      <c r="M36">
        <f t="shared" si="29"/>
        <v>142392500000</v>
      </c>
      <c r="U36" t="s">
        <v>15</v>
      </c>
      <c r="V36">
        <v>2050</v>
      </c>
      <c r="W36" t="s">
        <v>11</v>
      </c>
      <c r="X36">
        <v>6.9922040001148281E-2</v>
      </c>
    </row>
    <row r="37" spans="1:24">
      <c r="A37">
        <v>2050</v>
      </c>
      <c r="B37" t="s">
        <v>15</v>
      </c>
      <c r="C37" t="s">
        <v>12</v>
      </c>
      <c r="D37">
        <v>9142800000</v>
      </c>
      <c r="U37" t="s">
        <v>15</v>
      </c>
      <c r="V37">
        <v>2050</v>
      </c>
      <c r="W37" t="s">
        <v>12</v>
      </c>
      <c r="X37">
        <v>6.2491029063782844E-2</v>
      </c>
    </row>
    <row r="38" spans="1:24">
      <c r="A38" t="s">
        <v>5</v>
      </c>
      <c r="B38" t="s">
        <v>16</v>
      </c>
      <c r="C38" t="s">
        <v>7</v>
      </c>
      <c r="D38">
        <v>3740000000</v>
      </c>
      <c r="U38" t="s">
        <v>16</v>
      </c>
      <c r="V38" t="s">
        <v>5</v>
      </c>
      <c r="W38" t="s">
        <v>7</v>
      </c>
      <c r="X38">
        <v>0.57999782888513252</v>
      </c>
    </row>
    <row r="39" spans="1:24">
      <c r="A39" t="s">
        <v>6</v>
      </c>
      <c r="B39" t="s">
        <v>16</v>
      </c>
      <c r="C39" t="s">
        <v>7</v>
      </c>
      <c r="D39">
        <v>7098000000</v>
      </c>
      <c r="U39" t="s">
        <v>16</v>
      </c>
      <c r="V39" t="s">
        <v>24</v>
      </c>
      <c r="W39" t="s">
        <v>10</v>
      </c>
      <c r="X39">
        <v>0.39731402074965494</v>
      </c>
    </row>
    <row r="40" spans="1:24">
      <c r="A40">
        <v>2050</v>
      </c>
      <c r="B40" t="s">
        <v>16</v>
      </c>
      <c r="C40" t="s">
        <v>7</v>
      </c>
      <c r="D40">
        <v>14835000000</v>
      </c>
      <c r="U40" t="s">
        <v>16</v>
      </c>
      <c r="V40" t="s">
        <v>25</v>
      </c>
      <c r="W40" t="s">
        <v>11</v>
      </c>
      <c r="X40">
        <v>0</v>
      </c>
    </row>
    <row r="41" spans="1:24">
      <c r="A41" t="s">
        <v>5</v>
      </c>
      <c r="B41" t="s">
        <v>16</v>
      </c>
      <c r="C41" t="s">
        <v>10</v>
      </c>
      <c r="D41">
        <v>2562000000</v>
      </c>
      <c r="U41" t="s">
        <v>16</v>
      </c>
      <c r="V41" t="s">
        <v>26</v>
      </c>
      <c r="W41" t="s">
        <v>12</v>
      </c>
      <c r="X41">
        <v>2.2688150365212538E-2</v>
      </c>
    </row>
    <row r="42" spans="1:24">
      <c r="A42" t="s">
        <v>6</v>
      </c>
      <c r="B42" t="s">
        <v>16</v>
      </c>
      <c r="C42" t="s">
        <v>10</v>
      </c>
      <c r="D42">
        <v>4080000000</v>
      </c>
      <c r="U42" t="s">
        <v>16</v>
      </c>
      <c r="V42" t="s">
        <v>6</v>
      </c>
      <c r="W42" t="s">
        <v>7</v>
      </c>
      <c r="X42">
        <v>0.53886214907152941</v>
      </c>
    </row>
    <row r="43" spans="1:24">
      <c r="A43">
        <v>2050</v>
      </c>
      <c r="B43" t="s">
        <v>16</v>
      </c>
      <c r="C43" t="s">
        <v>10</v>
      </c>
      <c r="D43">
        <v>7961000000</v>
      </c>
      <c r="U43" t="s">
        <v>16</v>
      </c>
      <c r="V43" t="s">
        <v>27</v>
      </c>
      <c r="W43" t="s">
        <v>10</v>
      </c>
      <c r="X43">
        <v>0.30974324714170753</v>
      </c>
    </row>
    <row r="44" spans="1:24">
      <c r="A44" t="s">
        <v>5</v>
      </c>
      <c r="B44" t="s">
        <v>16</v>
      </c>
      <c r="C44" t="s">
        <v>11</v>
      </c>
      <c r="D44">
        <v>0</v>
      </c>
      <c r="U44" t="s">
        <v>16</v>
      </c>
      <c r="V44" t="s">
        <v>28</v>
      </c>
      <c r="W44" t="s">
        <v>11</v>
      </c>
      <c r="X44">
        <v>0</v>
      </c>
    </row>
    <row r="45" spans="1:24">
      <c r="A45" t="s">
        <v>6</v>
      </c>
      <c r="B45" t="s">
        <v>16</v>
      </c>
      <c r="C45" t="s">
        <v>11</v>
      </c>
      <c r="D45">
        <v>0</v>
      </c>
      <c r="U45" t="s">
        <v>16</v>
      </c>
      <c r="V45" t="s">
        <v>29</v>
      </c>
      <c r="W45" t="s">
        <v>12</v>
      </c>
      <c r="X45">
        <v>0.15139460378676303</v>
      </c>
    </row>
    <row r="46" spans="1:24">
      <c r="A46">
        <v>2050</v>
      </c>
      <c r="B46" t="s">
        <v>16</v>
      </c>
      <c r="C46" t="s">
        <v>11</v>
      </c>
      <c r="D46">
        <v>0</v>
      </c>
      <c r="U46" t="s">
        <v>16</v>
      </c>
      <c r="V46">
        <v>2050</v>
      </c>
      <c r="W46" t="s">
        <v>7</v>
      </c>
      <c r="X46">
        <v>0.53617897932629754</v>
      </c>
    </row>
    <row r="47" spans="1:24">
      <c r="A47" t="s">
        <v>5</v>
      </c>
      <c r="B47" t="s">
        <v>16</v>
      </c>
      <c r="C47" t="s">
        <v>12</v>
      </c>
      <c r="D47">
        <v>146300000</v>
      </c>
      <c r="U47" t="s">
        <v>16</v>
      </c>
      <c r="V47">
        <v>2050</v>
      </c>
      <c r="W47" t="s">
        <v>10</v>
      </c>
      <c r="X47">
        <v>0.28773312129535927</v>
      </c>
    </row>
    <row r="48" spans="1:24">
      <c r="A48" t="s">
        <v>6</v>
      </c>
      <c r="B48" t="s">
        <v>16</v>
      </c>
      <c r="C48" t="s">
        <v>12</v>
      </c>
      <c r="D48">
        <v>1994200000</v>
      </c>
      <c r="U48" t="s">
        <v>16</v>
      </c>
      <c r="V48">
        <v>2050</v>
      </c>
      <c r="W48" t="s">
        <v>11</v>
      </c>
      <c r="X48">
        <v>0</v>
      </c>
    </row>
    <row r="49" spans="1:24">
      <c r="A49">
        <v>2050</v>
      </c>
      <c r="B49" t="s">
        <v>16</v>
      </c>
      <c r="C49" t="s">
        <v>12</v>
      </c>
      <c r="D49">
        <v>4872000000</v>
      </c>
      <c r="U49" t="s">
        <v>16</v>
      </c>
      <c r="V49">
        <v>2050</v>
      </c>
      <c r="W49" t="s">
        <v>12</v>
      </c>
      <c r="X49">
        <v>0.17608789937834321</v>
      </c>
    </row>
    <row r="50" spans="1:24">
      <c r="A50" t="s">
        <v>5</v>
      </c>
      <c r="B50" t="s">
        <v>17</v>
      </c>
      <c r="C50" t="s">
        <v>7</v>
      </c>
      <c r="D50">
        <v>26592000000</v>
      </c>
      <c r="U50" t="s">
        <v>17</v>
      </c>
      <c r="V50" t="s">
        <v>5</v>
      </c>
      <c r="W50" t="s">
        <v>7</v>
      </c>
      <c r="X50">
        <v>0.94046082297395273</v>
      </c>
    </row>
    <row r="51" spans="1:24">
      <c r="A51" t="s">
        <v>6</v>
      </c>
      <c r="B51" t="s">
        <v>17</v>
      </c>
      <c r="C51" t="s">
        <v>7</v>
      </c>
      <c r="D51">
        <v>45756000000</v>
      </c>
      <c r="U51" t="s">
        <v>17</v>
      </c>
      <c r="V51" t="s">
        <v>24</v>
      </c>
      <c r="W51" t="s">
        <v>10</v>
      </c>
      <c r="X51">
        <v>4.8098176866898906E-2</v>
      </c>
    </row>
    <row r="52" spans="1:24">
      <c r="A52">
        <v>2050</v>
      </c>
      <c r="B52" t="s">
        <v>17</v>
      </c>
      <c r="C52" t="s">
        <v>7</v>
      </c>
      <c r="D52">
        <v>85613000000</v>
      </c>
      <c r="U52" t="s">
        <v>17</v>
      </c>
      <c r="V52" t="s">
        <v>25</v>
      </c>
      <c r="W52" t="s">
        <v>11</v>
      </c>
      <c r="X52">
        <v>6.1891036409612559E-3</v>
      </c>
    </row>
    <row r="53" spans="1:24">
      <c r="A53" t="s">
        <v>5</v>
      </c>
      <c r="B53" t="s">
        <v>17</v>
      </c>
      <c r="C53" t="s">
        <v>10</v>
      </c>
      <c r="D53">
        <v>1360000000</v>
      </c>
      <c r="U53" t="s">
        <v>17</v>
      </c>
      <c r="V53" t="s">
        <v>26</v>
      </c>
      <c r="W53" t="s">
        <v>12</v>
      </c>
      <c r="X53">
        <v>5.2518965181871232E-3</v>
      </c>
    </row>
    <row r="54" spans="1:24">
      <c r="A54" t="s">
        <v>6</v>
      </c>
      <c r="B54" t="s">
        <v>17</v>
      </c>
      <c r="C54" t="s">
        <v>10</v>
      </c>
      <c r="D54">
        <v>3619000000</v>
      </c>
      <c r="U54" t="s">
        <v>17</v>
      </c>
      <c r="V54" t="s">
        <v>6</v>
      </c>
      <c r="W54" t="s">
        <v>7</v>
      </c>
      <c r="X54">
        <v>0.89848014766523976</v>
      </c>
    </row>
    <row r="55" spans="1:24">
      <c r="A55">
        <v>2050</v>
      </c>
      <c r="B55" t="s">
        <v>17</v>
      </c>
      <c r="C55" t="s">
        <v>10</v>
      </c>
      <c r="D55">
        <v>10710000000</v>
      </c>
      <c r="U55" t="s">
        <v>17</v>
      </c>
      <c r="V55" t="s">
        <v>27</v>
      </c>
      <c r="W55" t="s">
        <v>10</v>
      </c>
      <c r="X55">
        <v>7.1063896634332172E-2</v>
      </c>
    </row>
    <row r="56" spans="1:24">
      <c r="A56" t="s">
        <v>5</v>
      </c>
      <c r="B56" t="s">
        <v>17</v>
      </c>
      <c r="C56" t="s">
        <v>11</v>
      </c>
      <c r="D56">
        <v>175000000</v>
      </c>
      <c r="U56" t="s">
        <v>17</v>
      </c>
      <c r="V56" t="s">
        <v>28</v>
      </c>
      <c r="W56" t="s">
        <v>11</v>
      </c>
      <c r="X56">
        <v>1.0309075914071398E-2</v>
      </c>
    </row>
    <row r="57" spans="1:24">
      <c r="A57" t="s">
        <v>6</v>
      </c>
      <c r="B57" t="s">
        <v>17</v>
      </c>
      <c r="C57" t="s">
        <v>11</v>
      </c>
      <c r="D57">
        <v>525000000</v>
      </c>
      <c r="U57" t="s">
        <v>17</v>
      </c>
      <c r="V57" t="s">
        <v>29</v>
      </c>
      <c r="W57" t="s">
        <v>12</v>
      </c>
      <c r="X57">
        <v>2.0146879786356674E-2</v>
      </c>
    </row>
    <row r="58" spans="1:24">
      <c r="A58">
        <v>2050</v>
      </c>
      <c r="B58" t="s">
        <v>17</v>
      </c>
      <c r="C58" t="s">
        <v>11</v>
      </c>
      <c r="D58">
        <v>1029000000</v>
      </c>
      <c r="U58" t="s">
        <v>17</v>
      </c>
      <c r="V58">
        <v>2050</v>
      </c>
      <c r="W58" t="s">
        <v>7</v>
      </c>
      <c r="X58">
        <v>0.82508056806266572</v>
      </c>
    </row>
    <row r="59" spans="1:24">
      <c r="A59" t="s">
        <v>5</v>
      </c>
      <c r="B59" t="s">
        <v>17</v>
      </c>
      <c r="C59" t="s">
        <v>12</v>
      </c>
      <c r="D59">
        <v>148500000</v>
      </c>
      <c r="U59" t="s">
        <v>17</v>
      </c>
      <c r="V59">
        <v>2050</v>
      </c>
      <c r="W59" t="s">
        <v>10</v>
      </c>
      <c r="X59">
        <v>0.10321578363042003</v>
      </c>
    </row>
    <row r="60" spans="1:24">
      <c r="A60" t="s">
        <v>6</v>
      </c>
      <c r="B60" t="s">
        <v>17</v>
      </c>
      <c r="C60" t="s">
        <v>12</v>
      </c>
      <c r="D60">
        <v>1026000000</v>
      </c>
      <c r="U60" t="s">
        <v>17</v>
      </c>
      <c r="V60">
        <v>2050</v>
      </c>
      <c r="W60" t="s">
        <v>11</v>
      </c>
      <c r="X60">
        <v>9.9168105840991803E-3</v>
      </c>
    </row>
    <row r="61" spans="1:24">
      <c r="A61">
        <v>2050</v>
      </c>
      <c r="B61" t="s">
        <v>17</v>
      </c>
      <c r="C61" t="s">
        <v>12</v>
      </c>
      <c r="D61">
        <v>6411200000.000001</v>
      </c>
      <c r="U61" t="s">
        <v>17</v>
      </c>
      <c r="V61">
        <v>2050</v>
      </c>
      <c r="W61" t="s">
        <v>12</v>
      </c>
      <c r="X61">
        <v>6.1786837722815034E-2</v>
      </c>
    </row>
    <row r="62" spans="1:24">
      <c r="A62" t="s">
        <v>5</v>
      </c>
      <c r="B62" t="s">
        <v>18</v>
      </c>
      <c r="C62" t="s">
        <v>7</v>
      </c>
      <c r="D62">
        <v>14550000000</v>
      </c>
      <c r="U62" t="s">
        <v>18</v>
      </c>
      <c r="V62" t="s">
        <v>5</v>
      </c>
      <c r="W62" t="s">
        <v>7</v>
      </c>
      <c r="X62">
        <v>0.64269907106794055</v>
      </c>
    </row>
    <row r="63" spans="1:24">
      <c r="A63" t="s">
        <v>6</v>
      </c>
      <c r="B63" t="s">
        <v>18</v>
      </c>
      <c r="C63" t="s">
        <v>7</v>
      </c>
      <c r="D63">
        <v>24393000000</v>
      </c>
      <c r="U63" t="s">
        <v>18</v>
      </c>
      <c r="V63" t="s">
        <v>24</v>
      </c>
      <c r="W63" t="s">
        <v>10</v>
      </c>
      <c r="X63">
        <v>8.162940778924771E-2</v>
      </c>
    </row>
    <row r="64" spans="1:24">
      <c r="A64">
        <v>2050</v>
      </c>
      <c r="B64" t="s">
        <v>18</v>
      </c>
      <c r="C64" t="s">
        <v>7</v>
      </c>
      <c r="D64">
        <v>60929000000</v>
      </c>
      <c r="U64" t="s">
        <v>18</v>
      </c>
      <c r="V64" t="s">
        <v>25</v>
      </c>
      <c r="W64" t="s">
        <v>11</v>
      </c>
      <c r="X64">
        <v>0.22858884486437062</v>
      </c>
    </row>
    <row r="65" spans="1:24">
      <c r="A65" t="s">
        <v>5</v>
      </c>
      <c r="B65" t="s">
        <v>18</v>
      </c>
      <c r="C65" t="s">
        <v>10</v>
      </c>
      <c r="D65">
        <v>1848000000</v>
      </c>
      <c r="U65" t="s">
        <v>18</v>
      </c>
      <c r="V65" t="s">
        <v>26</v>
      </c>
      <c r="W65" t="s">
        <v>12</v>
      </c>
      <c r="X65">
        <v>4.7082676278441093E-2</v>
      </c>
    </row>
    <row r="66" spans="1:24">
      <c r="A66" t="s">
        <v>6</v>
      </c>
      <c r="B66" t="s">
        <v>18</v>
      </c>
      <c r="C66" t="s">
        <v>10</v>
      </c>
      <c r="D66">
        <v>5082000000</v>
      </c>
      <c r="U66" t="s">
        <v>18</v>
      </c>
      <c r="V66" t="s">
        <v>6</v>
      </c>
      <c r="W66" t="s">
        <v>7</v>
      </c>
      <c r="X66">
        <v>0.30974058131118815</v>
      </c>
    </row>
    <row r="67" spans="1:24">
      <c r="A67">
        <v>2050</v>
      </c>
      <c r="B67" t="s">
        <v>18</v>
      </c>
      <c r="C67" t="s">
        <v>10</v>
      </c>
      <c r="D67">
        <v>6855000000</v>
      </c>
      <c r="U67" t="s">
        <v>18</v>
      </c>
      <c r="V67" t="s">
        <v>27</v>
      </c>
      <c r="W67" t="s">
        <v>10</v>
      </c>
      <c r="X67">
        <v>6.4530875014285172E-2</v>
      </c>
    </row>
    <row r="68" spans="1:24">
      <c r="A68" t="s">
        <v>5</v>
      </c>
      <c r="B68" t="s">
        <v>18</v>
      </c>
      <c r="C68" t="s">
        <v>11</v>
      </c>
      <c r="D68">
        <v>5175000000</v>
      </c>
      <c r="U68" t="s">
        <v>18</v>
      </c>
      <c r="V68" t="s">
        <v>28</v>
      </c>
      <c r="W68" t="s">
        <v>11</v>
      </c>
      <c r="X68">
        <v>0.48760047236295762</v>
      </c>
    </row>
    <row r="69" spans="1:24">
      <c r="A69" t="s">
        <v>6</v>
      </c>
      <c r="B69" t="s">
        <v>18</v>
      </c>
      <c r="C69" t="s">
        <v>11</v>
      </c>
      <c r="D69">
        <v>38400000000</v>
      </c>
      <c r="U69" t="s">
        <v>18</v>
      </c>
      <c r="V69" t="s">
        <v>29</v>
      </c>
      <c r="W69" t="s">
        <v>12</v>
      </c>
      <c r="X69">
        <v>0.1381280713115691</v>
      </c>
    </row>
    <row r="70" spans="1:24">
      <c r="A70">
        <v>2050</v>
      </c>
      <c r="B70" t="s">
        <v>18</v>
      </c>
      <c r="C70" t="s">
        <v>11</v>
      </c>
      <c r="D70">
        <v>52407000000</v>
      </c>
      <c r="U70" t="s">
        <v>18</v>
      </c>
      <c r="V70">
        <v>2050</v>
      </c>
      <c r="W70" t="s">
        <v>7</v>
      </c>
      <c r="X70">
        <v>0.42789472760152397</v>
      </c>
    </row>
    <row r="71" spans="1:24">
      <c r="A71" t="s">
        <v>5</v>
      </c>
      <c r="B71" t="s">
        <v>18</v>
      </c>
      <c r="C71" t="s">
        <v>12</v>
      </c>
      <c r="D71">
        <v>1065900000.0000001</v>
      </c>
      <c r="U71" t="s">
        <v>18</v>
      </c>
      <c r="V71">
        <v>2050</v>
      </c>
      <c r="W71" t="s">
        <v>10</v>
      </c>
      <c r="X71">
        <v>4.8141580490545496E-2</v>
      </c>
    </row>
    <row r="72" spans="1:24">
      <c r="A72" t="s">
        <v>6</v>
      </c>
      <c r="B72" t="s">
        <v>18</v>
      </c>
      <c r="C72" t="s">
        <v>12</v>
      </c>
      <c r="D72">
        <v>10878000000</v>
      </c>
      <c r="U72" t="s">
        <v>18</v>
      </c>
      <c r="V72">
        <v>2050</v>
      </c>
      <c r="W72" t="s">
        <v>11</v>
      </c>
      <c r="X72">
        <v>0.36804606984216165</v>
      </c>
    </row>
    <row r="73" spans="1:24">
      <c r="A73">
        <v>2050</v>
      </c>
      <c r="B73" t="s">
        <v>18</v>
      </c>
      <c r="C73" t="s">
        <v>12</v>
      </c>
      <c r="D73">
        <v>22201500000</v>
      </c>
      <c r="U73" t="s">
        <v>18</v>
      </c>
      <c r="V73">
        <v>2050</v>
      </c>
      <c r="W73" t="s">
        <v>12</v>
      </c>
      <c r="X73">
        <v>0.15591762206576892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6D78-8409-B94F-90A9-B67EA88F969F}">
  <dimension ref="A1:P154"/>
  <sheetViews>
    <sheetView workbookViewId="0">
      <selection activeCell="C8" sqref="C8"/>
    </sheetView>
  </sheetViews>
  <sheetFormatPr baseColWidth="10" defaultRowHeight="16"/>
  <cols>
    <col min="4" max="4" width="11.1640625" bestFit="1" customWidth="1"/>
    <col min="6" max="6" width="11.5" bestFit="1" customWidth="1"/>
  </cols>
  <sheetData>
    <row r="1" spans="1:16">
      <c r="A1" s="2"/>
    </row>
    <row r="2" spans="1:16">
      <c r="A2" s="2" t="s">
        <v>185</v>
      </c>
      <c r="J2" s="7" t="s">
        <v>184</v>
      </c>
    </row>
    <row r="3" spans="1:16">
      <c r="A3" s="8" t="s">
        <v>191</v>
      </c>
      <c r="B3" t="s">
        <v>186</v>
      </c>
      <c r="C3" t="s">
        <v>188</v>
      </c>
      <c r="D3" t="s">
        <v>187</v>
      </c>
      <c r="E3" t="s">
        <v>189</v>
      </c>
      <c r="F3" t="s">
        <v>190</v>
      </c>
      <c r="L3" t="s">
        <v>31</v>
      </c>
      <c r="N3" t="s">
        <v>32</v>
      </c>
      <c r="P3" t="s">
        <v>39</v>
      </c>
    </row>
    <row r="4" spans="1:16">
      <c r="A4" s="2"/>
      <c r="B4">
        <v>0.2</v>
      </c>
      <c r="C4">
        <f>B4*1000000000</f>
        <v>200000000</v>
      </c>
      <c r="D4">
        <v>3500000000</v>
      </c>
      <c r="E4">
        <f>C4/D4</f>
        <v>5.7142857142857141E-2</v>
      </c>
      <c r="F4">
        <f>E4*22/6</f>
        <v>0.20952380952380953</v>
      </c>
      <c r="K4" t="s">
        <v>33</v>
      </c>
      <c r="L4">
        <v>0.56999999999999995</v>
      </c>
      <c r="M4">
        <f>L4*22/6</f>
        <v>2.09</v>
      </c>
      <c r="N4">
        <v>1.17</v>
      </c>
      <c r="O4">
        <f>N4*22/6</f>
        <v>4.29</v>
      </c>
      <c r="P4">
        <v>634882</v>
      </c>
    </row>
    <row r="5" spans="1:16">
      <c r="A5" s="2"/>
      <c r="B5" s="3"/>
      <c r="C5" s="3"/>
      <c r="D5" s="3"/>
      <c r="E5" s="3"/>
      <c r="F5" s="5"/>
      <c r="K5" t="s">
        <v>34</v>
      </c>
      <c r="L5">
        <v>0.49</v>
      </c>
      <c r="M5">
        <f t="shared" ref="M5:M68" si="0">L5*22/6</f>
        <v>1.7966666666666666</v>
      </c>
      <c r="N5">
        <v>1.01</v>
      </c>
      <c r="O5">
        <f t="shared" ref="O5:O68" si="1">N5*22/6</f>
        <v>3.7033333333333331</v>
      </c>
      <c r="P5">
        <v>1472</v>
      </c>
    </row>
    <row r="6" spans="1:16">
      <c r="A6" s="2"/>
      <c r="B6" s="3"/>
      <c r="C6" s="3"/>
      <c r="D6" s="3"/>
      <c r="E6" s="3"/>
      <c r="F6" s="5"/>
      <c r="K6" t="s">
        <v>35</v>
      </c>
      <c r="L6">
        <v>0.53</v>
      </c>
      <c r="M6">
        <f t="shared" si="0"/>
        <v>1.9433333333333334</v>
      </c>
      <c r="N6">
        <v>1.08</v>
      </c>
      <c r="O6">
        <f t="shared" si="1"/>
        <v>3.9600000000000004</v>
      </c>
      <c r="P6">
        <v>132</v>
      </c>
    </row>
    <row r="7" spans="1:16">
      <c r="A7" s="2"/>
      <c r="B7" s="3">
        <v>0.28000000000000003</v>
      </c>
      <c r="C7" s="3">
        <f>B7*22/6</f>
        <v>1.0266666666666666</v>
      </c>
      <c r="D7" s="3"/>
      <c r="E7" s="3"/>
      <c r="F7" s="5"/>
      <c r="K7" t="s">
        <v>36</v>
      </c>
      <c r="L7">
        <v>0.46</v>
      </c>
      <c r="M7">
        <f t="shared" si="0"/>
        <v>1.6866666666666668</v>
      </c>
      <c r="N7">
        <v>0.94</v>
      </c>
      <c r="O7">
        <f t="shared" si="1"/>
        <v>3.4466666666666668</v>
      </c>
      <c r="P7">
        <v>16244</v>
      </c>
    </row>
    <row r="8" spans="1:16">
      <c r="A8" s="2"/>
      <c r="B8" s="3"/>
      <c r="C8" s="3"/>
      <c r="D8" s="3"/>
      <c r="E8" s="3"/>
      <c r="F8" s="5"/>
      <c r="K8" t="s">
        <v>37</v>
      </c>
      <c r="L8">
        <v>0.47</v>
      </c>
      <c r="M8">
        <f t="shared" si="0"/>
        <v>1.7233333333333334</v>
      </c>
      <c r="N8">
        <v>0.96</v>
      </c>
      <c r="O8">
        <f t="shared" si="1"/>
        <v>3.5199999999999996</v>
      </c>
      <c r="P8" s="4">
        <v>6054</v>
      </c>
    </row>
    <row r="9" spans="1:16">
      <c r="A9" s="2"/>
      <c r="B9" s="3"/>
      <c r="C9" s="3"/>
      <c r="D9" s="3"/>
      <c r="E9" s="3"/>
      <c r="F9" s="5"/>
      <c r="K9" t="s">
        <v>38</v>
      </c>
      <c r="L9">
        <v>0.47</v>
      </c>
      <c r="M9">
        <f t="shared" si="0"/>
        <v>1.7233333333333334</v>
      </c>
      <c r="N9">
        <v>0.97</v>
      </c>
      <c r="O9">
        <f t="shared" si="1"/>
        <v>3.5566666666666666</v>
      </c>
      <c r="P9">
        <v>737</v>
      </c>
    </row>
    <row r="10" spans="1:16">
      <c r="A10" s="2"/>
      <c r="B10" s="3"/>
      <c r="C10" s="3"/>
      <c r="D10" s="3"/>
      <c r="E10" s="3"/>
      <c r="F10" s="5"/>
      <c r="K10" t="s">
        <v>40</v>
      </c>
      <c r="L10">
        <v>0.51</v>
      </c>
      <c r="M10">
        <f t="shared" si="0"/>
        <v>1.87</v>
      </c>
      <c r="N10">
        <v>1.05</v>
      </c>
      <c r="O10">
        <f t="shared" si="1"/>
        <v>3.85</v>
      </c>
      <c r="P10">
        <v>260033</v>
      </c>
    </row>
    <row r="11" spans="1:16">
      <c r="A11" s="2"/>
      <c r="B11" s="3"/>
      <c r="C11" s="3"/>
      <c r="D11" s="3"/>
      <c r="E11" s="3"/>
      <c r="F11" s="5"/>
      <c r="K11" t="s">
        <v>41</v>
      </c>
      <c r="L11">
        <v>0.56000000000000005</v>
      </c>
      <c r="M11">
        <f t="shared" si="0"/>
        <v>2.0533333333333332</v>
      </c>
      <c r="N11">
        <v>1.1399999999999999</v>
      </c>
      <c r="O11">
        <f t="shared" si="1"/>
        <v>4.18</v>
      </c>
      <c r="P11">
        <v>17953</v>
      </c>
    </row>
    <row r="12" spans="1:16">
      <c r="A12" s="2"/>
      <c r="B12" s="3"/>
      <c r="C12" s="3"/>
      <c r="D12" s="3"/>
      <c r="E12" s="3"/>
      <c r="F12" s="5"/>
      <c r="K12" t="s">
        <v>42</v>
      </c>
      <c r="L12">
        <v>0.5</v>
      </c>
      <c r="M12">
        <f t="shared" si="0"/>
        <v>1.8333333333333333</v>
      </c>
      <c r="N12">
        <v>1.04</v>
      </c>
      <c r="O12">
        <f t="shared" si="1"/>
        <v>3.8133333333333339</v>
      </c>
      <c r="P12">
        <v>18281</v>
      </c>
    </row>
    <row r="13" spans="1:16">
      <c r="A13" s="2"/>
      <c r="B13" s="3"/>
      <c r="C13" s="3"/>
      <c r="D13" s="3"/>
      <c r="E13" s="3"/>
      <c r="F13" s="5"/>
      <c r="K13" t="s">
        <v>43</v>
      </c>
      <c r="L13">
        <v>0.56999999999999995</v>
      </c>
      <c r="M13">
        <f t="shared" si="0"/>
        <v>2.09</v>
      </c>
      <c r="N13">
        <v>1.17</v>
      </c>
      <c r="O13">
        <f t="shared" si="1"/>
        <v>4.29</v>
      </c>
      <c r="P13">
        <v>10223</v>
      </c>
    </row>
    <row r="14" spans="1:16">
      <c r="A14" s="2"/>
      <c r="B14" s="3"/>
      <c r="C14" s="3"/>
      <c r="D14" s="3"/>
      <c r="E14" s="3"/>
      <c r="F14" s="5"/>
      <c r="K14" t="s">
        <v>44</v>
      </c>
      <c r="L14">
        <v>0.59</v>
      </c>
      <c r="M14">
        <f t="shared" si="0"/>
        <v>2.1633333333333331</v>
      </c>
      <c r="N14">
        <v>1.21</v>
      </c>
      <c r="O14">
        <f t="shared" si="1"/>
        <v>4.4366666666666665</v>
      </c>
      <c r="P14">
        <v>42089</v>
      </c>
    </row>
    <row r="15" spans="1:16">
      <c r="A15" s="2"/>
      <c r="B15" s="3"/>
      <c r="C15" s="3"/>
      <c r="D15" s="3"/>
      <c r="E15" s="3"/>
      <c r="F15" s="5"/>
      <c r="K15" t="s">
        <v>45</v>
      </c>
      <c r="L15">
        <v>0.55000000000000004</v>
      </c>
      <c r="M15">
        <f t="shared" si="0"/>
        <v>2.0166666666666671</v>
      </c>
      <c r="N15">
        <v>1.1299999999999999</v>
      </c>
      <c r="O15">
        <f t="shared" si="1"/>
        <v>4.1433333333333335</v>
      </c>
      <c r="P15">
        <v>1397</v>
      </c>
    </row>
    <row r="16" spans="1:16">
      <c r="A16" s="2"/>
      <c r="B16" s="3"/>
      <c r="C16" s="3"/>
      <c r="D16" s="3"/>
      <c r="E16" s="3"/>
      <c r="F16" s="5"/>
      <c r="K16" t="s">
        <v>46</v>
      </c>
      <c r="L16">
        <v>0.51</v>
      </c>
      <c r="M16">
        <f t="shared" si="0"/>
        <v>1.87</v>
      </c>
      <c r="N16">
        <v>1.05</v>
      </c>
      <c r="O16">
        <f t="shared" si="1"/>
        <v>3.85</v>
      </c>
      <c r="P16">
        <v>4269</v>
      </c>
    </row>
    <row r="17" spans="1:16">
      <c r="A17" s="2"/>
      <c r="B17" s="3"/>
      <c r="C17" s="3"/>
      <c r="D17" s="3"/>
      <c r="E17" s="3"/>
      <c r="F17" s="5"/>
      <c r="K17" t="s">
        <v>47</v>
      </c>
      <c r="L17">
        <v>0.53</v>
      </c>
      <c r="M17">
        <f t="shared" si="0"/>
        <v>1.9433333333333334</v>
      </c>
      <c r="N17">
        <v>1.0900000000000001</v>
      </c>
      <c r="O17">
        <f t="shared" si="1"/>
        <v>3.9966666666666666</v>
      </c>
      <c r="P17">
        <v>43258</v>
      </c>
    </row>
    <row r="18" spans="1:16">
      <c r="A18" s="2"/>
      <c r="B18" s="3"/>
      <c r="C18" s="3"/>
      <c r="D18" s="3"/>
      <c r="E18" s="3"/>
      <c r="F18" s="5"/>
      <c r="K18" t="s">
        <v>48</v>
      </c>
      <c r="L18">
        <v>0.56000000000000005</v>
      </c>
      <c r="M18">
        <f t="shared" si="0"/>
        <v>2.0533333333333332</v>
      </c>
      <c r="N18">
        <v>1.1499999999999999</v>
      </c>
      <c r="O18">
        <f t="shared" si="1"/>
        <v>4.2166666666666659</v>
      </c>
      <c r="P18">
        <v>10708</v>
      </c>
    </row>
    <row r="19" spans="1:16">
      <c r="A19" s="2"/>
      <c r="B19" s="2"/>
      <c r="C19" s="3"/>
      <c r="D19" s="2"/>
      <c r="E19" s="3"/>
      <c r="F19" s="6"/>
      <c r="K19" t="s">
        <v>49</v>
      </c>
      <c r="L19">
        <v>0.52</v>
      </c>
      <c r="M19">
        <f t="shared" si="0"/>
        <v>1.906666666666667</v>
      </c>
      <c r="N19">
        <v>1.07</v>
      </c>
      <c r="O19">
        <f t="shared" si="1"/>
        <v>3.9233333333333338</v>
      </c>
      <c r="P19">
        <v>7823</v>
      </c>
    </row>
    <row r="20" spans="1:16">
      <c r="K20" t="s">
        <v>50</v>
      </c>
      <c r="L20">
        <v>0.51</v>
      </c>
      <c r="M20">
        <f t="shared" si="0"/>
        <v>1.87</v>
      </c>
      <c r="N20">
        <v>1.04</v>
      </c>
      <c r="O20">
        <f t="shared" si="1"/>
        <v>3.8133333333333339</v>
      </c>
      <c r="P20">
        <v>20205</v>
      </c>
    </row>
    <row r="21" spans="1:16">
      <c r="K21" t="s">
        <v>51</v>
      </c>
      <c r="L21">
        <v>0.56000000000000005</v>
      </c>
      <c r="M21">
        <f t="shared" si="0"/>
        <v>2.0533333333333332</v>
      </c>
      <c r="N21">
        <v>1.1399999999999999</v>
      </c>
      <c r="O21">
        <f t="shared" si="1"/>
        <v>4.18</v>
      </c>
      <c r="P21">
        <v>8484</v>
      </c>
    </row>
    <row r="22" spans="1:16">
      <c r="K22" t="s">
        <v>52</v>
      </c>
      <c r="L22">
        <v>0.53</v>
      </c>
      <c r="M22">
        <f t="shared" si="0"/>
        <v>1.9433333333333334</v>
      </c>
      <c r="N22">
        <v>1.08</v>
      </c>
      <c r="O22">
        <f t="shared" si="1"/>
        <v>3.9600000000000004</v>
      </c>
      <c r="P22">
        <v>13283</v>
      </c>
    </row>
    <row r="23" spans="1:16">
      <c r="K23" t="s">
        <v>53</v>
      </c>
      <c r="L23">
        <v>0.54</v>
      </c>
      <c r="M23">
        <f t="shared" si="0"/>
        <v>1.9800000000000002</v>
      </c>
      <c r="N23">
        <v>1.1000000000000001</v>
      </c>
      <c r="O23">
        <f t="shared" si="1"/>
        <v>4.0333333333333341</v>
      </c>
      <c r="P23">
        <v>1684</v>
      </c>
    </row>
    <row r="24" spans="1:16">
      <c r="K24" t="s">
        <v>54</v>
      </c>
      <c r="L24">
        <v>0.52</v>
      </c>
      <c r="M24">
        <f t="shared" si="0"/>
        <v>1.906666666666667</v>
      </c>
      <c r="N24">
        <v>1.08</v>
      </c>
      <c r="O24">
        <f t="shared" si="1"/>
        <v>3.9600000000000004</v>
      </c>
      <c r="P24">
        <v>20451</v>
      </c>
    </row>
    <row r="25" spans="1:16">
      <c r="K25" t="s">
        <v>55</v>
      </c>
      <c r="L25">
        <v>0.53</v>
      </c>
      <c r="M25">
        <f t="shared" si="0"/>
        <v>1.9433333333333334</v>
      </c>
      <c r="N25">
        <v>1.0900000000000001</v>
      </c>
      <c r="O25">
        <f t="shared" si="1"/>
        <v>3.9966666666666666</v>
      </c>
      <c r="P25">
        <v>6962</v>
      </c>
    </row>
    <row r="26" spans="1:16">
      <c r="K26" t="s">
        <v>56</v>
      </c>
      <c r="L26">
        <v>0.56999999999999995</v>
      </c>
      <c r="M26">
        <f t="shared" si="0"/>
        <v>2.09</v>
      </c>
      <c r="N26">
        <v>1.18</v>
      </c>
      <c r="O26">
        <f t="shared" si="1"/>
        <v>4.3266666666666662</v>
      </c>
      <c r="P26">
        <v>712</v>
      </c>
    </row>
    <row r="27" spans="1:16">
      <c r="K27" t="s">
        <v>57</v>
      </c>
      <c r="L27">
        <v>0.55000000000000004</v>
      </c>
      <c r="M27">
        <f t="shared" si="0"/>
        <v>2.0166666666666671</v>
      </c>
      <c r="N27">
        <v>1.1200000000000001</v>
      </c>
      <c r="O27">
        <f t="shared" si="1"/>
        <v>4.1066666666666665</v>
      </c>
      <c r="P27">
        <v>1197627</v>
      </c>
    </row>
    <row r="28" spans="1:16">
      <c r="K28" t="s">
        <v>58</v>
      </c>
      <c r="L28">
        <v>0.51</v>
      </c>
      <c r="M28">
        <f t="shared" si="0"/>
        <v>1.87</v>
      </c>
      <c r="N28">
        <v>1.04</v>
      </c>
      <c r="O28">
        <f t="shared" si="1"/>
        <v>3.8133333333333339</v>
      </c>
      <c r="P28">
        <v>32983</v>
      </c>
    </row>
    <row r="29" spans="1:16">
      <c r="K29" t="s">
        <v>59</v>
      </c>
      <c r="L29">
        <v>0.53</v>
      </c>
      <c r="M29">
        <f t="shared" si="0"/>
        <v>1.9433333333333334</v>
      </c>
      <c r="N29">
        <v>1.08</v>
      </c>
      <c r="O29">
        <f t="shared" si="1"/>
        <v>3.9600000000000004</v>
      </c>
      <c r="P29">
        <v>17446</v>
      </c>
    </row>
    <row r="30" spans="1:16">
      <c r="K30" t="s">
        <v>60</v>
      </c>
      <c r="L30">
        <v>0.54</v>
      </c>
      <c r="M30">
        <f t="shared" si="0"/>
        <v>1.9800000000000002</v>
      </c>
      <c r="N30">
        <v>1.1100000000000001</v>
      </c>
      <c r="O30">
        <f t="shared" si="1"/>
        <v>4.07</v>
      </c>
      <c r="P30">
        <v>12942</v>
      </c>
    </row>
    <row r="31" spans="1:16">
      <c r="K31" t="s">
        <v>61</v>
      </c>
      <c r="L31">
        <v>0.59</v>
      </c>
      <c r="M31">
        <f t="shared" si="0"/>
        <v>2.1633333333333331</v>
      </c>
      <c r="N31">
        <v>1.2</v>
      </c>
      <c r="O31">
        <f t="shared" si="1"/>
        <v>4.3999999999999995</v>
      </c>
      <c r="P31">
        <v>1103</v>
      </c>
    </row>
    <row r="32" spans="1:16">
      <c r="K32" t="s">
        <v>62</v>
      </c>
      <c r="L32">
        <v>0.57999999999999996</v>
      </c>
      <c r="M32">
        <f t="shared" si="0"/>
        <v>2.1266666666666665</v>
      </c>
      <c r="N32">
        <v>1.19</v>
      </c>
      <c r="O32">
        <f t="shared" si="1"/>
        <v>4.3633333333333333</v>
      </c>
      <c r="P32">
        <v>31399</v>
      </c>
    </row>
    <row r="33" spans="11:16">
      <c r="K33" t="s">
        <v>63</v>
      </c>
      <c r="L33">
        <v>0.63</v>
      </c>
      <c r="M33">
        <f t="shared" si="0"/>
        <v>2.31</v>
      </c>
      <c r="N33">
        <v>1.3</v>
      </c>
      <c r="O33">
        <f t="shared" si="1"/>
        <v>4.7666666666666666</v>
      </c>
      <c r="P33">
        <v>2829</v>
      </c>
    </row>
    <row r="34" spans="11:16">
      <c r="K34" t="s">
        <v>64</v>
      </c>
      <c r="L34">
        <v>0.52</v>
      </c>
      <c r="M34">
        <f t="shared" si="0"/>
        <v>1.906666666666667</v>
      </c>
      <c r="N34">
        <v>1.07</v>
      </c>
      <c r="O34">
        <f t="shared" si="1"/>
        <v>3.9233333333333338</v>
      </c>
      <c r="P34">
        <v>12441</v>
      </c>
    </row>
    <row r="35" spans="11:16">
      <c r="K35" t="s">
        <v>65</v>
      </c>
      <c r="L35">
        <v>0.59</v>
      </c>
      <c r="M35">
        <f t="shared" si="0"/>
        <v>2.1633333333333331</v>
      </c>
      <c r="N35">
        <v>1.21</v>
      </c>
      <c r="O35">
        <f t="shared" si="1"/>
        <v>4.4366666666666665</v>
      </c>
      <c r="P35">
        <v>7954</v>
      </c>
    </row>
    <row r="36" spans="11:16">
      <c r="K36" t="s">
        <v>66</v>
      </c>
      <c r="L36">
        <v>0.49</v>
      </c>
      <c r="M36">
        <f t="shared" si="0"/>
        <v>1.7966666666666666</v>
      </c>
      <c r="N36">
        <v>1.02</v>
      </c>
      <c r="O36">
        <f t="shared" si="1"/>
        <v>3.74</v>
      </c>
      <c r="P36">
        <v>267329</v>
      </c>
    </row>
    <row r="37" spans="11:16">
      <c r="K37" t="s">
        <v>67</v>
      </c>
      <c r="L37">
        <v>0.51</v>
      </c>
      <c r="M37">
        <f t="shared" si="0"/>
        <v>1.87</v>
      </c>
      <c r="N37">
        <v>1.05</v>
      </c>
      <c r="O37">
        <f t="shared" si="1"/>
        <v>3.85</v>
      </c>
      <c r="P37">
        <v>52702</v>
      </c>
    </row>
    <row r="38" spans="11:16">
      <c r="K38" t="s">
        <v>68</v>
      </c>
      <c r="L38">
        <v>0.56000000000000005</v>
      </c>
      <c r="M38">
        <f t="shared" si="0"/>
        <v>2.0533333333333332</v>
      </c>
      <c r="N38">
        <v>1.1499999999999999</v>
      </c>
      <c r="O38">
        <f t="shared" si="1"/>
        <v>4.2166666666666659</v>
      </c>
      <c r="P38">
        <v>5402</v>
      </c>
    </row>
    <row r="39" spans="11:16">
      <c r="K39" t="s">
        <v>69</v>
      </c>
      <c r="L39">
        <v>0.49</v>
      </c>
      <c r="M39">
        <f t="shared" si="0"/>
        <v>1.7966666666666666</v>
      </c>
      <c r="N39">
        <v>1.02</v>
      </c>
      <c r="O39">
        <f t="shared" si="1"/>
        <v>3.74</v>
      </c>
      <c r="P39">
        <v>28732</v>
      </c>
    </row>
    <row r="40" spans="11:16">
      <c r="K40" t="s">
        <v>70</v>
      </c>
      <c r="L40">
        <v>0.56999999999999995</v>
      </c>
      <c r="M40">
        <f t="shared" si="0"/>
        <v>2.09</v>
      </c>
      <c r="N40">
        <v>1.17</v>
      </c>
      <c r="O40">
        <f t="shared" si="1"/>
        <v>4.29</v>
      </c>
      <c r="P40">
        <v>46307</v>
      </c>
    </row>
    <row r="41" spans="11:16">
      <c r="K41" t="s">
        <v>71</v>
      </c>
      <c r="L41">
        <v>0.56999999999999995</v>
      </c>
      <c r="M41">
        <f t="shared" si="0"/>
        <v>2.09</v>
      </c>
      <c r="N41">
        <v>1.1599999999999999</v>
      </c>
      <c r="O41">
        <f t="shared" si="1"/>
        <v>4.253333333333333</v>
      </c>
      <c r="P41">
        <v>47315</v>
      </c>
    </row>
    <row r="42" spans="11:16">
      <c r="K42" t="s">
        <v>72</v>
      </c>
      <c r="L42">
        <v>0.62</v>
      </c>
      <c r="M42">
        <f t="shared" si="0"/>
        <v>2.2733333333333334</v>
      </c>
      <c r="N42">
        <v>1.27</v>
      </c>
      <c r="O42">
        <f t="shared" si="1"/>
        <v>4.6566666666666672</v>
      </c>
      <c r="P42">
        <v>5488</v>
      </c>
    </row>
    <row r="43" spans="11:16">
      <c r="K43" t="s">
        <v>73</v>
      </c>
      <c r="L43">
        <v>0.51</v>
      </c>
      <c r="M43">
        <f t="shared" si="0"/>
        <v>1.87</v>
      </c>
      <c r="N43">
        <v>1.04</v>
      </c>
      <c r="O43">
        <f t="shared" si="1"/>
        <v>3.8133333333333339</v>
      </c>
      <c r="P43">
        <v>13723</v>
      </c>
    </row>
    <row r="44" spans="11:16">
      <c r="K44" t="s">
        <v>74</v>
      </c>
      <c r="L44">
        <v>0.59</v>
      </c>
      <c r="M44">
        <f t="shared" si="0"/>
        <v>2.1633333333333331</v>
      </c>
      <c r="N44">
        <v>1.21</v>
      </c>
      <c r="O44">
        <f t="shared" si="1"/>
        <v>4.4366666666666665</v>
      </c>
      <c r="P44">
        <v>25621</v>
      </c>
    </row>
    <row r="45" spans="11:16">
      <c r="K45" t="s">
        <v>75</v>
      </c>
      <c r="L45">
        <v>0.56999999999999995</v>
      </c>
      <c r="M45">
        <f t="shared" si="0"/>
        <v>2.09</v>
      </c>
      <c r="N45">
        <v>1.17</v>
      </c>
      <c r="O45">
        <f t="shared" si="1"/>
        <v>4.29</v>
      </c>
      <c r="P45">
        <v>159545</v>
      </c>
    </row>
    <row r="46" spans="11:16">
      <c r="K46" t="s">
        <v>76</v>
      </c>
      <c r="L46">
        <v>0.56999999999999995</v>
      </c>
      <c r="M46">
        <f t="shared" si="0"/>
        <v>2.09</v>
      </c>
      <c r="N46">
        <v>1.17</v>
      </c>
      <c r="O46">
        <f t="shared" si="1"/>
        <v>4.29</v>
      </c>
      <c r="P46">
        <v>144322</v>
      </c>
    </row>
    <row r="47" spans="11:16">
      <c r="K47" t="s">
        <v>77</v>
      </c>
      <c r="L47">
        <v>0.52</v>
      </c>
      <c r="M47">
        <f t="shared" si="0"/>
        <v>1.906666666666667</v>
      </c>
      <c r="N47">
        <v>1.08</v>
      </c>
      <c r="O47">
        <f t="shared" si="1"/>
        <v>3.9600000000000004</v>
      </c>
      <c r="P47">
        <v>61810</v>
      </c>
    </row>
    <row r="48" spans="11:16">
      <c r="K48" t="s">
        <v>78</v>
      </c>
      <c r="L48">
        <v>0.59</v>
      </c>
      <c r="M48">
        <f t="shared" si="0"/>
        <v>2.1633333333333331</v>
      </c>
      <c r="N48">
        <v>1.21</v>
      </c>
      <c r="O48">
        <f t="shared" si="1"/>
        <v>4.4366666666666665</v>
      </c>
      <c r="P48">
        <v>29111</v>
      </c>
    </row>
    <row r="49" spans="11:16">
      <c r="K49" t="s">
        <v>79</v>
      </c>
      <c r="L49">
        <v>0.59</v>
      </c>
      <c r="M49">
        <f t="shared" si="0"/>
        <v>2.1633333333333331</v>
      </c>
      <c r="N49">
        <v>1.21</v>
      </c>
      <c r="O49">
        <f t="shared" si="1"/>
        <v>4.4366666666666665</v>
      </c>
      <c r="P49">
        <v>29111</v>
      </c>
    </row>
    <row r="50" spans="11:16">
      <c r="K50" t="s">
        <v>30</v>
      </c>
      <c r="L50">
        <v>0.5</v>
      </c>
      <c r="M50">
        <f t="shared" si="0"/>
        <v>1.8333333333333333</v>
      </c>
      <c r="N50">
        <v>1.02</v>
      </c>
      <c r="O50">
        <f t="shared" si="1"/>
        <v>3.74</v>
      </c>
      <c r="P50">
        <v>1260811</v>
      </c>
    </row>
    <row r="51" spans="11:16">
      <c r="K51" t="s">
        <v>80</v>
      </c>
      <c r="L51">
        <v>0.6</v>
      </c>
      <c r="M51">
        <f t="shared" si="0"/>
        <v>2.1999999999999997</v>
      </c>
      <c r="N51">
        <v>1.23</v>
      </c>
      <c r="O51">
        <f t="shared" si="1"/>
        <v>4.51</v>
      </c>
      <c r="P51">
        <v>6206</v>
      </c>
    </row>
    <row r="52" spans="11:16">
      <c r="K52" t="s">
        <v>81</v>
      </c>
      <c r="L52">
        <v>0.54</v>
      </c>
      <c r="M52">
        <f t="shared" si="0"/>
        <v>1.9800000000000002</v>
      </c>
      <c r="N52">
        <v>1.1100000000000001</v>
      </c>
      <c r="O52">
        <f t="shared" si="1"/>
        <v>4.07</v>
      </c>
      <c r="P52">
        <v>20127</v>
      </c>
    </row>
    <row r="53" spans="11:16">
      <c r="K53" t="s">
        <v>82</v>
      </c>
      <c r="L53">
        <v>0.53</v>
      </c>
      <c r="M53">
        <f t="shared" si="0"/>
        <v>1.9433333333333334</v>
      </c>
      <c r="N53">
        <v>1.08</v>
      </c>
      <c r="O53">
        <f t="shared" si="1"/>
        <v>3.9600000000000004</v>
      </c>
      <c r="P53">
        <v>54268</v>
      </c>
    </row>
    <row r="54" spans="11:16">
      <c r="K54" t="s">
        <v>83</v>
      </c>
      <c r="L54">
        <v>0.52</v>
      </c>
      <c r="M54">
        <f t="shared" si="0"/>
        <v>1.906666666666667</v>
      </c>
      <c r="N54">
        <v>1.08</v>
      </c>
      <c r="O54">
        <f t="shared" si="1"/>
        <v>3.9600000000000004</v>
      </c>
      <c r="P54">
        <v>13261</v>
      </c>
    </row>
    <row r="55" spans="11:16">
      <c r="K55" t="s">
        <v>84</v>
      </c>
      <c r="L55">
        <v>0.56999999999999995</v>
      </c>
      <c r="M55">
        <f t="shared" si="0"/>
        <v>2.09</v>
      </c>
      <c r="N55">
        <v>1.1599999999999999</v>
      </c>
      <c r="O55">
        <f t="shared" si="1"/>
        <v>4.253333333333333</v>
      </c>
      <c r="P55">
        <v>14225</v>
      </c>
    </row>
    <row r="56" spans="11:16">
      <c r="K56" t="s">
        <v>85</v>
      </c>
      <c r="L56">
        <v>0.59</v>
      </c>
      <c r="M56">
        <f t="shared" si="0"/>
        <v>2.1633333333333331</v>
      </c>
      <c r="N56">
        <v>1.2</v>
      </c>
      <c r="O56">
        <f t="shared" si="1"/>
        <v>4.3999999999999995</v>
      </c>
      <c r="P56">
        <v>55037</v>
      </c>
    </row>
    <row r="57" spans="11:16">
      <c r="K57" t="s">
        <v>86</v>
      </c>
      <c r="L57">
        <v>0.57999999999999996</v>
      </c>
      <c r="M57">
        <f t="shared" si="0"/>
        <v>2.1266666666666665</v>
      </c>
      <c r="N57">
        <v>1.18</v>
      </c>
      <c r="O57">
        <f t="shared" si="1"/>
        <v>4.3266666666666662</v>
      </c>
      <c r="P57">
        <v>19038</v>
      </c>
    </row>
    <row r="58" spans="11:16">
      <c r="K58" t="s">
        <v>87</v>
      </c>
      <c r="L58">
        <v>0.54</v>
      </c>
      <c r="M58">
        <f t="shared" si="0"/>
        <v>1.9800000000000002</v>
      </c>
      <c r="N58">
        <v>1.1000000000000001</v>
      </c>
      <c r="O58">
        <f t="shared" si="1"/>
        <v>4.0333333333333341</v>
      </c>
      <c r="P58">
        <v>37234</v>
      </c>
    </row>
    <row r="59" spans="11:16">
      <c r="K59" t="s">
        <v>88</v>
      </c>
      <c r="L59">
        <v>0.52</v>
      </c>
      <c r="M59">
        <f t="shared" si="0"/>
        <v>1.906666666666667</v>
      </c>
      <c r="N59">
        <v>1.06</v>
      </c>
      <c r="O59">
        <f t="shared" si="1"/>
        <v>3.8866666666666667</v>
      </c>
      <c r="P59">
        <v>22989</v>
      </c>
    </row>
    <row r="60" spans="11:16">
      <c r="K60" t="s">
        <v>89</v>
      </c>
      <c r="L60">
        <v>0.53</v>
      </c>
      <c r="M60">
        <f t="shared" si="0"/>
        <v>1.9433333333333334</v>
      </c>
      <c r="N60">
        <v>1.08</v>
      </c>
      <c r="O60">
        <f t="shared" si="1"/>
        <v>3.9600000000000004</v>
      </c>
      <c r="P60">
        <v>9372</v>
      </c>
    </row>
    <row r="61" spans="11:16">
      <c r="K61" t="s">
        <v>90</v>
      </c>
      <c r="L61">
        <v>0.46</v>
      </c>
      <c r="M61">
        <f t="shared" si="0"/>
        <v>1.6866666666666668</v>
      </c>
      <c r="N61">
        <v>0.95</v>
      </c>
      <c r="O61">
        <f t="shared" si="1"/>
        <v>3.4833333333333329</v>
      </c>
      <c r="P61">
        <v>18996</v>
      </c>
    </row>
    <row r="62" spans="11:16">
      <c r="K62" t="s">
        <v>91</v>
      </c>
      <c r="L62">
        <v>0.56000000000000005</v>
      </c>
      <c r="M62">
        <f t="shared" si="0"/>
        <v>2.0533333333333332</v>
      </c>
      <c r="N62">
        <v>1.1399999999999999</v>
      </c>
      <c r="O62">
        <f t="shared" si="1"/>
        <v>4.18</v>
      </c>
      <c r="P62">
        <v>232344</v>
      </c>
    </row>
    <row r="63" spans="11:16">
      <c r="K63" t="s">
        <v>92</v>
      </c>
      <c r="L63">
        <v>0.53</v>
      </c>
      <c r="M63">
        <f t="shared" si="0"/>
        <v>1.9433333333333334</v>
      </c>
      <c r="N63">
        <v>1.0900000000000001</v>
      </c>
      <c r="O63">
        <f t="shared" si="1"/>
        <v>3.9966666666666666</v>
      </c>
      <c r="P63">
        <v>162640</v>
      </c>
    </row>
    <row r="64" spans="11:16">
      <c r="K64" t="s">
        <v>93</v>
      </c>
      <c r="L64">
        <v>0.59</v>
      </c>
      <c r="M64">
        <f t="shared" si="0"/>
        <v>2.1633333333333331</v>
      </c>
      <c r="N64">
        <v>1.22</v>
      </c>
      <c r="O64">
        <f t="shared" si="1"/>
        <v>4.4733333333333336</v>
      </c>
      <c r="P64">
        <v>26793</v>
      </c>
    </row>
    <row r="65" spans="11:16">
      <c r="K65" t="s">
        <v>94</v>
      </c>
      <c r="L65">
        <v>0.56000000000000005</v>
      </c>
      <c r="M65">
        <f t="shared" si="0"/>
        <v>2.0533333333333332</v>
      </c>
      <c r="N65">
        <v>1.1399999999999999</v>
      </c>
      <c r="O65">
        <f t="shared" si="1"/>
        <v>4.18</v>
      </c>
      <c r="P65">
        <v>54528</v>
      </c>
    </row>
    <row r="66" spans="11:16">
      <c r="K66" t="s">
        <v>95</v>
      </c>
      <c r="L66">
        <v>0.46</v>
      </c>
      <c r="M66">
        <f t="shared" si="0"/>
        <v>1.6866666666666668</v>
      </c>
      <c r="N66">
        <v>0.94</v>
      </c>
      <c r="O66">
        <f t="shared" si="1"/>
        <v>3.4466666666666668</v>
      </c>
      <c r="P66">
        <v>7204</v>
      </c>
    </row>
    <row r="67" spans="11:16">
      <c r="K67" t="s">
        <v>96</v>
      </c>
      <c r="L67">
        <v>0.59</v>
      </c>
      <c r="M67">
        <f t="shared" si="0"/>
        <v>2.1633333333333331</v>
      </c>
      <c r="N67">
        <v>1.21</v>
      </c>
      <c r="O67">
        <f t="shared" si="1"/>
        <v>4.4366666666666665</v>
      </c>
      <c r="P67">
        <v>128138</v>
      </c>
    </row>
    <row r="68" spans="11:16">
      <c r="K68" t="s">
        <v>97</v>
      </c>
      <c r="L68">
        <v>0.57999999999999996</v>
      </c>
      <c r="M68">
        <f t="shared" si="0"/>
        <v>2.1266666666666665</v>
      </c>
      <c r="N68">
        <v>1.19</v>
      </c>
      <c r="O68">
        <f t="shared" si="1"/>
        <v>4.3633333333333333</v>
      </c>
      <c r="P68">
        <v>3587</v>
      </c>
    </row>
    <row r="69" spans="11:16">
      <c r="K69" t="s">
        <v>98</v>
      </c>
      <c r="L69">
        <v>0.53</v>
      </c>
      <c r="M69">
        <f t="shared" ref="M69:M132" si="2">L69*22/6</f>
        <v>1.9433333333333334</v>
      </c>
      <c r="N69">
        <v>1.08</v>
      </c>
      <c r="O69">
        <f t="shared" ref="O69:O132" si="3">N69*22/6</f>
        <v>3.9600000000000004</v>
      </c>
      <c r="P69">
        <v>15931</v>
      </c>
    </row>
    <row r="70" spans="11:16">
      <c r="K70" t="s">
        <v>99</v>
      </c>
      <c r="L70">
        <v>0.55000000000000004</v>
      </c>
      <c r="M70">
        <f t="shared" si="2"/>
        <v>2.0166666666666671</v>
      </c>
      <c r="N70">
        <v>1.1299999999999999</v>
      </c>
      <c r="O70">
        <f t="shared" si="3"/>
        <v>4.1433333333333335</v>
      </c>
      <c r="P70">
        <v>34204</v>
      </c>
    </row>
    <row r="71" spans="11:16">
      <c r="K71" t="s">
        <v>100</v>
      </c>
      <c r="L71">
        <v>0.5</v>
      </c>
      <c r="M71">
        <f t="shared" si="2"/>
        <v>1.8333333333333333</v>
      </c>
      <c r="N71">
        <v>1.04</v>
      </c>
      <c r="O71">
        <f t="shared" si="3"/>
        <v>3.8133333333333339</v>
      </c>
      <c r="P71">
        <v>854</v>
      </c>
    </row>
    <row r="72" spans="11:16">
      <c r="K72" t="s">
        <v>101</v>
      </c>
      <c r="L72">
        <v>0.57999999999999996</v>
      </c>
      <c r="M72">
        <f t="shared" si="2"/>
        <v>2.1266666666666665</v>
      </c>
      <c r="N72">
        <v>1.2</v>
      </c>
      <c r="O72">
        <f t="shared" si="3"/>
        <v>4.3999999999999995</v>
      </c>
      <c r="P72">
        <v>6501</v>
      </c>
    </row>
    <row r="73" spans="11:16">
      <c r="K73" t="s">
        <v>102</v>
      </c>
      <c r="L73">
        <v>0.53</v>
      </c>
      <c r="M73">
        <f t="shared" si="2"/>
        <v>1.9433333333333334</v>
      </c>
      <c r="N73">
        <v>1.0900000000000001</v>
      </c>
      <c r="O73">
        <f t="shared" si="3"/>
        <v>3.9966666666666666</v>
      </c>
      <c r="P73">
        <v>20978</v>
      </c>
    </row>
    <row r="74" spans="11:16">
      <c r="K74" t="s">
        <v>103</v>
      </c>
      <c r="L74">
        <v>0.52</v>
      </c>
      <c r="M74">
        <f t="shared" si="2"/>
        <v>1.906666666666667</v>
      </c>
      <c r="N74">
        <v>1.06</v>
      </c>
      <c r="O74">
        <f t="shared" si="3"/>
        <v>3.8866666666666667</v>
      </c>
      <c r="P74">
        <v>1624</v>
      </c>
    </row>
    <row r="75" spans="11:16">
      <c r="K75" t="s">
        <v>104</v>
      </c>
      <c r="L75">
        <v>0.49</v>
      </c>
      <c r="M75">
        <f t="shared" si="2"/>
        <v>1.7966666666666666</v>
      </c>
      <c r="N75">
        <v>1.01</v>
      </c>
      <c r="O75">
        <f t="shared" si="3"/>
        <v>3.7033333333333331</v>
      </c>
      <c r="P75">
        <v>10793</v>
      </c>
    </row>
    <row r="76" spans="11:16">
      <c r="K76" t="s">
        <v>105</v>
      </c>
      <c r="L76">
        <v>0.47</v>
      </c>
      <c r="M76">
        <f t="shared" si="2"/>
        <v>1.7233333333333334</v>
      </c>
      <c r="N76">
        <v>0.96</v>
      </c>
      <c r="O76">
        <f t="shared" si="3"/>
        <v>3.5199999999999996</v>
      </c>
      <c r="P76">
        <v>3273</v>
      </c>
    </row>
    <row r="77" spans="11:16">
      <c r="K77" t="s">
        <v>106</v>
      </c>
      <c r="L77">
        <v>0.55000000000000004</v>
      </c>
      <c r="M77">
        <f t="shared" si="2"/>
        <v>2.0166666666666671</v>
      </c>
      <c r="N77">
        <v>1.1200000000000001</v>
      </c>
      <c r="O77">
        <f t="shared" si="3"/>
        <v>4.1066666666666665</v>
      </c>
      <c r="P77">
        <v>160230</v>
      </c>
    </row>
    <row r="78" spans="11:16">
      <c r="K78" t="s">
        <v>107</v>
      </c>
      <c r="L78">
        <v>0.61</v>
      </c>
      <c r="M78">
        <f t="shared" si="2"/>
        <v>2.2366666666666668</v>
      </c>
      <c r="N78">
        <v>1.25</v>
      </c>
      <c r="O78">
        <f t="shared" si="3"/>
        <v>4.583333333333333</v>
      </c>
      <c r="P78">
        <v>37153</v>
      </c>
    </row>
    <row r="79" spans="11:16">
      <c r="K79" t="s">
        <v>108</v>
      </c>
      <c r="L79">
        <v>0.56000000000000005</v>
      </c>
      <c r="M79">
        <f t="shared" si="2"/>
        <v>2.0533333333333332</v>
      </c>
      <c r="N79">
        <v>1.1499999999999999</v>
      </c>
      <c r="O79">
        <f t="shared" si="3"/>
        <v>4.2166666666666659</v>
      </c>
      <c r="P79">
        <v>103550</v>
      </c>
    </row>
    <row r="80" spans="11:16">
      <c r="K80" t="s">
        <v>109</v>
      </c>
      <c r="L80">
        <v>0.56999999999999995</v>
      </c>
      <c r="M80">
        <f t="shared" si="2"/>
        <v>2.09</v>
      </c>
      <c r="N80">
        <v>1.17</v>
      </c>
      <c r="O80">
        <f t="shared" si="3"/>
        <v>4.29</v>
      </c>
      <c r="P80">
        <v>42015</v>
      </c>
    </row>
    <row r="81" spans="11:16">
      <c r="K81" t="s">
        <v>110</v>
      </c>
      <c r="L81">
        <v>0.54</v>
      </c>
      <c r="M81">
        <f t="shared" si="2"/>
        <v>1.9800000000000002</v>
      </c>
      <c r="N81">
        <v>1.1000000000000001</v>
      </c>
      <c r="O81">
        <f t="shared" si="3"/>
        <v>4.0333333333333341</v>
      </c>
      <c r="P81">
        <v>16991</v>
      </c>
    </row>
    <row r="82" spans="11:16">
      <c r="K82" t="s">
        <v>111</v>
      </c>
      <c r="L82">
        <v>0.54</v>
      </c>
      <c r="M82">
        <f t="shared" si="2"/>
        <v>1.9800000000000002</v>
      </c>
      <c r="N82">
        <v>1.1000000000000001</v>
      </c>
      <c r="O82">
        <f t="shared" si="3"/>
        <v>4.0333333333333341</v>
      </c>
      <c r="P82">
        <v>5002</v>
      </c>
    </row>
    <row r="83" spans="11:16">
      <c r="K83" t="s">
        <v>112</v>
      </c>
      <c r="L83">
        <v>0.61</v>
      </c>
      <c r="M83">
        <f t="shared" si="2"/>
        <v>2.2366666666666668</v>
      </c>
      <c r="N83">
        <v>1.25</v>
      </c>
      <c r="O83">
        <f t="shared" si="3"/>
        <v>4.583333333333333</v>
      </c>
      <c r="P83">
        <v>229705</v>
      </c>
    </row>
    <row r="84" spans="11:16">
      <c r="K84" t="s">
        <v>113</v>
      </c>
      <c r="L84">
        <v>0.5</v>
      </c>
      <c r="M84">
        <f t="shared" si="2"/>
        <v>1.8333333333333333</v>
      </c>
      <c r="N84">
        <v>1.02</v>
      </c>
      <c r="O84">
        <f t="shared" si="3"/>
        <v>3.74</v>
      </c>
      <c r="P84">
        <v>26772</v>
      </c>
    </row>
    <row r="85" spans="11:16">
      <c r="K85" t="s">
        <v>114</v>
      </c>
      <c r="L85">
        <v>0.51</v>
      </c>
      <c r="M85">
        <f t="shared" si="2"/>
        <v>1.87</v>
      </c>
      <c r="N85">
        <v>1.05</v>
      </c>
      <c r="O85">
        <f t="shared" si="3"/>
        <v>3.85</v>
      </c>
      <c r="P85">
        <v>9164</v>
      </c>
    </row>
    <row r="86" spans="11:16">
      <c r="K86" t="s">
        <v>115</v>
      </c>
      <c r="L86">
        <v>0.53</v>
      </c>
      <c r="M86">
        <f t="shared" si="2"/>
        <v>1.9433333333333334</v>
      </c>
      <c r="N86">
        <v>1.1000000000000001</v>
      </c>
      <c r="O86">
        <f t="shared" si="3"/>
        <v>4.0333333333333341</v>
      </c>
      <c r="P86">
        <v>323202</v>
      </c>
    </row>
    <row r="87" spans="11:16">
      <c r="K87" t="s">
        <v>116</v>
      </c>
      <c r="L87">
        <v>0.5</v>
      </c>
      <c r="M87">
        <f t="shared" si="2"/>
        <v>1.8333333333333333</v>
      </c>
      <c r="N87">
        <v>1.03</v>
      </c>
      <c r="O87">
        <f t="shared" si="3"/>
        <v>3.7766666666666668</v>
      </c>
      <c r="P87">
        <v>61457</v>
      </c>
    </row>
    <row r="88" spans="11:16">
      <c r="K88" t="s">
        <v>117</v>
      </c>
      <c r="L88">
        <v>0.62</v>
      </c>
      <c r="M88">
        <f t="shared" si="2"/>
        <v>2.2733333333333334</v>
      </c>
      <c r="N88">
        <v>1.27</v>
      </c>
      <c r="O88">
        <f t="shared" si="3"/>
        <v>4.6566666666666672</v>
      </c>
      <c r="P88">
        <v>71538</v>
      </c>
    </row>
    <row r="89" spans="11:16">
      <c r="K89" t="s">
        <v>118</v>
      </c>
      <c r="L89">
        <v>0.62</v>
      </c>
      <c r="M89">
        <f t="shared" si="2"/>
        <v>2.2733333333333334</v>
      </c>
      <c r="N89">
        <v>1.28</v>
      </c>
      <c r="O89">
        <f t="shared" si="3"/>
        <v>4.6933333333333334</v>
      </c>
      <c r="P89">
        <v>38877</v>
      </c>
    </row>
    <row r="90" spans="11:16">
      <c r="K90" t="s">
        <v>119</v>
      </c>
      <c r="L90">
        <v>0.62</v>
      </c>
      <c r="M90">
        <f t="shared" si="2"/>
        <v>2.2733333333333334</v>
      </c>
      <c r="N90">
        <v>1.28</v>
      </c>
      <c r="O90">
        <f t="shared" si="3"/>
        <v>4.6933333333333334</v>
      </c>
      <c r="P90">
        <v>20867</v>
      </c>
    </row>
    <row r="91" spans="11:16">
      <c r="K91" t="s">
        <v>120</v>
      </c>
      <c r="L91">
        <v>0.62</v>
      </c>
      <c r="M91">
        <f t="shared" si="2"/>
        <v>2.2733333333333334</v>
      </c>
      <c r="N91">
        <v>1.27</v>
      </c>
      <c r="O91">
        <f t="shared" si="3"/>
        <v>4.6566666666666672</v>
      </c>
      <c r="P91">
        <v>2857</v>
      </c>
    </row>
    <row r="92" spans="11:16">
      <c r="K92" t="s">
        <v>121</v>
      </c>
      <c r="L92">
        <v>0.63</v>
      </c>
      <c r="M92">
        <f t="shared" si="2"/>
        <v>2.31</v>
      </c>
      <c r="N92">
        <v>1.29</v>
      </c>
      <c r="O92">
        <f t="shared" si="3"/>
        <v>4.7300000000000004</v>
      </c>
      <c r="P92">
        <v>81494</v>
      </c>
    </row>
    <row r="93" spans="11:16">
      <c r="K93" t="s">
        <v>122</v>
      </c>
      <c r="L93">
        <v>0.63</v>
      </c>
      <c r="M93">
        <f t="shared" si="2"/>
        <v>2.31</v>
      </c>
      <c r="N93">
        <v>1.3</v>
      </c>
      <c r="O93">
        <f t="shared" si="3"/>
        <v>4.7666666666666666</v>
      </c>
      <c r="P93">
        <v>42966</v>
      </c>
    </row>
    <row r="94" spans="11:16">
      <c r="K94" t="s">
        <v>123</v>
      </c>
      <c r="L94">
        <v>0.53</v>
      </c>
      <c r="M94">
        <f t="shared" si="2"/>
        <v>1.9433333333333334</v>
      </c>
      <c r="N94">
        <v>1.0900000000000001</v>
      </c>
      <c r="O94">
        <f t="shared" si="3"/>
        <v>3.9966666666666666</v>
      </c>
      <c r="P94">
        <v>506178</v>
      </c>
    </row>
    <row r="95" spans="11:16">
      <c r="K95" t="s">
        <v>124</v>
      </c>
      <c r="L95">
        <v>0.56000000000000005</v>
      </c>
      <c r="M95">
        <f t="shared" si="2"/>
        <v>2.0533333333333332</v>
      </c>
      <c r="N95">
        <v>1.1499999999999999</v>
      </c>
      <c r="O95">
        <f t="shared" si="3"/>
        <v>4.2166666666666659</v>
      </c>
      <c r="P95">
        <v>377829</v>
      </c>
    </row>
    <row r="96" spans="11:16">
      <c r="K96" t="s">
        <v>125</v>
      </c>
      <c r="L96">
        <v>0.62</v>
      </c>
      <c r="M96">
        <f t="shared" si="2"/>
        <v>2.2733333333333334</v>
      </c>
      <c r="N96">
        <v>1.27</v>
      </c>
      <c r="O96">
        <f t="shared" si="3"/>
        <v>4.6566666666666672</v>
      </c>
      <c r="P96">
        <v>2009930</v>
      </c>
    </row>
    <row r="97" spans="11:16">
      <c r="K97" t="s">
        <v>126</v>
      </c>
      <c r="L97">
        <v>0.52</v>
      </c>
      <c r="M97">
        <f t="shared" si="2"/>
        <v>1.906666666666667</v>
      </c>
      <c r="N97">
        <v>1.07</v>
      </c>
      <c r="O97">
        <f t="shared" si="3"/>
        <v>3.9233333333333338</v>
      </c>
      <c r="P97">
        <v>312239</v>
      </c>
    </row>
    <row r="98" spans="11:16">
      <c r="K98" t="s">
        <v>127</v>
      </c>
      <c r="L98">
        <v>0.55000000000000004</v>
      </c>
      <c r="M98">
        <f t="shared" si="2"/>
        <v>2.0166666666666671</v>
      </c>
      <c r="N98">
        <v>1.1299999999999999</v>
      </c>
      <c r="O98">
        <f t="shared" si="3"/>
        <v>4.1433333333333335</v>
      </c>
      <c r="P98">
        <v>36986</v>
      </c>
    </row>
    <row r="99" spans="11:16">
      <c r="K99" t="s">
        <v>128</v>
      </c>
      <c r="L99">
        <v>0.53</v>
      </c>
      <c r="M99">
        <f t="shared" si="2"/>
        <v>1.9433333333333334</v>
      </c>
      <c r="N99">
        <v>1.0900000000000001</v>
      </c>
      <c r="O99">
        <f t="shared" si="3"/>
        <v>3.9966666666666666</v>
      </c>
      <c r="P99">
        <v>679540</v>
      </c>
    </row>
    <row r="100" spans="11:16">
      <c r="K100" t="s">
        <v>129</v>
      </c>
      <c r="L100">
        <v>0.49</v>
      </c>
      <c r="M100">
        <f t="shared" si="2"/>
        <v>1.7966666666666666</v>
      </c>
      <c r="N100">
        <v>1.01</v>
      </c>
      <c r="O100">
        <f t="shared" si="3"/>
        <v>3.7033333333333331</v>
      </c>
      <c r="P100">
        <v>11843</v>
      </c>
    </row>
    <row r="101" spans="11:16">
      <c r="K101" t="s">
        <v>130</v>
      </c>
      <c r="L101">
        <v>0.52</v>
      </c>
      <c r="M101">
        <f t="shared" si="2"/>
        <v>1.906666666666667</v>
      </c>
      <c r="N101">
        <v>1.06</v>
      </c>
      <c r="O101">
        <f t="shared" si="3"/>
        <v>3.8866666666666667</v>
      </c>
      <c r="P101">
        <v>30359</v>
      </c>
    </row>
    <row r="102" spans="11:16">
      <c r="K102" t="s">
        <v>131</v>
      </c>
      <c r="L102">
        <v>0.46</v>
      </c>
      <c r="M102">
        <f t="shared" si="2"/>
        <v>1.6866666666666668</v>
      </c>
      <c r="N102">
        <v>0.95</v>
      </c>
      <c r="O102">
        <f t="shared" si="3"/>
        <v>3.4833333333333329</v>
      </c>
      <c r="P102">
        <v>17842</v>
      </c>
    </row>
    <row r="103" spans="11:16">
      <c r="K103" t="s">
        <v>133</v>
      </c>
      <c r="L103">
        <v>0.49</v>
      </c>
      <c r="M103">
        <f t="shared" si="2"/>
        <v>1.7966666666666666</v>
      </c>
      <c r="N103">
        <v>1</v>
      </c>
      <c r="O103">
        <f t="shared" si="3"/>
        <v>3.6666666666666665</v>
      </c>
      <c r="P103">
        <v>147</v>
      </c>
    </row>
    <row r="104" spans="11:16">
      <c r="K104" t="s">
        <v>132</v>
      </c>
      <c r="L104">
        <v>0.53</v>
      </c>
      <c r="M104">
        <f t="shared" si="2"/>
        <v>1.9433333333333334</v>
      </c>
      <c r="N104">
        <v>1.0900000000000001</v>
      </c>
      <c r="O104">
        <f t="shared" si="3"/>
        <v>3.9966666666666666</v>
      </c>
      <c r="P104">
        <v>4181</v>
      </c>
    </row>
    <row r="105" spans="11:16">
      <c r="K105" t="s">
        <v>134</v>
      </c>
      <c r="L105">
        <v>0.53</v>
      </c>
      <c r="M105">
        <f t="shared" si="2"/>
        <v>1.9433333333333334</v>
      </c>
      <c r="N105">
        <v>1.0900000000000001</v>
      </c>
      <c r="O105">
        <f t="shared" si="3"/>
        <v>3.9966666666666666</v>
      </c>
      <c r="P105">
        <v>39385</v>
      </c>
    </row>
    <row r="106" spans="11:16">
      <c r="K106" t="s">
        <v>135</v>
      </c>
      <c r="L106">
        <v>0.5</v>
      </c>
      <c r="M106">
        <f t="shared" si="2"/>
        <v>1.8333333333333333</v>
      </c>
      <c r="N106">
        <v>1.03</v>
      </c>
      <c r="O106">
        <f t="shared" si="3"/>
        <v>3.7766666666666668</v>
      </c>
      <c r="P106">
        <v>37083</v>
      </c>
    </row>
    <row r="107" spans="11:16">
      <c r="K107" t="s">
        <v>136</v>
      </c>
      <c r="L107">
        <v>0.53</v>
      </c>
      <c r="M107">
        <f t="shared" si="2"/>
        <v>1.9433333333333334</v>
      </c>
      <c r="N107">
        <v>1.08</v>
      </c>
      <c r="O107">
        <f t="shared" si="3"/>
        <v>3.9600000000000004</v>
      </c>
      <c r="P107">
        <v>533</v>
      </c>
    </row>
    <row r="108" spans="11:16">
      <c r="K108" t="s">
        <v>137</v>
      </c>
      <c r="L108">
        <v>0.56999999999999995</v>
      </c>
      <c r="M108">
        <f t="shared" si="2"/>
        <v>2.09</v>
      </c>
      <c r="N108">
        <v>1.17</v>
      </c>
      <c r="O108">
        <f t="shared" si="3"/>
        <v>4.29</v>
      </c>
      <c r="P108">
        <v>35027</v>
      </c>
    </row>
    <row r="109" spans="11:16">
      <c r="K109" t="s">
        <v>138</v>
      </c>
      <c r="L109">
        <v>0.55000000000000004</v>
      </c>
      <c r="M109">
        <f t="shared" si="2"/>
        <v>2.0166666666666671</v>
      </c>
      <c r="N109">
        <v>1.1399999999999999</v>
      </c>
      <c r="O109">
        <f t="shared" si="3"/>
        <v>4.18</v>
      </c>
      <c r="P109">
        <v>30289</v>
      </c>
    </row>
    <row r="110" spans="11:16">
      <c r="K110" t="s">
        <v>139</v>
      </c>
      <c r="L110">
        <v>0.53</v>
      </c>
      <c r="M110">
        <f t="shared" si="2"/>
        <v>1.9433333333333334</v>
      </c>
      <c r="N110">
        <v>1.0900000000000001</v>
      </c>
      <c r="O110">
        <f t="shared" si="3"/>
        <v>3.9966666666666666</v>
      </c>
      <c r="P110">
        <v>52551</v>
      </c>
    </row>
    <row r="111" spans="11:16">
      <c r="K111" t="s">
        <v>140</v>
      </c>
      <c r="L111">
        <v>0.49</v>
      </c>
      <c r="M111">
        <f t="shared" si="2"/>
        <v>1.7966666666666666</v>
      </c>
      <c r="N111">
        <v>1</v>
      </c>
      <c r="O111">
        <f t="shared" si="3"/>
        <v>3.6666666666666665</v>
      </c>
      <c r="P111">
        <v>2204</v>
      </c>
    </row>
    <row r="112" spans="11:16">
      <c r="K112" t="s">
        <v>141</v>
      </c>
      <c r="L112">
        <v>0.63</v>
      </c>
      <c r="M112">
        <f t="shared" si="2"/>
        <v>2.31</v>
      </c>
      <c r="N112">
        <v>1.29</v>
      </c>
      <c r="O112">
        <f t="shared" si="3"/>
        <v>4.7300000000000004</v>
      </c>
      <c r="P112">
        <v>1647998</v>
      </c>
    </row>
    <row r="113" spans="11:16">
      <c r="K113" t="s">
        <v>142</v>
      </c>
      <c r="L113">
        <v>0.53</v>
      </c>
      <c r="M113">
        <f t="shared" si="2"/>
        <v>1.9433333333333334</v>
      </c>
      <c r="N113">
        <v>1.0900000000000001</v>
      </c>
      <c r="O113">
        <f t="shared" si="3"/>
        <v>3.9966666666666666</v>
      </c>
      <c r="P113">
        <v>32560</v>
      </c>
    </row>
    <row r="114" spans="11:16">
      <c r="K114" t="s">
        <v>143</v>
      </c>
      <c r="L114">
        <v>0.54</v>
      </c>
      <c r="M114">
        <f t="shared" si="2"/>
        <v>1.9800000000000002</v>
      </c>
      <c r="N114">
        <v>1.1100000000000001</v>
      </c>
      <c r="O114">
        <f t="shared" si="3"/>
        <v>4.07</v>
      </c>
      <c r="P114">
        <v>17740</v>
      </c>
    </row>
    <row r="115" spans="11:16">
      <c r="K115" t="s">
        <v>144</v>
      </c>
      <c r="L115">
        <v>0.56000000000000005</v>
      </c>
      <c r="M115">
        <f t="shared" si="2"/>
        <v>2.0533333333333332</v>
      </c>
      <c r="N115">
        <v>1.1499999999999999</v>
      </c>
      <c r="O115">
        <f t="shared" si="3"/>
        <v>4.2166666666666659</v>
      </c>
      <c r="P115">
        <v>27320</v>
      </c>
    </row>
    <row r="116" spans="11:16">
      <c r="K116" t="s">
        <v>145</v>
      </c>
      <c r="L116">
        <v>0.62</v>
      </c>
      <c r="M116">
        <f t="shared" si="2"/>
        <v>2.2733333333333334</v>
      </c>
      <c r="N116">
        <v>1.27</v>
      </c>
      <c r="O116">
        <f t="shared" si="3"/>
        <v>4.6566666666666672</v>
      </c>
      <c r="P116">
        <v>49942</v>
      </c>
    </row>
    <row r="117" spans="11:16">
      <c r="K117" t="s">
        <v>146</v>
      </c>
      <c r="L117">
        <v>0.55000000000000004</v>
      </c>
      <c r="M117">
        <f t="shared" si="2"/>
        <v>2.0166666666666671</v>
      </c>
      <c r="N117">
        <v>1.1200000000000001</v>
      </c>
      <c r="O117">
        <f t="shared" si="3"/>
        <v>4.1066666666666665</v>
      </c>
      <c r="P117">
        <v>63147</v>
      </c>
    </row>
    <row r="118" spans="11:16">
      <c r="K118" t="s">
        <v>147</v>
      </c>
      <c r="L118">
        <v>0.54</v>
      </c>
      <c r="M118">
        <f t="shared" si="2"/>
        <v>1.9800000000000002</v>
      </c>
      <c r="N118">
        <v>1.1000000000000001</v>
      </c>
      <c r="O118">
        <f t="shared" si="3"/>
        <v>4.0333333333333341</v>
      </c>
      <c r="P118">
        <v>18207</v>
      </c>
    </row>
    <row r="119" spans="11:16">
      <c r="K119" t="s">
        <v>148</v>
      </c>
      <c r="L119">
        <v>0.61</v>
      </c>
      <c r="M119">
        <f t="shared" si="2"/>
        <v>2.2366666666666668</v>
      </c>
      <c r="N119">
        <v>1.25</v>
      </c>
      <c r="O119">
        <f t="shared" si="3"/>
        <v>4.583333333333333</v>
      </c>
      <c r="P119">
        <v>41782</v>
      </c>
    </row>
    <row r="120" spans="11:16">
      <c r="K120" t="s">
        <v>149</v>
      </c>
      <c r="L120">
        <v>0.56999999999999995</v>
      </c>
      <c r="M120">
        <f t="shared" si="2"/>
        <v>2.09</v>
      </c>
      <c r="N120">
        <v>1.17</v>
      </c>
      <c r="O120">
        <f t="shared" si="3"/>
        <v>4.29</v>
      </c>
      <c r="P120">
        <v>63560</v>
      </c>
    </row>
    <row r="121" spans="11:16">
      <c r="K121" t="s">
        <v>150</v>
      </c>
      <c r="L121">
        <v>0.54</v>
      </c>
      <c r="M121">
        <f t="shared" si="2"/>
        <v>1.9800000000000002</v>
      </c>
      <c r="N121">
        <v>1.1000000000000001</v>
      </c>
      <c r="O121">
        <f t="shared" si="3"/>
        <v>4.0333333333333341</v>
      </c>
      <c r="P121">
        <v>37234</v>
      </c>
    </row>
    <row r="122" spans="11:16">
      <c r="K122" t="s">
        <v>151</v>
      </c>
      <c r="L122">
        <v>0.5</v>
      </c>
      <c r="M122">
        <f t="shared" si="2"/>
        <v>1.8333333333333333</v>
      </c>
      <c r="N122">
        <v>1.02</v>
      </c>
      <c r="O122">
        <f t="shared" si="3"/>
        <v>3.74</v>
      </c>
      <c r="P122">
        <v>2004</v>
      </c>
    </row>
    <row r="123" spans="11:16">
      <c r="K123" t="s">
        <v>152</v>
      </c>
      <c r="L123">
        <v>0.52</v>
      </c>
      <c r="M123">
        <f t="shared" si="2"/>
        <v>1.906666666666667</v>
      </c>
      <c r="N123">
        <v>1.07</v>
      </c>
      <c r="O123">
        <f t="shared" si="3"/>
        <v>3.9233333333333338</v>
      </c>
      <c r="P123">
        <v>4331</v>
      </c>
    </row>
    <row r="124" spans="11:16">
      <c r="K124" t="s">
        <v>153</v>
      </c>
      <c r="L124">
        <v>0.63</v>
      </c>
      <c r="M124">
        <f t="shared" si="2"/>
        <v>2.31</v>
      </c>
      <c r="N124">
        <v>1.3</v>
      </c>
      <c r="O124">
        <f t="shared" si="3"/>
        <v>4.7666666666666666</v>
      </c>
      <c r="P124">
        <v>3229</v>
      </c>
    </row>
    <row r="125" spans="11:16">
      <c r="K125" t="s">
        <v>154</v>
      </c>
      <c r="L125">
        <v>0.56999999999999995</v>
      </c>
      <c r="M125">
        <f t="shared" si="2"/>
        <v>2.09</v>
      </c>
      <c r="N125">
        <v>1.1599999999999999</v>
      </c>
      <c r="O125">
        <f t="shared" si="3"/>
        <v>4.253333333333333</v>
      </c>
      <c r="P125">
        <v>61352</v>
      </c>
    </row>
    <row r="126" spans="11:16">
      <c r="K126" t="s">
        <v>155</v>
      </c>
      <c r="L126">
        <v>0.51</v>
      </c>
      <c r="M126">
        <f t="shared" si="2"/>
        <v>1.87</v>
      </c>
      <c r="N126">
        <v>1.04</v>
      </c>
      <c r="O126">
        <f t="shared" si="3"/>
        <v>3.8133333333333339</v>
      </c>
      <c r="P126">
        <v>34791</v>
      </c>
    </row>
    <row r="127" spans="11:16">
      <c r="K127" t="s">
        <v>156</v>
      </c>
      <c r="L127">
        <v>0.51</v>
      </c>
      <c r="M127">
        <f t="shared" si="2"/>
        <v>1.87</v>
      </c>
      <c r="N127">
        <v>1.05</v>
      </c>
      <c r="O127">
        <f t="shared" si="3"/>
        <v>3.85</v>
      </c>
      <c r="P127">
        <v>5726</v>
      </c>
    </row>
    <row r="128" spans="11:16">
      <c r="K128" t="s">
        <v>157</v>
      </c>
      <c r="L128">
        <v>0.51</v>
      </c>
      <c r="M128">
        <f t="shared" si="2"/>
        <v>1.87</v>
      </c>
      <c r="N128">
        <v>1.05</v>
      </c>
      <c r="O128">
        <f t="shared" si="3"/>
        <v>3.85</v>
      </c>
      <c r="P128">
        <v>5726</v>
      </c>
    </row>
    <row r="129" spans="11:16">
      <c r="K129" t="s">
        <v>158</v>
      </c>
      <c r="L129">
        <v>0.61</v>
      </c>
      <c r="M129">
        <f t="shared" si="2"/>
        <v>2.2366666666666668</v>
      </c>
      <c r="N129">
        <v>1.25</v>
      </c>
      <c r="O129">
        <f t="shared" si="3"/>
        <v>4.583333333333333</v>
      </c>
      <c r="P129">
        <v>55655</v>
      </c>
    </row>
    <row r="130" spans="11:16">
      <c r="K130" t="s">
        <v>159</v>
      </c>
      <c r="L130">
        <v>0.57999999999999996</v>
      </c>
      <c r="M130">
        <f t="shared" si="2"/>
        <v>2.1266666666666665</v>
      </c>
      <c r="N130">
        <v>1.2</v>
      </c>
      <c r="O130">
        <f t="shared" si="3"/>
        <v>4.3999999999999995</v>
      </c>
      <c r="P130">
        <v>63616</v>
      </c>
    </row>
    <row r="131" spans="11:16">
      <c r="K131" t="s">
        <v>160</v>
      </c>
      <c r="L131">
        <v>0.56999999999999995</v>
      </c>
      <c r="M131">
        <f t="shared" si="2"/>
        <v>2.09</v>
      </c>
      <c r="N131">
        <v>1.1599999999999999</v>
      </c>
      <c r="O131">
        <f t="shared" si="3"/>
        <v>4.253333333333333</v>
      </c>
      <c r="P131">
        <v>349174</v>
      </c>
    </row>
    <row r="132" spans="11:16">
      <c r="K132" t="s">
        <v>161</v>
      </c>
      <c r="L132">
        <v>0.53</v>
      </c>
      <c r="M132">
        <f t="shared" si="2"/>
        <v>1.9433333333333334</v>
      </c>
      <c r="N132">
        <v>1.1000000000000001</v>
      </c>
      <c r="O132">
        <f t="shared" si="3"/>
        <v>4.0333333333333341</v>
      </c>
      <c r="P132">
        <v>4952</v>
      </c>
    </row>
    <row r="133" spans="11:16">
      <c r="K133" t="s">
        <v>162</v>
      </c>
      <c r="L133">
        <v>0.62</v>
      </c>
      <c r="M133">
        <f t="shared" ref="M133:M154" si="4">L133*22/6</f>
        <v>2.2733333333333334</v>
      </c>
      <c r="N133">
        <v>1.27</v>
      </c>
      <c r="O133">
        <f t="shared" ref="O133:O154" si="5">N133*22/6</f>
        <v>4.6566666666666672</v>
      </c>
      <c r="P133">
        <v>39540</v>
      </c>
    </row>
    <row r="134" spans="11:16">
      <c r="K134" t="s">
        <v>163</v>
      </c>
      <c r="L134">
        <v>0.52</v>
      </c>
      <c r="M134">
        <f t="shared" si="4"/>
        <v>1.906666666666667</v>
      </c>
      <c r="N134">
        <v>1.08</v>
      </c>
      <c r="O134">
        <f t="shared" si="5"/>
        <v>3.9600000000000004</v>
      </c>
      <c r="P134">
        <v>15243</v>
      </c>
    </row>
    <row r="135" spans="11:16">
      <c r="K135" t="s">
        <v>164</v>
      </c>
      <c r="L135">
        <v>0.55000000000000004</v>
      </c>
      <c r="M135">
        <f t="shared" si="4"/>
        <v>2.0166666666666671</v>
      </c>
      <c r="N135">
        <v>1.1399999999999999</v>
      </c>
      <c r="O135">
        <f t="shared" si="5"/>
        <v>4.18</v>
      </c>
      <c r="P135">
        <v>27450</v>
      </c>
    </row>
    <row r="136" spans="11:16">
      <c r="K136" t="s">
        <v>165</v>
      </c>
      <c r="L136">
        <v>0.64</v>
      </c>
      <c r="M136">
        <f t="shared" si="4"/>
        <v>2.3466666666666667</v>
      </c>
      <c r="N136">
        <v>1.32</v>
      </c>
      <c r="O136">
        <f t="shared" si="5"/>
        <v>4.8400000000000007</v>
      </c>
      <c r="P136">
        <v>233104</v>
      </c>
    </row>
    <row r="137" spans="11:16">
      <c r="K137" t="s">
        <v>166</v>
      </c>
      <c r="L137">
        <v>0.55000000000000004</v>
      </c>
      <c r="M137">
        <f t="shared" si="4"/>
        <v>2.0166666666666671</v>
      </c>
      <c r="N137">
        <v>1.1299999999999999</v>
      </c>
      <c r="O137">
        <f t="shared" si="5"/>
        <v>4.1433333333333335</v>
      </c>
      <c r="P137">
        <v>21451</v>
      </c>
    </row>
    <row r="138" spans="11:16">
      <c r="K138" t="s">
        <v>167</v>
      </c>
      <c r="L138">
        <v>0.57999999999999996</v>
      </c>
      <c r="M138">
        <f t="shared" si="4"/>
        <v>2.1266666666666665</v>
      </c>
      <c r="N138">
        <v>1.2</v>
      </c>
      <c r="O138">
        <f t="shared" si="5"/>
        <v>4.3999999999999995</v>
      </c>
      <c r="P138">
        <v>77562</v>
      </c>
    </row>
    <row r="139" spans="11:16">
      <c r="K139" t="s">
        <v>168</v>
      </c>
      <c r="L139">
        <v>0.54</v>
      </c>
      <c r="M139">
        <f t="shared" si="4"/>
        <v>1.9800000000000002</v>
      </c>
      <c r="N139">
        <v>1.1000000000000001</v>
      </c>
      <c r="O139">
        <f t="shared" si="5"/>
        <v>4.0333333333333341</v>
      </c>
      <c r="P139">
        <v>5092</v>
      </c>
    </row>
    <row r="140" spans="11:16">
      <c r="K140" t="s">
        <v>169</v>
      </c>
      <c r="L140">
        <v>0.56999999999999995</v>
      </c>
      <c r="M140">
        <f t="shared" si="4"/>
        <v>2.09</v>
      </c>
      <c r="N140">
        <v>1.17</v>
      </c>
      <c r="O140">
        <f t="shared" si="5"/>
        <v>4.29</v>
      </c>
      <c r="P140">
        <v>19661</v>
      </c>
    </row>
    <row r="141" spans="11:16">
      <c r="K141" t="s">
        <v>170</v>
      </c>
      <c r="L141">
        <v>0.64</v>
      </c>
      <c r="M141">
        <f t="shared" si="4"/>
        <v>2.3466666666666667</v>
      </c>
      <c r="N141">
        <v>1.31</v>
      </c>
      <c r="O141">
        <f t="shared" si="5"/>
        <v>4.8033333333333337</v>
      </c>
      <c r="P141">
        <v>2421</v>
      </c>
    </row>
    <row r="142" spans="11:16">
      <c r="K142" t="s">
        <v>171</v>
      </c>
      <c r="L142">
        <v>0.54</v>
      </c>
      <c r="M142">
        <f t="shared" si="4"/>
        <v>1.9800000000000002</v>
      </c>
      <c r="N142">
        <v>1.1100000000000001</v>
      </c>
      <c r="O142">
        <f t="shared" si="5"/>
        <v>4.07</v>
      </c>
      <c r="P142">
        <v>5831</v>
      </c>
    </row>
    <row r="143" spans="11:16">
      <c r="K143" t="s">
        <v>172</v>
      </c>
      <c r="L143">
        <v>0.59</v>
      </c>
      <c r="M143">
        <f t="shared" si="4"/>
        <v>2.1633333333333331</v>
      </c>
      <c r="N143">
        <v>1.21</v>
      </c>
      <c r="O143">
        <f t="shared" si="5"/>
        <v>4.4366666666666665</v>
      </c>
      <c r="P143">
        <v>140542</v>
      </c>
    </row>
    <row r="144" spans="11:16">
      <c r="K144" t="s">
        <v>173</v>
      </c>
      <c r="L144">
        <v>0.61</v>
      </c>
      <c r="M144">
        <f t="shared" si="4"/>
        <v>2.2366666666666668</v>
      </c>
      <c r="N144">
        <v>1.26</v>
      </c>
      <c r="O144">
        <f t="shared" si="5"/>
        <v>4.62</v>
      </c>
      <c r="P144">
        <v>79555</v>
      </c>
    </row>
    <row r="145" spans="11:16">
      <c r="K145" t="s">
        <v>174</v>
      </c>
      <c r="L145">
        <v>0.63</v>
      </c>
      <c r="M145">
        <f t="shared" si="4"/>
        <v>2.31</v>
      </c>
      <c r="N145">
        <v>1.3</v>
      </c>
      <c r="O145">
        <f t="shared" si="5"/>
        <v>4.7666666666666666</v>
      </c>
      <c r="P145">
        <v>3952</v>
      </c>
    </row>
    <row r="146" spans="11:16">
      <c r="K146" t="s">
        <v>175</v>
      </c>
      <c r="L146">
        <v>0.61</v>
      </c>
      <c r="M146">
        <f t="shared" si="4"/>
        <v>2.2366666666666668</v>
      </c>
      <c r="N146">
        <v>1.26</v>
      </c>
      <c r="O146">
        <f t="shared" si="5"/>
        <v>4.62</v>
      </c>
      <c r="P146">
        <v>3592</v>
      </c>
    </row>
    <row r="147" spans="11:16">
      <c r="K147" t="s">
        <v>176</v>
      </c>
      <c r="L147">
        <v>0.62</v>
      </c>
      <c r="M147">
        <f t="shared" si="4"/>
        <v>2.2733333333333334</v>
      </c>
      <c r="N147">
        <v>1.27</v>
      </c>
      <c r="O147">
        <f t="shared" si="5"/>
        <v>4.6566666666666672</v>
      </c>
      <c r="P147">
        <v>2838</v>
      </c>
    </row>
    <row r="148" spans="11:16">
      <c r="K148" t="s">
        <v>177</v>
      </c>
      <c r="L148">
        <v>0.62</v>
      </c>
      <c r="M148">
        <f t="shared" si="4"/>
        <v>2.2733333333333334</v>
      </c>
      <c r="N148">
        <v>1.28</v>
      </c>
      <c r="O148">
        <f t="shared" si="5"/>
        <v>4.6933333333333334</v>
      </c>
      <c r="P148">
        <v>205228</v>
      </c>
    </row>
    <row r="149" spans="11:16">
      <c r="K149" t="s">
        <v>178</v>
      </c>
      <c r="L149">
        <v>0.63</v>
      </c>
      <c r="M149">
        <f t="shared" si="4"/>
        <v>2.31</v>
      </c>
      <c r="N149">
        <v>1.3</v>
      </c>
      <c r="O149">
        <f t="shared" si="5"/>
        <v>4.7666666666666666</v>
      </c>
      <c r="P149">
        <v>643</v>
      </c>
    </row>
    <row r="150" spans="11:16">
      <c r="K150" t="s">
        <v>179</v>
      </c>
      <c r="L150">
        <v>0.61</v>
      </c>
      <c r="M150">
        <f t="shared" si="4"/>
        <v>2.2366666666666668</v>
      </c>
      <c r="N150">
        <v>1.26</v>
      </c>
      <c r="O150">
        <f t="shared" si="5"/>
        <v>4.62</v>
      </c>
      <c r="P150">
        <v>18053</v>
      </c>
    </row>
    <row r="151" spans="11:16">
      <c r="K151" t="s">
        <v>180</v>
      </c>
      <c r="L151">
        <v>0.61</v>
      </c>
      <c r="M151">
        <f t="shared" si="4"/>
        <v>2.2366666666666668</v>
      </c>
      <c r="N151">
        <v>1.26</v>
      </c>
      <c r="O151">
        <f t="shared" si="5"/>
        <v>4.62</v>
      </c>
      <c r="P151">
        <v>48738</v>
      </c>
    </row>
    <row r="152" spans="11:16">
      <c r="K152" t="s">
        <v>181</v>
      </c>
      <c r="L152">
        <v>0.59</v>
      </c>
      <c r="M152">
        <f t="shared" si="4"/>
        <v>2.1633333333333331</v>
      </c>
      <c r="N152">
        <v>1.2</v>
      </c>
      <c r="O152">
        <f t="shared" si="5"/>
        <v>4.3999999999999995</v>
      </c>
      <c r="P152">
        <v>275553</v>
      </c>
    </row>
    <row r="153" spans="11:16">
      <c r="K153" t="s">
        <v>182</v>
      </c>
      <c r="L153">
        <v>0.6</v>
      </c>
      <c r="M153">
        <f t="shared" si="4"/>
        <v>2.1999999999999997</v>
      </c>
      <c r="N153">
        <v>1.23</v>
      </c>
      <c r="O153">
        <f t="shared" si="5"/>
        <v>4.51</v>
      </c>
      <c r="P153">
        <v>20479</v>
      </c>
    </row>
    <row r="154" spans="11:16">
      <c r="K154" t="s">
        <v>183</v>
      </c>
      <c r="L154">
        <v>0.61</v>
      </c>
      <c r="M154">
        <f t="shared" si="4"/>
        <v>2.2366666666666668</v>
      </c>
      <c r="N154">
        <v>1.26</v>
      </c>
      <c r="O154">
        <f t="shared" si="5"/>
        <v>4.62</v>
      </c>
      <c r="P154">
        <v>9461</v>
      </c>
    </row>
  </sheetData>
  <hyperlinks>
    <hyperlink ref="A3" r:id="rId1" location=":~:text=Global%20estimates%20are%20that%20grazing,deforestation%20and%20land%2Duse%20changes." display="https://bioone.org/journals/Rangeland-Ecology-and-Management/volume-63/issue-1/08-225.1/Soil-Carbon-Sequestration-in-Grazing-Lands--Societal-Benefits-and/10.2111/08-225.1.full - :~:text=Global%20estimates%20are%20that%20grazing,deforestation%20and%20land%2Duse%20changes." xr:uid="{02449BBA-0D53-0B4A-A84E-C17D069BD994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E430-BB8B-8C4B-A3D2-DC8540B350DC}">
  <dimension ref="A1"/>
  <sheetViews>
    <sheetView tabSelected="1"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meat consump</vt:lpstr>
      <vt:lpstr>SOCseq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Lottie Mitchell</dc:creator>
  <cp:lastModifiedBy>Lottie Mitchell</cp:lastModifiedBy>
  <dcterms:created xsi:type="dcterms:W3CDTF">2020-05-28T17:44:20Z</dcterms:created>
  <dcterms:modified xsi:type="dcterms:W3CDTF">2020-06-05T18:08:30Z</dcterms:modified>
</cp:coreProperties>
</file>