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5" i="1" l="1"/>
  <c r="E4" i="1"/>
  <c r="E3" i="1" l="1"/>
  <c r="C7" i="11" l="1"/>
  <c r="K36" i="1"/>
  <c r="J36" i="1"/>
  <c r="I36" i="1"/>
  <c r="J7" i="1"/>
  <c r="J6" i="1"/>
  <c r="J5" i="1"/>
  <c r="J4" i="1"/>
  <c r="J3" i="1"/>
  <c r="K5" i="1" l="1"/>
  <c r="K6" i="1"/>
  <c r="K7" i="1"/>
  <c r="K3" i="1"/>
  <c r="K4" i="1"/>
  <c r="G3" i="1"/>
  <c r="F5" i="1" l="1"/>
  <c r="F21" i="1"/>
  <c r="F6" i="1"/>
  <c r="F14" i="1"/>
  <c r="F22" i="1"/>
  <c r="F30" i="1"/>
  <c r="F38" i="1"/>
  <c r="F46" i="1"/>
  <c r="F7" i="1"/>
  <c r="F15" i="1"/>
  <c r="F23" i="1"/>
  <c r="F31" i="1"/>
  <c r="F39" i="1"/>
  <c r="F47" i="1"/>
  <c r="F8" i="1"/>
  <c r="F16" i="1"/>
  <c r="F24" i="1"/>
  <c r="F32" i="1"/>
  <c r="F40" i="1"/>
  <c r="F3" i="1"/>
  <c r="F9" i="1"/>
  <c r="F17" i="1"/>
  <c r="F25" i="1"/>
  <c r="F33" i="1"/>
  <c r="F41" i="1"/>
  <c r="G5" i="1"/>
  <c r="F10" i="1"/>
  <c r="F18" i="1"/>
  <c r="F26" i="1"/>
  <c r="F34" i="1"/>
  <c r="F42" i="1"/>
  <c r="F11" i="1"/>
  <c r="F19" i="1"/>
  <c r="F27" i="1"/>
  <c r="F35" i="1"/>
  <c r="F43" i="1"/>
  <c r="F4" i="1"/>
  <c r="F12" i="1"/>
  <c r="F20" i="1"/>
  <c r="F28" i="1"/>
  <c r="F36" i="1"/>
  <c r="F44" i="1"/>
  <c r="F13" i="1"/>
  <c r="F29" i="1"/>
  <c r="F37" i="1"/>
  <c r="F45" i="1"/>
  <c r="L36" i="1" l="1"/>
  <c r="M36" i="1"/>
  <c r="N36" i="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<sst xmlns="http://schemas.openxmlformats.org/spreadsheetml/2006/main" count="303" uniqueCount="251">
  <si>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</si>
  <si>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</si>
  <si>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</si>
  <si>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</si>
  <si>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</si>
  <si>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</si>
  <si>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</si>
  <si>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</si>
  <si>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</si>
  <si>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</si>
  <si>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</si>
  <si>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</si>
  <si>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</si>
  <si>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</si>
  <si>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</si>
  <si>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</si>
  <si>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</si>
  <si>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</si>
  <si>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</si>
  <si>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</si>
  <si>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</si>
  <si>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</si>
  <si>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</si>
  <si>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</si>
  <si>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</si>
  <si>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</si>
  <si>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</si>
  <si>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</si>
  <si>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</si>
  <si>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</si>
  <si>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</si>
  <si>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</si>
  <si>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</si>
  <si>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</si>
  <si>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</si>
  <si>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</si>
  <si>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</si>
  <si>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</si>
  <si>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</si>
  <si>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</si>
  <si>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</si>
  <si>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</si>
  <si>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</si>
  <si>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</si>
  <si>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</si>
  <si>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</si>
  <si>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</si>
  <si>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</si>
  <si>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</si>
  <si>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</si>
  <si>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</si>
  <si>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</si>
  <si>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</si>
  <si>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</si>
  <si>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</si>
  <si>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</si>
  <si>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</si>
  <si>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</si>
  <si>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</si>
  <si>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</si>
  <si>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</si>
  <si>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</si>
  <si>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</si>
  <si>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</si>
  <si>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</si>
  <si>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</si>
  <si>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</si>
  <si>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</si>
  <si>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</si>
  <si>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</si>
  <si>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</si>
  <si>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</si>
  <si>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</si>
  <si>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</si>
  <si>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</si>
  <si>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</si>
  <si>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</si>
  <si>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</si>
  <si>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</si>
  <si>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</si>
  <si>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</si>
  <si>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</si>
  <si>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</si>
  <si>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</si>
  <si>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</si>
  <si>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</si>
  <si>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</si>
  <si>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</si>
  <si>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</si>
  <si>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</si>
  <si>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</si>
  <si>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</si>
  <si>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</si>
  <si>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</si>
  <si>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</si>
  <si>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</si>
  <si>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</si>
  <si>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</si>
  <si>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</si>
  <si>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</si>
  <si>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</si>
  <si>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</si>
  <si>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</si>
  <si>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</si>
  <si>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</si>
  <si>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</si>
  <si>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</si>
  <si>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</si>
  <si>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</si>
  <si>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</si>
  <si>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</si>
  <si>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</si>
  <si>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</si>
  <si>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</si>
  <si>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</si>
  <si>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</si>
  <si>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</si>
  <si>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</si>
  <si>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</si>
  <si>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</si>
  <si>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</si>
  <si>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</si>
  <si>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</si>
  <si>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</si>
  <si>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</si>
  <si>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</si>
  <si>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</si>
  <si>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</si>
  <si>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</si>
  <si>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</si>
  <si>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</si>
  <si>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</si>
  <si>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</si>
  <si>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</si>
  <si>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</si>
  <si>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</si>
  <si>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</si>
  <si>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</si>
  <si>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</si>
  <si>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</si>
  <si>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</si>
  <si>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</si>
  <si>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</si>
  <si>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</si>
  <si>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</si>
  <si>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</si>
  <si>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</si>
  <si>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</si>
  <si>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</si>
  <si>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</si>
  <si>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</si>
  <si>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</si>
  <si>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</si>
  <si>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</si>
  <si>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</si>
  <si>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</si>
  <si>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</si>
  <si>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</si>
  <si>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</si>
  <si>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</si>
  <si>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</si>
  <si>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</si>
  <si>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</si>
  <si>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</si>
  <si>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</si>
  <si>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</si>
  <si>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</si>
  <si>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</si>
  <si>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</si>
  <si>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</si>
  <si>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</si>
  <si>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</si>
  <si>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</si>
  <si>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</si>
  <si>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</si>
  <si>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</si>
  <si>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</si>
  <si>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</si>
  <si>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</si>
  <si>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</si>
  <si>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</si>
  <si>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</si>
  <si>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</si>
  <si>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</si>
  <si>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</si>
  <si>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</si>
  <si>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</si>
  <si>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</si>
  <si>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</si>
  <si>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</si>
  <si>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HTML - Cascading Style Sheets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</si>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</sst>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s>
  <fills count="11">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91">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0" fillId="5"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6" borderId="0" xfId="0" applyFill="1" applyAlignment="1">
      <alignment horizontal="center"/>
    </xf>
    <xf numFmtId="0" fontId="33" fillId="0" borderId="0" xfId="0" applyFont="1"/>
    <xf numFmtId="0" fontId="0" fillId="0" borderId="0" xfId="0" applyAlignment="1">
      <alignment wrapText="1"/>
    </xf>
    <xf numFmtId="0" fontId="0" fillId="7" borderId="1" xfId="0" applyFill="1" applyBorder="1"/>
    <xf numFmtId="0" fontId="33" fillId="7"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42" fillId="8" borderId="0" xfId="0" applyFont="1" applyFill="1" applyAlignment="1">
      <alignment horizontal="center" vertical="center"/>
    </xf>
    <xf numFmtId="0" fontId="11" fillId="9"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24"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5" borderId="0" xfId="0" applyFont="1" applyFill="1" applyAlignment="1">
      <alignment horizontal="center"/>
    </xf>
    <xf numFmtId="0" fontId="32" fillId="0" borderId="0" xfId="0" applyFont="1" applyAlignment="1">
      <alignment horizontal="center" vertical="center"/>
    </xf>
    <xf numFmtId="0" fontId="14" fillId="0" borderId="0" xfId="0" applyFont="1" applyAlignment="1">
      <alignment horizontal="center" wrapText="1"/>
    </xf>
    <xf numFmtId="0" fontId="0" fillId="10" borderId="0" xfId="0" applyFont="1" applyFill="1" applyAlignment="1">
      <alignment wrapText="1"/>
    </xf>
    <xf numFmtId="0" fontId="43" fillId="0" borderId="0" xfId="0" applyFont="1"/>
    <xf numFmtId="0" fontId="0" fillId="10" borderId="0" xfId="0" applyFill="1"/>
    <xf numFmtId="0" fontId="12" fillId="10" borderId="0" xfId="2" applyFill="1"/>
    <xf numFmtId="0" fontId="43" fillId="10" borderId="0" xfId="0" applyFont="1" applyFill="1" applyAlignment="1">
      <alignment wrapText="1"/>
    </xf>
    <xf numFmtId="0" fontId="0" fillId="6" borderId="0" xfId="0" applyFill="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0602624"/>
        <c:axId val="68579264"/>
      </c:barChart>
      <c:catAx>
        <c:axId val="80602624"/>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8579264"/>
        <c:crosses val="autoZero"/>
        <c:auto val="1"/>
        <c:lblAlgn val="ctr"/>
        <c:lblOffset val="100"/>
        <c:noMultiLvlLbl val="1"/>
      </c:catAx>
      <c:valAx>
        <c:axId val="68579264"/>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80602624"/>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3"/>
                <c:pt idx="0">
                  <c:v>24/1/18</c:v>
                </c:pt>
                <c:pt idx="1">
                  <c:v>27/1/18</c:v>
                </c:pt>
                <c:pt idx="2">
                  <c:v>7/2/2018</c:v>
                </c:pt>
              </c:strCache>
            </c:strRef>
          </c:xVal>
          <c:yVal>
            <c:numRef>
              <c:f>'Duration Meter'!$F$3:$F$179</c:f>
              <c:numCache>
                <c:formatCode>0.00%</c:formatCode>
                <c:ptCount val="177"/>
                <c:pt idx="0">
                  <c:v>0.4</c:v>
                </c:pt>
                <c:pt idx="1">
                  <c:v>0.2</c:v>
                </c:pt>
                <c:pt idx="2">
                  <c:v>0.4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68580992"/>
        <c:axId val="68581568"/>
      </c:scatterChart>
      <c:valAx>
        <c:axId val="68580992"/>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68581568"/>
        <c:crosses val="autoZero"/>
        <c:crossBetween val="midCat"/>
      </c:valAx>
      <c:valAx>
        <c:axId val="68581568"/>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68580992"/>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590550</xdr:colOff>
      <xdr:row>5</xdr:row>
      <xdr:rowOff>19050</xdr:rowOff>
    </xdr:from>
    <xdr:to>
      <xdr:col>8</xdr:col>
      <xdr:colOff>38100</xdr:colOff>
      <xdr:row>11</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3375" y="1162050"/>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600075</xdr:colOff>
      <xdr:row>14</xdr:row>
      <xdr:rowOff>47625</xdr:rowOff>
    </xdr:from>
    <xdr:to>
      <xdr:col>6</xdr:col>
      <xdr:colOff>3343275</xdr:colOff>
      <xdr:row>38</xdr:row>
      <xdr:rowOff>142875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2900" y="3667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30</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30</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50</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4.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6.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6.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6.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tabSelected="1" zoomScale="70" zoomScaleNormal="70" workbookViewId="0">
      <selection activeCell="C10" sqref="C10"/>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193</v>
      </c>
      <c r="C3" s="60" t="s">
        <v>249</v>
      </c>
      <c r="D3" s="9" t="s">
        <v>194</v>
      </c>
      <c r="E3" s="10">
        <f>VALUE(LEFT(D3,2))*60+VALUE(RIGHT(D3,2))</f>
        <v>120</v>
      </c>
      <c r="F3" s="11">
        <f>IFERROR(E3/$G$3,"-")</f>
        <v>0.4</v>
      </c>
      <c r="G3" s="62">
        <f>SUM(E3:E81)</f>
        <v>300</v>
      </c>
      <c r="H3" s="12"/>
      <c r="I3" s="13"/>
      <c r="J3" s="14">
        <f>COUNTIF($B$3:$B$500,I3)</f>
        <v>0</v>
      </c>
      <c r="K3" s="15" t="e">
        <f>(J3/SUM($J$3:$J$7))</f>
        <v>#DIV/0!</v>
      </c>
      <c r="L3" s="3"/>
      <c r="M3" s="3"/>
      <c r="N3" s="3"/>
      <c r="O3"/>
      <c r="P3"/>
    </row>
    <row r="4" spans="1:16" ht="21" x14ac:dyDescent="0.25">
      <c r="A4" s="8">
        <v>2</v>
      </c>
      <c r="B4" s="8" t="s">
        <v>193</v>
      </c>
      <c r="C4" s="60" t="s">
        <v>250</v>
      </c>
      <c r="D4" s="9" t="s">
        <v>248</v>
      </c>
      <c r="E4" s="10">
        <f>VALUE(LEFT(D4,2))*60+VALUE(RIGHT(D4,2))</f>
        <v>60</v>
      </c>
      <c r="F4" s="11">
        <f t="shared" ref="F4:F47" si="0">IFERROR(E4/$G$3,"-")</f>
        <v>0.2</v>
      </c>
      <c r="G4" s="7" t="s">
        <v>10</v>
      </c>
      <c r="H4" s="3"/>
      <c r="I4" s="13"/>
      <c r="J4" s="14">
        <f>COUNTIF($B$3:$B$500,I4)</f>
        <v>0</v>
      </c>
      <c r="K4" s="15" t="e">
        <f>(J4/SUM($J$3:$J$7))</f>
        <v>#DIV/0!</v>
      </c>
      <c r="L4" s="3"/>
      <c r="M4" s="3"/>
      <c r="N4" s="3"/>
      <c r="O4"/>
      <c r="P4"/>
    </row>
    <row r="5" spans="1:16" x14ac:dyDescent="0.25">
      <c r="A5" s="8">
        <v>3</v>
      </c>
      <c r="B5" s="8" t="s">
        <v>193</v>
      </c>
      <c r="C5" s="60">
        <v>43283</v>
      </c>
      <c r="D5" s="9" t="s">
        <v>194</v>
      </c>
      <c r="E5" s="10">
        <f>VALUE(LEFT(D5,2))*60+VALUE(RIGHT(D5,2))</f>
        <v>120</v>
      </c>
      <c r="F5" s="11">
        <f t="shared" si="0"/>
        <v>0.4</v>
      </c>
      <c r="G5" s="61">
        <f>G3/60</f>
        <v>5</v>
      </c>
      <c r="H5" s="3"/>
      <c r="I5" s="13"/>
      <c r="J5" s="14">
        <f>COUNTIF($B$3:$B$500,I5)</f>
        <v>0</v>
      </c>
      <c r="K5" s="15" t="e">
        <f>(J5/SUM($J$3:$J$7))</f>
        <v>#DIV/0!</v>
      </c>
      <c r="L5" s="3"/>
      <c r="M5" s="3"/>
      <c r="N5" s="3"/>
      <c r="O5"/>
      <c r="P5"/>
    </row>
    <row r="6" spans="1:16" x14ac:dyDescent="0.25">
      <c r="A6" s="8">
        <v>4</v>
      </c>
      <c r="B6" s="8"/>
      <c r="C6" s="60"/>
      <c r="D6" s="16"/>
      <c r="E6" s="10"/>
      <c r="F6" s="11">
        <f t="shared" si="0"/>
        <v>0</v>
      </c>
      <c r="G6" s="3"/>
      <c r="H6" s="3"/>
      <c r="I6" s="13"/>
      <c r="J6" s="14">
        <f>COUNTIF($B$3:$B$500,I6)</f>
        <v>0</v>
      </c>
      <c r="K6" s="15" t="e">
        <f>(J6/SUM($J$3:$J$7))</f>
        <v>#DIV/0!</v>
      </c>
      <c r="L6" s="3"/>
      <c r="M6" s="3"/>
      <c r="N6" s="3"/>
      <c r="O6"/>
      <c r="P6"/>
    </row>
    <row r="7" spans="1:16" x14ac:dyDescent="0.25">
      <c r="A7" s="8">
        <v>5</v>
      </c>
      <c r="B7" s="8"/>
      <c r="C7" s="9"/>
      <c r="D7" s="16"/>
      <c r="E7" s="10"/>
      <c r="F7" s="11">
        <f t="shared" si="0"/>
        <v>0</v>
      </c>
      <c r="G7"/>
      <c r="H7"/>
      <c r="I7" s="13"/>
      <c r="J7" s="14">
        <f>COUNTIF($B$3:$B$500,I7)</f>
        <v>0</v>
      </c>
      <c r="K7" s="15" t="e">
        <f>(J7/SUM($J$3:$J$7))</f>
        <v>#DIV/0!</v>
      </c>
      <c r="L7" s="3"/>
      <c r="M7" s="3"/>
      <c r="N7" s="3"/>
      <c r="O7"/>
      <c r="P7"/>
    </row>
    <row r="8" spans="1:16" x14ac:dyDescent="0.25">
      <c r="A8" s="8">
        <v>6</v>
      </c>
      <c r="B8" s="8"/>
      <c r="C8" s="9"/>
      <c r="D8" s="16"/>
      <c r="E8" s="10"/>
      <c r="F8" s="11">
        <f t="shared" si="0"/>
        <v>0</v>
      </c>
      <c r="G8"/>
      <c r="H8"/>
      <c r="I8"/>
      <c r="J8" s="3"/>
      <c r="K8" s="3"/>
      <c r="L8" s="3"/>
      <c r="M8" s="3"/>
      <c r="N8" s="3"/>
      <c r="O8"/>
      <c r="P8"/>
    </row>
    <row r="9" spans="1:16" x14ac:dyDescent="0.25">
      <c r="A9" s="8">
        <v>7</v>
      </c>
      <c r="B9" s="8"/>
      <c r="C9" s="9"/>
      <c r="D9" s="16"/>
      <c r="E9" s="10"/>
      <c r="F9" s="11">
        <f t="shared" si="0"/>
        <v>0</v>
      </c>
      <c r="G9"/>
      <c r="H9"/>
      <c r="I9"/>
      <c r="J9" s="3"/>
      <c r="K9" s="3"/>
      <c r="L9" s="3"/>
      <c r="M9" s="3"/>
      <c r="N9" s="3"/>
      <c r="O9"/>
      <c r="P9"/>
    </row>
    <row r="10" spans="1:16" x14ac:dyDescent="0.25">
      <c r="A10" s="8">
        <v>8</v>
      </c>
      <c r="B10" s="8"/>
      <c r="C10" s="9"/>
      <c r="D10" s="16"/>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7" t="s">
        <v>11</v>
      </c>
      <c r="I34" s="18" t="s">
        <v>12</v>
      </c>
      <c r="J34" s="18" t="s">
        <v>13</v>
      </c>
      <c r="K34" s="19" t="s">
        <v>14</v>
      </c>
      <c r="L34" s="19" t="s">
        <v>15</v>
      </c>
      <c r="M34" s="19" t="s">
        <v>16</v>
      </c>
      <c r="N34" s="19" t="s">
        <v>17</v>
      </c>
      <c r="O34" s="8"/>
      <c r="P34" s="8"/>
    </row>
    <row r="35" spans="1:16" ht="23.25" x14ac:dyDescent="0.25">
      <c r="A35" s="8">
        <v>33</v>
      </c>
      <c r="B35" s="8"/>
      <c r="C35" s="9"/>
      <c r="D35" s="8"/>
      <c r="E35" s="10"/>
      <c r="F35" s="11">
        <f t="shared" si="0"/>
        <v>0</v>
      </c>
      <c r="G35" s="3"/>
      <c r="H35" s="3"/>
      <c r="I35" s="20" t="s">
        <v>18</v>
      </c>
      <c r="J35" s="20" t="s">
        <v>19</v>
      </c>
      <c r="K35" s="20" t="s">
        <v>20</v>
      </c>
      <c r="L35" s="20" t="s">
        <v>21</v>
      </c>
      <c r="M35" s="20" t="s">
        <v>22</v>
      </c>
      <c r="N35" s="20" t="s">
        <v>23</v>
      </c>
    </row>
    <row r="36" spans="1:16" ht="23.25" x14ac:dyDescent="0.25">
      <c r="A36" s="8">
        <v>34</v>
      </c>
      <c r="B36" s="8"/>
      <c r="C36" s="9"/>
      <c r="D36" s="8"/>
      <c r="E36" s="10"/>
      <c r="F36" s="11">
        <f t="shared" si="0"/>
        <v>0</v>
      </c>
      <c r="G36" s="3"/>
      <c r="H36" s="3"/>
      <c r="I36" s="17">
        <f>COUNT(A3:A50)</f>
        <v>45</v>
      </c>
      <c r="J36" s="17">
        <f>SUM(A3:A50)</f>
        <v>1035</v>
      </c>
      <c r="K36" s="17">
        <f>SUM(A3:A50^2)</f>
        <v>1156</v>
      </c>
      <c r="L36" s="21">
        <f>SUM(F3:F38)</f>
        <v>1</v>
      </c>
      <c r="M36" s="21">
        <f>L36^2</f>
        <v>1</v>
      </c>
      <c r="N36" s="17">
        <f>J36*L36</f>
        <v>1035</v>
      </c>
    </row>
    <row r="37" spans="1:16" ht="23.25" x14ac:dyDescent="0.25">
      <c r="A37" s="8">
        <v>35</v>
      </c>
      <c r="B37" s="8"/>
      <c r="C37" s="9"/>
      <c r="D37" s="8"/>
      <c r="E37" s="10"/>
      <c r="F37" s="11">
        <f t="shared" si="0"/>
        <v>0</v>
      </c>
      <c r="G37" s="3"/>
      <c r="H37" s="18"/>
      <c r="I37" s="18"/>
      <c r="J37" s="18"/>
      <c r="K37" s="18"/>
      <c r="L37" s="18"/>
      <c r="M37" s="18"/>
      <c r="N37" s="18"/>
    </row>
    <row r="38" spans="1:16" ht="23.25" x14ac:dyDescent="0.25">
      <c r="A38" s="8">
        <v>36</v>
      </c>
      <c r="B38" s="8"/>
      <c r="C38" s="9"/>
      <c r="D38" s="8"/>
      <c r="E38" s="10"/>
      <c r="F38" s="11">
        <f t="shared" si="0"/>
        <v>0</v>
      </c>
      <c r="G38" s="3"/>
      <c r="H38" s="17" t="s">
        <v>24</v>
      </c>
      <c r="I38" s="3">
        <f>(I36*N36-J36*L36)/(I36*K36-(J36)^2)</f>
        <v>-4.4681884409907724E-2</v>
      </c>
      <c r="J38" s="18"/>
      <c r="K38" s="18"/>
      <c r="L38" s="18"/>
      <c r="M38" s="18"/>
      <c r="N38" s="18"/>
    </row>
    <row r="39" spans="1:16" ht="23.25" x14ac:dyDescent="0.25">
      <c r="A39" s="3">
        <v>37</v>
      </c>
      <c r="B39" s="8"/>
      <c r="C39" s="9"/>
      <c r="D39" s="8"/>
      <c r="E39" s="10"/>
      <c r="F39" s="11">
        <f t="shared" si="0"/>
        <v>0</v>
      </c>
      <c r="H39" s="17" t="s">
        <v>25</v>
      </c>
      <c r="I39" s="18">
        <f>((L36)*(K36)-(J36)*(N36)) / ((I36)*(K36)-(J36^2))</f>
        <v>1.0499055636500998</v>
      </c>
    </row>
    <row r="40" spans="1:16" ht="23.25" x14ac:dyDescent="0.25">
      <c r="A40" s="3">
        <v>38</v>
      </c>
      <c r="B40" s="8"/>
      <c r="C40" s="9"/>
      <c r="D40" s="8"/>
      <c r="E40" s="10"/>
      <c r="F40" s="11">
        <f t="shared" si="0"/>
        <v>0</v>
      </c>
      <c r="H40" s="17"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58"/>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topLeftCell="A4" workbookViewId="0">
      <selection activeCell="E21" sqref="E21"/>
    </sheetView>
  </sheetViews>
  <sheetFormatPr defaultRowHeight="15" x14ac:dyDescent="0.25"/>
  <cols>
    <col min="1" max="1" width="19.85546875" bestFit="1" customWidth="1"/>
    <col min="2" max="2" width="50.85546875" bestFit="1" customWidth="1"/>
    <col min="3" max="3" width="16.85546875" customWidth="1"/>
    <col min="4" max="4" width="13.7109375" bestFit="1" customWidth="1"/>
    <col min="7" max="7" width="50.85546875" bestFit="1" customWidth="1"/>
    <col min="8" max="8" width="39.85546875" bestFit="1" customWidth="1"/>
    <col min="9" max="9" width="15.7109375" bestFit="1" customWidth="1"/>
  </cols>
  <sheetData>
    <row r="1" spans="1:9" x14ac:dyDescent="0.25">
      <c r="A1" s="90" t="s">
        <v>192</v>
      </c>
      <c r="B1" s="90"/>
      <c r="C1" s="90"/>
      <c r="D1" s="90"/>
      <c r="G1" s="59" t="s">
        <v>213</v>
      </c>
    </row>
    <row r="2" spans="1:9" x14ac:dyDescent="0.25">
      <c r="G2" s="65" t="s">
        <v>214</v>
      </c>
    </row>
    <row r="3" spans="1:9" x14ac:dyDescent="0.25">
      <c r="A3" s="22" t="s">
        <v>28</v>
      </c>
      <c r="B3" s="3" t="s">
        <v>190</v>
      </c>
      <c r="C3" s="3"/>
      <c r="D3" s="3"/>
      <c r="G3" s="67" t="s">
        <v>218</v>
      </c>
      <c r="H3" s="68" t="s">
        <v>215</v>
      </c>
      <c r="I3" s="68" t="s">
        <v>221</v>
      </c>
    </row>
    <row r="4" spans="1:9" ht="30" x14ac:dyDescent="0.25">
      <c r="B4" s="22" t="s">
        <v>30</v>
      </c>
      <c r="C4" s="22" t="s">
        <v>72</v>
      </c>
      <c r="D4" s="22" t="s">
        <v>31</v>
      </c>
      <c r="G4" s="14" t="s">
        <v>219</v>
      </c>
      <c r="H4" s="69" t="s">
        <v>217</v>
      </c>
      <c r="I4" s="14">
        <v>1</v>
      </c>
    </row>
    <row r="5" spans="1:9" x14ac:dyDescent="0.25">
      <c r="B5" s="59" t="s">
        <v>222</v>
      </c>
      <c r="G5" s="70" t="s">
        <v>220</v>
      </c>
      <c r="H5" s="71" t="s">
        <v>216</v>
      </c>
      <c r="I5" s="14">
        <v>0</v>
      </c>
    </row>
    <row r="6" spans="1:9" ht="45" x14ac:dyDescent="0.25">
      <c r="B6" t="s">
        <v>208</v>
      </c>
      <c r="C6" s="66" t="s">
        <v>225</v>
      </c>
    </row>
    <row r="7" spans="1:9" ht="45" x14ac:dyDescent="0.25">
      <c r="B7" t="s">
        <v>209</v>
      </c>
      <c r="C7" s="66" t="s">
        <v>226</v>
      </c>
    </row>
    <row r="8" spans="1:9" x14ac:dyDescent="0.25">
      <c r="B8" t="s">
        <v>223</v>
      </c>
      <c r="C8" t="s">
        <v>224</v>
      </c>
    </row>
    <row r="9" spans="1:9" x14ac:dyDescent="0.25">
      <c r="B9" s="59" t="s">
        <v>227</v>
      </c>
    </row>
    <row r="10" spans="1:9" x14ac:dyDescent="0.25">
      <c r="B10" t="s">
        <v>228</v>
      </c>
      <c r="C10" t="s">
        <v>229</v>
      </c>
    </row>
    <row r="11" spans="1:9" x14ac:dyDescent="0.25">
      <c r="B11" t="s">
        <v>230</v>
      </c>
      <c r="C11" t="s">
        <v>231</v>
      </c>
    </row>
  </sheetData>
  <mergeCells count="1">
    <mergeCell ref="A1:D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
  <sheetViews>
    <sheetView topLeftCell="B1" zoomScale="75" zoomScaleNormal="75" workbookViewId="0">
      <selection activeCell="F16" sqref="F16"/>
    </sheetView>
  </sheetViews>
  <sheetFormatPr defaultRowHeight="15" x14ac:dyDescent="0.25"/>
  <cols>
    <col min="1" max="1" width="28.85546875" style="75"/>
    <col min="2" max="2" width="84.5703125" style="75" customWidth="1"/>
    <col min="3" max="3" width="62.85546875" style="75" bestFit="1" customWidth="1"/>
    <col min="4" max="4" width="16.42578125" style="75"/>
    <col min="5" max="5" width="18.5703125" style="75" customWidth="1"/>
    <col min="6" max="6" width="24.140625" style="75" bestFit="1" customWidth="1"/>
    <col min="7" max="7" width="11.140625" style="75"/>
    <col min="8" max="8" width="23" style="75"/>
    <col min="9" max="9" width="22.5703125" style="75" customWidth="1"/>
    <col min="10" max="10" width="64" style="75"/>
    <col min="11" max="11" width="17.7109375" style="75"/>
    <col min="12" max="1025" width="8.5703125" style="75"/>
    <col min="1026" max="16384" width="9.140625" style="61"/>
  </cols>
  <sheetData>
    <row r="1" spans="1:11" x14ac:dyDescent="0.25">
      <c r="A1" s="61"/>
      <c r="B1" s="61"/>
      <c r="C1" s="64"/>
      <c r="D1" s="64" t="s">
        <v>191</v>
      </c>
      <c r="E1" s="64"/>
      <c r="F1" s="64"/>
      <c r="G1" s="61"/>
      <c r="H1" s="72" t="s">
        <v>233</v>
      </c>
      <c r="I1" s="61"/>
      <c r="J1" s="61"/>
      <c r="K1" s="61"/>
    </row>
    <row r="2" spans="1:11" x14ac:dyDescent="0.25">
      <c r="A2" s="22" t="s">
        <v>28</v>
      </c>
      <c r="B2" s="72" t="s">
        <v>156</v>
      </c>
      <c r="C2" s="3"/>
      <c r="D2" s="3"/>
      <c r="E2" s="61"/>
      <c r="F2" s="61" t="s">
        <v>189</v>
      </c>
      <c r="G2" s="61"/>
      <c r="H2" s="73" t="s">
        <v>30</v>
      </c>
      <c r="I2" s="73" t="s">
        <v>72</v>
      </c>
      <c r="J2" s="61" t="s">
        <v>236</v>
      </c>
      <c r="K2" s="61" t="s">
        <v>238</v>
      </c>
    </row>
    <row r="3" spans="1:11" ht="30" x14ac:dyDescent="0.25">
      <c r="A3" s="61"/>
      <c r="B3" s="73" t="s">
        <v>30</v>
      </c>
      <c r="C3" s="73" t="s">
        <v>72</v>
      </c>
      <c r="D3" s="22" t="s">
        <v>31</v>
      </c>
      <c r="E3" s="61"/>
      <c r="F3" s="22" t="s">
        <v>188</v>
      </c>
      <c r="G3" s="61"/>
      <c r="H3" s="22" t="s">
        <v>234</v>
      </c>
      <c r="I3" s="74" t="s">
        <v>237</v>
      </c>
      <c r="J3" s="22" t="s">
        <v>235</v>
      </c>
      <c r="K3" s="76" t="s">
        <v>137</v>
      </c>
    </row>
    <row r="4" spans="1:11" x14ac:dyDescent="0.25">
      <c r="A4" s="75" t="s">
        <v>52</v>
      </c>
      <c r="B4" s="77" t="s">
        <v>90</v>
      </c>
      <c r="C4" s="75" t="s">
        <v>91</v>
      </c>
      <c r="D4" s="78" t="s">
        <v>92</v>
      </c>
      <c r="E4" s="61"/>
      <c r="F4" s="8"/>
      <c r="G4" s="8"/>
      <c r="H4" s="26"/>
      <c r="I4" s="8"/>
      <c r="J4" s="79"/>
      <c r="K4" s="26"/>
    </row>
    <row r="5" spans="1:11" x14ac:dyDescent="0.25">
      <c r="A5" s="75" t="s">
        <v>52</v>
      </c>
      <c r="B5" s="77" t="s">
        <v>232</v>
      </c>
      <c r="C5" s="80" t="s">
        <v>93</v>
      </c>
      <c r="D5" s="75" t="s">
        <v>94</v>
      </c>
      <c r="E5" s="61"/>
      <c r="F5" s="8"/>
      <c r="G5" s="8"/>
      <c r="H5" s="78"/>
      <c r="J5" s="81"/>
    </row>
    <row r="6" spans="1:11" x14ac:dyDescent="0.25">
      <c r="A6" s="75" t="s">
        <v>52</v>
      </c>
      <c r="B6" s="75" t="s">
        <v>95</v>
      </c>
      <c r="C6" s="75" t="s">
        <v>96</v>
      </c>
      <c r="D6" s="78" t="s">
        <v>97</v>
      </c>
      <c r="E6" s="61"/>
      <c r="F6" s="25"/>
      <c r="H6" s="26"/>
      <c r="J6" s="28"/>
    </row>
    <row r="7" spans="1:11" ht="30" x14ac:dyDescent="0.25">
      <c r="A7" s="75" t="s">
        <v>52</v>
      </c>
      <c r="B7" s="77" t="s">
        <v>98</v>
      </c>
      <c r="C7" s="75" t="s">
        <v>99</v>
      </c>
      <c r="D7" s="75" t="s">
        <v>100</v>
      </c>
      <c r="E7" s="61"/>
    </row>
    <row r="8" spans="1:11" x14ac:dyDescent="0.25">
      <c r="A8" s="75" t="s">
        <v>52</v>
      </c>
      <c r="B8" s="75" t="s">
        <v>101</v>
      </c>
      <c r="C8" s="75" t="s">
        <v>102</v>
      </c>
      <c r="E8" s="61"/>
    </row>
    <row r="9" spans="1:11" x14ac:dyDescent="0.25">
      <c r="A9" s="75" t="s">
        <v>52</v>
      </c>
      <c r="E9" s="61"/>
    </row>
    <row r="10" spans="1:11" x14ac:dyDescent="0.25">
      <c r="B10" s="82" t="s">
        <v>159</v>
      </c>
    </row>
    <row r="11" spans="1:11" x14ac:dyDescent="0.25">
      <c r="B11" s="83" t="s">
        <v>158</v>
      </c>
      <c r="C11" s="83" t="s">
        <v>157</v>
      </c>
    </row>
    <row r="12" spans="1:11" x14ac:dyDescent="0.25">
      <c r="B12" s="75" t="s">
        <v>182</v>
      </c>
      <c r="C12" s="75" t="s">
        <v>178</v>
      </c>
    </row>
    <row r="13" spans="1:11" x14ac:dyDescent="0.25">
      <c r="B13" s="75" t="s">
        <v>185</v>
      </c>
      <c r="C13" s="75" t="s">
        <v>184</v>
      </c>
    </row>
    <row r="14" spans="1:11" x14ac:dyDescent="0.25">
      <c r="B14" s="75" t="s">
        <v>186</v>
      </c>
      <c r="C14" s="75" t="s">
        <v>179</v>
      </c>
    </row>
    <row r="15" spans="1:11" x14ac:dyDescent="0.25">
      <c r="B15" s="75" t="s">
        <v>187</v>
      </c>
      <c r="C15" s="75" t="s">
        <v>180</v>
      </c>
    </row>
    <row r="16" spans="1:11" ht="30" x14ac:dyDescent="0.25">
      <c r="B16" s="75" t="s">
        <v>183</v>
      </c>
      <c r="C16" s="77" t="s">
        <v>181</v>
      </c>
    </row>
    <row r="17" spans="2:3" x14ac:dyDescent="0.25">
      <c r="B17" s="75" t="s">
        <v>160</v>
      </c>
      <c r="C17" s="75" t="s">
        <v>164</v>
      </c>
    </row>
    <row r="18" spans="2:3" x14ac:dyDescent="0.25">
      <c r="B18" s="75" t="s">
        <v>161</v>
      </c>
      <c r="C18" s="75" t="s">
        <v>165</v>
      </c>
    </row>
    <row r="19" spans="2:3" x14ac:dyDescent="0.25">
      <c r="B19" s="75" t="s">
        <v>163</v>
      </c>
      <c r="C19" s="75" t="s">
        <v>162</v>
      </c>
    </row>
    <row r="21" spans="2:3" x14ac:dyDescent="0.25">
      <c r="B21" s="82" t="s">
        <v>168</v>
      </c>
    </row>
    <row r="22" spans="2:3" x14ac:dyDescent="0.25">
      <c r="B22" s="75" t="s">
        <v>166</v>
      </c>
      <c r="C22" s="75" t="s">
        <v>171</v>
      </c>
    </row>
    <row r="23" spans="2:3" x14ac:dyDescent="0.25">
      <c r="B23" s="75" t="s">
        <v>167</v>
      </c>
      <c r="C23" s="75" t="s">
        <v>172</v>
      </c>
    </row>
    <row r="24" spans="2:3" x14ac:dyDescent="0.25">
      <c r="B24" s="82" t="s">
        <v>169</v>
      </c>
    </row>
    <row r="25" spans="2:3" ht="30" x14ac:dyDescent="0.25">
      <c r="B25" s="84" t="s">
        <v>103</v>
      </c>
      <c r="C25" s="75" t="s">
        <v>104</v>
      </c>
    </row>
    <row r="26" spans="2:3" x14ac:dyDescent="0.25">
      <c r="B26" s="75" t="s">
        <v>175</v>
      </c>
      <c r="C26" s="75" t="s">
        <v>170</v>
      </c>
    </row>
    <row r="27" spans="2:3" x14ac:dyDescent="0.25">
      <c r="B27" s="75" t="s">
        <v>177</v>
      </c>
      <c r="C27" s="75" t="s">
        <v>176</v>
      </c>
    </row>
    <row r="28" spans="2:3" x14ac:dyDescent="0.25">
      <c r="B28" s="75" t="s">
        <v>174</v>
      </c>
      <c r="C28" s="75" t="s">
        <v>173</v>
      </c>
    </row>
    <row r="29" spans="2:3" x14ac:dyDescent="0.25">
      <c r="B29" s="75" t="s">
        <v>206</v>
      </c>
      <c r="C29" s="83" t="s">
        <v>207</v>
      </c>
    </row>
    <row r="30" spans="2:3" x14ac:dyDescent="0.25">
      <c r="B30" s="82" t="s">
        <v>212</v>
      </c>
    </row>
    <row r="31" spans="2:3" x14ac:dyDescent="0.25">
      <c r="B31" s="61" t="s">
        <v>208</v>
      </c>
      <c r="C31" s="61" t="s">
        <v>210</v>
      </c>
    </row>
    <row r="32" spans="2:3" x14ac:dyDescent="0.25">
      <c r="B32" s="61" t="s">
        <v>209</v>
      </c>
      <c r="C32" s="61" t="s">
        <v>211</v>
      </c>
    </row>
  </sheetData>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29"/>
      <c r="G1"/>
      <c r="H1"/>
      <c r="I1"/>
      <c r="J1"/>
    </row>
    <row r="2" spans="1:10" x14ac:dyDescent="0.25">
      <c r="A2" s="22" t="s">
        <v>2</v>
      </c>
      <c r="B2" s="23">
        <v>43014</v>
      </c>
      <c r="C2" s="23"/>
      <c r="D2"/>
      <c r="E2"/>
      <c r="F2" s="29"/>
      <c r="G2" s="30"/>
      <c r="H2" s="30"/>
      <c r="I2" s="30"/>
      <c r="J2" s="30"/>
    </row>
    <row r="3" spans="1:10" x14ac:dyDescent="0.25">
      <c r="A3" s="22" t="s">
        <v>27</v>
      </c>
      <c r="B3" s="31"/>
      <c r="C3"/>
      <c r="D3"/>
      <c r="E3"/>
      <c r="F3" s="29"/>
      <c r="G3" s="30"/>
      <c r="H3" s="30"/>
      <c r="I3" s="30"/>
      <c r="J3" s="30"/>
    </row>
    <row r="4" spans="1:10" x14ac:dyDescent="0.25">
      <c r="A4" s="22" t="s">
        <v>28</v>
      </c>
      <c r="B4"/>
      <c r="C4"/>
      <c r="D4"/>
      <c r="E4"/>
      <c r="F4" s="29"/>
      <c r="G4" s="32" t="s">
        <v>29</v>
      </c>
      <c r="H4" s="30"/>
      <c r="I4" s="30"/>
      <c r="J4" s="30"/>
    </row>
    <row r="5" spans="1:10" x14ac:dyDescent="0.25">
      <c r="A5"/>
      <c r="B5" s="22" t="s">
        <v>30</v>
      </c>
      <c r="C5" s="22" t="s">
        <v>31</v>
      </c>
      <c r="D5" s="22" t="s">
        <v>32</v>
      </c>
      <c r="E5" s="22" t="s">
        <v>33</v>
      </c>
      <c r="F5" s="29"/>
      <c r="G5" s="30"/>
      <c r="H5" s="32" t="s">
        <v>34</v>
      </c>
      <c r="I5" s="32" t="s">
        <v>35</v>
      </c>
      <c r="J5" s="32" t="s">
        <v>36</v>
      </c>
    </row>
    <row r="6" spans="1:10" ht="60" x14ac:dyDescent="0.25">
      <c r="A6" s="8" t="s">
        <v>37</v>
      </c>
      <c r="B6" s="33" t="s">
        <v>46</v>
      </c>
      <c r="C6" s="24" t="s">
        <v>47</v>
      </c>
      <c r="D6" s="28" t="s">
        <v>42</v>
      </c>
      <c r="E6" s="33"/>
      <c r="F6" s="29"/>
      <c r="G6" s="30"/>
      <c r="H6" s="30"/>
      <c r="I6" s="39"/>
      <c r="J6" s="40"/>
    </row>
    <row r="7" spans="1:10" x14ac:dyDescent="0.25">
      <c r="F7" s="29"/>
      <c r="G7" s="30"/>
      <c r="H7" s="34"/>
      <c r="I7" s="30"/>
      <c r="J7" s="35"/>
    </row>
    <row r="8" spans="1:10" x14ac:dyDescent="0.25">
      <c r="F8" s="29"/>
      <c r="G8" s="30"/>
      <c r="H8" s="41"/>
      <c r="I8" s="41"/>
      <c r="J8" s="33"/>
    </row>
    <row r="9" spans="1:10" x14ac:dyDescent="0.25">
      <c r="F9" s="29"/>
      <c r="G9" s="30"/>
      <c r="H9" s="30"/>
      <c r="I9" s="30"/>
      <c r="J9" s="33"/>
    </row>
    <row r="10" spans="1:10" x14ac:dyDescent="0.25">
      <c r="F10" s="29"/>
      <c r="G10" s="30"/>
      <c r="H10" s="42"/>
      <c r="I10" s="30"/>
      <c r="J10" s="33"/>
    </row>
    <row r="11" spans="1:10" x14ac:dyDescent="0.25">
      <c r="F11" s="29"/>
      <c r="G11" s="30"/>
      <c r="H11" s="43"/>
      <c r="I11" s="30"/>
      <c r="J11" s="33"/>
    </row>
    <row r="12" spans="1:10" x14ac:dyDescent="0.25">
      <c r="F12" s="29"/>
      <c r="H12"/>
      <c r="J12"/>
    </row>
    <row r="13" spans="1:10" x14ac:dyDescent="0.25">
      <c r="F13" s="29"/>
      <c r="H13"/>
      <c r="J13"/>
    </row>
    <row r="14" spans="1:10" x14ac:dyDescent="0.25">
      <c r="F14" s="29"/>
      <c r="H14"/>
      <c r="J14"/>
    </row>
    <row r="15" spans="1:10" x14ac:dyDescent="0.25">
      <c r="F15" s="29"/>
      <c r="H15"/>
      <c r="J15"/>
    </row>
    <row r="16" spans="1:10" x14ac:dyDescent="0.25">
      <c r="F16" s="29"/>
      <c r="H16"/>
      <c r="J16"/>
    </row>
    <row r="17" spans="6:10" x14ac:dyDescent="0.25">
      <c r="F17" s="29"/>
      <c r="H17"/>
      <c r="J17"/>
    </row>
    <row r="18" spans="6:10" x14ac:dyDescent="0.25">
      <c r="F18" s="29"/>
      <c r="H18"/>
      <c r="J18"/>
    </row>
    <row r="19" spans="6:10" x14ac:dyDescent="0.25">
      <c r="F19" s="29"/>
      <c r="H19"/>
      <c r="J19"/>
    </row>
    <row r="20" spans="6:10" x14ac:dyDescent="0.25">
      <c r="F20" s="29"/>
      <c r="H20"/>
      <c r="J20"/>
    </row>
    <row r="21" spans="6:10" x14ac:dyDescent="0.25">
      <c r="F21" s="29"/>
      <c r="H21"/>
      <c r="J21"/>
    </row>
    <row r="22" spans="6:10" x14ac:dyDescent="0.25">
      <c r="F22" s="29"/>
      <c r="H22"/>
      <c r="J22"/>
    </row>
    <row r="23" spans="6:10" x14ac:dyDescent="0.25">
      <c r="F23" s="29"/>
      <c r="H23"/>
      <c r="J23"/>
    </row>
    <row r="24" spans="6:10" x14ac:dyDescent="0.25">
      <c r="F24" s="29"/>
      <c r="H24"/>
      <c r="J24"/>
    </row>
    <row r="25" spans="6:10" x14ac:dyDescent="0.25">
      <c r="F25" s="29"/>
      <c r="H25" s="36"/>
      <c r="J25"/>
    </row>
    <row r="26" spans="6:10" x14ac:dyDescent="0.25">
      <c r="F26" s="29"/>
      <c r="H26" s="36"/>
      <c r="J26" s="37"/>
    </row>
    <row r="27" spans="6:10" x14ac:dyDescent="0.25">
      <c r="F27" s="29"/>
    </row>
    <row r="28" spans="6:10" x14ac:dyDescent="0.25">
      <c r="F28" s="29"/>
    </row>
    <row r="29" spans="6:10" x14ac:dyDescent="0.25">
      <c r="F29" s="29"/>
    </row>
    <row r="30" spans="6:10" x14ac:dyDescent="0.25">
      <c r="F30" s="29"/>
    </row>
    <row r="31" spans="6:10" x14ac:dyDescent="0.25">
      <c r="F31" s="29"/>
    </row>
    <row r="32" spans="6:10" x14ac:dyDescent="0.25">
      <c r="F32" s="29"/>
    </row>
    <row r="33" spans="6:6" x14ac:dyDescent="0.25">
      <c r="F33" s="29"/>
    </row>
    <row r="34" spans="6:6" x14ac:dyDescent="0.25">
      <c r="F34" s="29"/>
    </row>
    <row r="35" spans="6:6" x14ac:dyDescent="0.25">
      <c r="F35" s="29"/>
    </row>
    <row r="36" spans="6:6" x14ac:dyDescent="0.25">
      <c r="F36" s="29"/>
    </row>
    <row r="37" spans="6:6" x14ac:dyDescent="0.25">
      <c r="F37" s="29"/>
    </row>
    <row r="38" spans="6:6" x14ac:dyDescent="0.25">
      <c r="F38" s="29"/>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c r="C2" s="3"/>
      <c r="D2" s="3"/>
      <c r="E2" s="44"/>
    </row>
    <row r="3" spans="1:11" x14ac:dyDescent="0.25">
      <c r="A3" s="22" t="s">
        <v>32</v>
      </c>
      <c r="B3" s="22" t="s">
        <v>30</v>
      </c>
      <c r="C3" s="22" t="s">
        <v>31</v>
      </c>
      <c r="D3" s="22"/>
      <c r="E3" s="45"/>
      <c r="F3" s="22" t="s">
        <v>32</v>
      </c>
      <c r="H3" s="22" t="s">
        <v>31</v>
      </c>
      <c r="I3" s="22" t="s">
        <v>48</v>
      </c>
      <c r="J3" s="22" t="s">
        <v>30</v>
      </c>
      <c r="K3" s="22" t="s">
        <v>49</v>
      </c>
    </row>
    <row r="4" spans="1:11" ht="85.5" x14ac:dyDescent="0.25">
      <c r="A4" t="s">
        <v>50</v>
      </c>
      <c r="B4" t="s">
        <v>51</v>
      </c>
      <c r="C4" s="46" t="s">
        <v>52</v>
      </c>
      <c r="E4" s="45"/>
      <c r="F4" s="47" t="s">
        <v>53</v>
      </c>
      <c r="G4" s="47"/>
      <c r="H4" s="48" t="s">
        <v>54</v>
      </c>
      <c r="I4" s="47" t="s">
        <v>55</v>
      </c>
      <c r="J4" s="49" t="s">
        <v>56</v>
      </c>
      <c r="K4" s="48" t="s">
        <v>57</v>
      </c>
    </row>
    <row r="5" spans="1:11" ht="75" x14ac:dyDescent="0.25">
      <c r="A5" t="s">
        <v>58</v>
      </c>
      <c r="B5" t="s">
        <v>59</v>
      </c>
      <c r="C5" s="46" t="s">
        <v>60</v>
      </c>
      <c r="E5" s="45"/>
      <c r="F5" s="8" t="s">
        <v>44</v>
      </c>
      <c r="G5" s="8"/>
      <c r="H5" s="46" t="s">
        <v>43</v>
      </c>
      <c r="J5" s="27" t="s">
        <v>45</v>
      </c>
    </row>
    <row r="6" spans="1:11" ht="135" x14ac:dyDescent="0.25">
      <c r="A6" s="38" t="s">
        <v>61</v>
      </c>
      <c r="B6" t="s">
        <v>62</v>
      </c>
      <c r="C6" s="50" t="s">
        <v>63</v>
      </c>
      <c r="E6" s="45"/>
      <c r="F6" s="25" t="s">
        <v>39</v>
      </c>
      <c r="H6" s="26" t="s">
        <v>40</v>
      </c>
      <c r="J6" s="28" t="s">
        <v>41</v>
      </c>
    </row>
    <row r="7" spans="1:11" ht="43.5" x14ac:dyDescent="0.25">
      <c r="E7" s="45"/>
      <c r="F7" t="s">
        <v>64</v>
      </c>
      <c r="H7" s="46" t="s">
        <v>64</v>
      </c>
      <c r="J7" s="51" t="s">
        <v>65</v>
      </c>
    </row>
    <row r="8" spans="1:11" x14ac:dyDescent="0.25">
      <c r="E8" s="45"/>
      <c r="F8" t="s">
        <v>66</v>
      </c>
      <c r="H8" s="46" t="s">
        <v>67</v>
      </c>
      <c r="J8" s="52" t="s">
        <v>68</v>
      </c>
    </row>
    <row r="9" spans="1:11" x14ac:dyDescent="0.25">
      <c r="E9" s="45"/>
      <c r="F9" t="s">
        <v>69</v>
      </c>
      <c r="H9" s="46"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t="s">
        <v>71</v>
      </c>
      <c r="C2" s="3"/>
      <c r="D2" s="3"/>
      <c r="E2" s="44"/>
    </row>
    <row r="3" spans="1:11" x14ac:dyDescent="0.25">
      <c r="B3" s="22" t="s">
        <v>30</v>
      </c>
      <c r="C3" s="22" t="s">
        <v>72</v>
      </c>
      <c r="D3" s="22" t="s">
        <v>31</v>
      </c>
      <c r="E3" s="45"/>
      <c r="F3" s="22"/>
      <c r="H3" s="22"/>
      <c r="I3" s="22"/>
      <c r="J3" s="22"/>
      <c r="K3" s="22"/>
    </row>
    <row r="4" spans="1:11" x14ac:dyDescent="0.25">
      <c r="A4" t="s">
        <v>73</v>
      </c>
      <c r="B4" t="s">
        <v>74</v>
      </c>
      <c r="C4" t="s">
        <v>75</v>
      </c>
      <c r="D4" s="46"/>
      <c r="E4" s="45"/>
      <c r="F4" s="47"/>
      <c r="G4" s="47"/>
      <c r="H4" s="48"/>
      <c r="I4" s="47"/>
      <c r="J4" s="49"/>
      <c r="K4" s="48"/>
    </row>
    <row r="5" spans="1:11" x14ac:dyDescent="0.25">
      <c r="A5" t="s">
        <v>73</v>
      </c>
      <c r="B5" t="s">
        <v>76</v>
      </c>
      <c r="C5" s="53" t="s">
        <v>77</v>
      </c>
      <c r="E5" s="45"/>
      <c r="F5" s="8"/>
      <c r="G5" s="8"/>
      <c r="H5" s="46"/>
      <c r="J5" s="33"/>
    </row>
    <row r="6" spans="1:11" x14ac:dyDescent="0.25">
      <c r="A6" t="s">
        <v>78</v>
      </c>
      <c r="B6" t="s">
        <v>79</v>
      </c>
      <c r="C6" t="s">
        <v>80</v>
      </c>
      <c r="E6" s="45"/>
      <c r="F6" s="25"/>
      <c r="H6" s="26"/>
      <c r="J6" s="28"/>
    </row>
    <row r="7" spans="1:11" x14ac:dyDescent="0.25">
      <c r="A7" t="s">
        <v>73</v>
      </c>
      <c r="B7" t="s">
        <v>81</v>
      </c>
      <c r="C7" t="str">
        <f>REPT("&gt;", 33)</f>
        <v>&gt;&gt;&gt;&gt;&gt;&gt;&gt;&gt;&gt;&gt;&gt;&gt;&gt;&gt;&gt;&gt;&gt;&gt;&gt;&gt;&gt;&gt;&gt;&gt;&gt;&gt;&gt;&gt;&gt;&gt;&gt;&gt;&gt;</v>
      </c>
      <c r="D7" s="50" t="s">
        <v>82</v>
      </c>
    </row>
    <row r="8" spans="1:11" x14ac:dyDescent="0.25">
      <c r="A8" t="s">
        <v>73</v>
      </c>
      <c r="B8" t="s">
        <v>83</v>
      </c>
      <c r="C8" s="54" t="s">
        <v>84</v>
      </c>
      <c r="D8" s="50" t="s">
        <v>85</v>
      </c>
    </row>
    <row r="9" spans="1:11" x14ac:dyDescent="0.25">
      <c r="A9" t="s">
        <v>86</v>
      </c>
      <c r="B9" t="s">
        <v>87</v>
      </c>
      <c r="C9" s="38"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D16" sqref="D16"/>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28.42578125" bestFit="1" customWidth="1"/>
    <col min="9" max="1025" width="8.5703125"/>
  </cols>
  <sheetData>
    <row r="2" spans="1:11" x14ac:dyDescent="0.25">
      <c r="A2" s="22" t="s">
        <v>28</v>
      </c>
      <c r="B2" s="3" t="s">
        <v>105</v>
      </c>
      <c r="C2" s="3"/>
      <c r="D2" s="3"/>
      <c r="E2" s="44"/>
    </row>
    <row r="3" spans="1:11" x14ac:dyDescent="0.25">
      <c r="B3" s="22" t="s">
        <v>30</v>
      </c>
      <c r="C3" s="22" t="s">
        <v>72</v>
      </c>
      <c r="D3" s="22" t="s">
        <v>31</v>
      </c>
      <c r="E3" s="45"/>
      <c r="F3" s="22"/>
      <c r="G3" s="22" t="s">
        <v>202</v>
      </c>
      <c r="H3" s="22"/>
      <c r="I3" s="22"/>
      <c r="J3" s="22"/>
      <c r="K3" s="22"/>
    </row>
    <row r="4" spans="1:11" x14ac:dyDescent="0.25">
      <c r="A4" t="s">
        <v>106</v>
      </c>
      <c r="B4" s="87" t="s">
        <v>107</v>
      </c>
      <c r="C4" s="87" t="s">
        <v>245</v>
      </c>
      <c r="D4" s="88" t="s">
        <v>244</v>
      </c>
      <c r="E4" s="45"/>
      <c r="F4" s="47"/>
      <c r="G4" s="47"/>
      <c r="H4" s="48"/>
      <c r="I4" s="47"/>
      <c r="J4" s="49"/>
      <c r="K4" s="48"/>
    </row>
    <row r="5" spans="1:11" ht="27.75" x14ac:dyDescent="0.25">
      <c r="B5" s="87"/>
      <c r="C5" s="87"/>
      <c r="D5" s="89" t="s">
        <v>246</v>
      </c>
      <c r="E5" s="45"/>
      <c r="F5" s="47"/>
      <c r="G5" s="47"/>
      <c r="H5" s="48"/>
      <c r="I5" s="47"/>
      <c r="J5" s="49"/>
      <c r="K5" s="48"/>
    </row>
    <row r="6" spans="1:11" x14ac:dyDescent="0.25">
      <c r="B6" t="s">
        <v>108</v>
      </c>
      <c r="C6" s="53" t="s">
        <v>109</v>
      </c>
      <c r="E6" s="45"/>
      <c r="F6" s="8"/>
      <c r="G6" s="8"/>
      <c r="H6" s="46"/>
      <c r="J6" s="33"/>
    </row>
    <row r="7" spans="1:11" x14ac:dyDescent="0.25">
      <c r="B7" t="s">
        <v>110</v>
      </c>
      <c r="C7" t="s">
        <v>111</v>
      </c>
      <c r="E7" s="45"/>
      <c r="F7" s="25"/>
      <c r="H7" s="26"/>
      <c r="J7" s="28"/>
    </row>
    <row r="8" spans="1:11" x14ac:dyDescent="0.25">
      <c r="B8" t="s">
        <v>112</v>
      </c>
      <c r="C8" t="s">
        <v>113</v>
      </c>
      <c r="D8" t="s">
        <v>205</v>
      </c>
      <c r="G8" s="55" t="s">
        <v>195</v>
      </c>
    </row>
    <row r="9" spans="1:11" x14ac:dyDescent="0.25">
      <c r="B9" t="s">
        <v>114</v>
      </c>
      <c r="C9" t="s">
        <v>115</v>
      </c>
      <c r="G9" s="63" t="s">
        <v>196</v>
      </c>
      <c r="H9" s="63" t="s">
        <v>198</v>
      </c>
    </row>
    <row r="10" spans="1:11" x14ac:dyDescent="0.25">
      <c r="B10" t="s">
        <v>116</v>
      </c>
      <c r="C10" t="s">
        <v>117</v>
      </c>
      <c r="G10" t="s">
        <v>197</v>
      </c>
      <c r="H10" t="s">
        <v>199</v>
      </c>
    </row>
    <row r="11" spans="1:11" ht="30" x14ac:dyDescent="0.25">
      <c r="B11" t="s">
        <v>118</v>
      </c>
      <c r="C11" s="38" t="s">
        <v>119</v>
      </c>
      <c r="G11" t="s">
        <v>200</v>
      </c>
      <c r="H11" t="s">
        <v>201</v>
      </c>
    </row>
    <row r="12" spans="1:11" x14ac:dyDescent="0.25">
      <c r="B12" t="s">
        <v>120</v>
      </c>
      <c r="C12" t="s">
        <v>121</v>
      </c>
      <c r="G12" t="s">
        <v>203</v>
      </c>
      <c r="H12" t="s">
        <v>204</v>
      </c>
    </row>
    <row r="13" spans="1:11" x14ac:dyDescent="0.25">
      <c r="B13" s="38" t="s">
        <v>105</v>
      </c>
      <c r="C13" t="s">
        <v>122</v>
      </c>
      <c r="D13" s="86" t="s">
        <v>243</v>
      </c>
    </row>
    <row r="14" spans="1:11" x14ac:dyDescent="0.25">
      <c r="B14" s="38" t="s">
        <v>240</v>
      </c>
      <c r="C14" t="s">
        <v>239</v>
      </c>
    </row>
    <row r="15" spans="1:11" ht="29.25" x14ac:dyDescent="0.25">
      <c r="B15" s="85" t="s">
        <v>241</v>
      </c>
      <c r="C15" t="s">
        <v>242</v>
      </c>
      <c r="D15" s="89" t="s">
        <v>247</v>
      </c>
    </row>
    <row r="16" spans="1:11" x14ac:dyDescent="0.25">
      <c r="B16" t="s">
        <v>123</v>
      </c>
      <c r="C16" s="38" t="s">
        <v>124</v>
      </c>
    </row>
    <row r="17" spans="2:4" ht="30" x14ac:dyDescent="0.25">
      <c r="B17" t="s">
        <v>125</v>
      </c>
      <c r="C17" s="56" t="s">
        <v>126</v>
      </c>
    </row>
    <row r="18" spans="2:4" ht="36.950000000000003" customHeight="1" x14ac:dyDescent="0.25">
      <c r="B18" s="38" t="s">
        <v>127</v>
      </c>
      <c r="C18" s="38" t="s">
        <v>128</v>
      </c>
    </row>
    <row r="19" spans="2:4" ht="60" x14ac:dyDescent="0.25">
      <c r="B19" s="38" t="s">
        <v>129</v>
      </c>
      <c r="C19" t="s">
        <v>130</v>
      </c>
      <c r="D19" t="s">
        <v>131</v>
      </c>
    </row>
    <row r="20" spans="2:4" x14ac:dyDescent="0.25">
      <c r="B20" t="s">
        <v>132</v>
      </c>
      <c r="C20" s="38" t="s">
        <v>133</v>
      </c>
    </row>
    <row r="21" spans="2:4" ht="75" x14ac:dyDescent="0.25">
      <c r="B21" s="38" t="s">
        <v>134</v>
      </c>
      <c r="C21" s="38" t="s">
        <v>119</v>
      </c>
    </row>
    <row r="22" spans="2:4" x14ac:dyDescent="0.25">
      <c r="B22" t="s">
        <v>135</v>
      </c>
      <c r="C22" s="38" t="s">
        <v>136</v>
      </c>
      <c r="D22" t="s">
        <v>137</v>
      </c>
    </row>
    <row r="23" spans="2:4" ht="45" x14ac:dyDescent="0.25">
      <c r="B23" t="s">
        <v>138</v>
      </c>
      <c r="C23" s="38"/>
      <c r="D23" s="38" t="s">
        <v>139</v>
      </c>
    </row>
    <row r="24" spans="2:4" x14ac:dyDescent="0.25">
      <c r="B24" t="s">
        <v>140</v>
      </c>
      <c r="C24" s="38"/>
      <c r="D24" t="s">
        <v>137</v>
      </c>
    </row>
    <row r="25" spans="2:4" ht="30" x14ac:dyDescent="0.25">
      <c r="B25" s="38" t="s">
        <v>141</v>
      </c>
      <c r="C25" s="38" t="s">
        <v>142</v>
      </c>
      <c r="D25" t="s">
        <v>137</v>
      </c>
    </row>
    <row r="26" spans="2:4" x14ac:dyDescent="0.25">
      <c r="B26" t="s">
        <v>143</v>
      </c>
      <c r="C26" s="38"/>
      <c r="D26" t="s">
        <v>137</v>
      </c>
    </row>
    <row r="27" spans="2:4" ht="60" x14ac:dyDescent="0.25">
      <c r="B27" s="38" t="s">
        <v>144</v>
      </c>
      <c r="C27" s="38" t="s">
        <v>145</v>
      </c>
      <c r="D27" t="s">
        <v>137</v>
      </c>
    </row>
    <row r="28" spans="2:4" x14ac:dyDescent="0.25">
      <c r="B28" t="s">
        <v>146</v>
      </c>
      <c r="C28" s="38" t="s">
        <v>147</v>
      </c>
    </row>
    <row r="29" spans="2:4" ht="60" x14ac:dyDescent="0.25">
      <c r="B29" t="s">
        <v>148</v>
      </c>
      <c r="C29" s="38" t="s">
        <v>149</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2" t="s">
        <v>28</v>
      </c>
      <c r="B2" s="3" t="s">
        <v>105</v>
      </c>
      <c r="C2" s="3"/>
      <c r="D2" s="3"/>
      <c r="E2" s="44"/>
    </row>
    <row r="3" spans="1:11" x14ac:dyDescent="0.25">
      <c r="B3" s="22" t="s">
        <v>30</v>
      </c>
      <c r="C3" s="22" t="s">
        <v>72</v>
      </c>
      <c r="D3" s="22" t="s">
        <v>31</v>
      </c>
      <c r="E3" s="45"/>
      <c r="F3" s="22"/>
      <c r="H3" s="22"/>
      <c r="I3" s="22"/>
      <c r="J3" s="22"/>
      <c r="K3" s="22"/>
    </row>
    <row r="4" spans="1:11" x14ac:dyDescent="0.25">
      <c r="B4" t="s">
        <v>150</v>
      </c>
      <c r="C4" t="s">
        <v>151</v>
      </c>
      <c r="D4" s="50" t="s">
        <v>152</v>
      </c>
      <c r="E4" s="45"/>
      <c r="F4" s="47"/>
      <c r="G4" s="47"/>
      <c r="H4" s="48"/>
      <c r="I4" s="47"/>
      <c r="J4" s="49"/>
      <c r="K4" s="48"/>
    </row>
    <row r="5" spans="1:11" ht="30.75" x14ac:dyDescent="0.25">
      <c r="B5" s="57" t="s">
        <v>153</v>
      </c>
      <c r="C5" s="53" t="s">
        <v>154</v>
      </c>
      <c r="D5" s="50" t="s">
        <v>155</v>
      </c>
      <c r="E5" s="45"/>
      <c r="F5" s="8"/>
      <c r="G5" s="8"/>
      <c r="H5" s="46"/>
      <c r="J5" s="33"/>
    </row>
    <row r="6" spans="1:11" x14ac:dyDescent="0.25">
      <c r="E6" s="45"/>
      <c r="F6" s="25"/>
      <c r="H6" s="26"/>
      <c r="J6" s="28"/>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2018-02-09T19:03:58Z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