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E7814ABF-242E-4BA6-A542-16C9D2DA959B}" xr6:coauthVersionLast="47" xr6:coauthVersionMax="47" xr10:uidLastSave="{00000000-0000-0000-0000-000000000000}"/>
  <bookViews>
    <workbookView xWindow="-120" yWindow="-120" windowWidth="29040" windowHeight="15720" tabRatio="850" firstSheet="1" activeTab="15" xr2:uid="{00000000-000D-0000-FFFF-FFFF00000000}"/>
  </bookViews>
  <sheets>
    <sheet name="Barticzka" sheetId="2" r:id="rId1"/>
    <sheet name="Boratyńska" sheetId="1" r:id="rId2"/>
    <sheet name="Brodacka" sheetId="3" r:id="rId3"/>
    <sheet name="Brzeskot" sheetId="4" r:id="rId4"/>
    <sheet name="Buszowska " sheetId="5" r:id="rId5"/>
    <sheet name="Gawrzyał" sheetId="6" r:id="rId6"/>
    <sheet name="Gryger" sheetId="7" r:id="rId7"/>
    <sheet name="Kaczmarzyk" sheetId="8" r:id="rId8"/>
    <sheet name="Kokoszka " sheetId="9" r:id="rId9"/>
    <sheet name="Kościelniak" sheetId="10" r:id="rId10"/>
    <sheet name="Krzyżanowska" sheetId="11" r:id="rId11"/>
    <sheet name="Modrzejewska" sheetId="12" r:id="rId12"/>
    <sheet name="Piasecki" sheetId="13" r:id="rId13"/>
    <sheet name="Szostak" sheetId="14" r:id="rId14"/>
    <sheet name="Vollmuller" sheetId="15" r:id="rId15"/>
    <sheet name="Wiśniewski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6" l="1"/>
  <c r="I34" i="16"/>
  <c r="E48" i="16"/>
  <c r="E46" i="16"/>
  <c r="E42" i="16"/>
  <c r="L40" i="16"/>
  <c r="K40" i="16"/>
  <c r="J40" i="16"/>
  <c r="F40" i="16"/>
  <c r="I39" i="16"/>
  <c r="I38" i="16"/>
  <c r="I37" i="16"/>
  <c r="I36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40" i="15"/>
  <c r="E48" i="15"/>
  <c r="L40" i="15"/>
  <c r="K40" i="15"/>
  <c r="J40" i="15"/>
  <c r="F40" i="15"/>
  <c r="E46" i="15" s="1"/>
  <c r="I39" i="15"/>
  <c r="I38" i="15"/>
  <c r="I37" i="15"/>
  <c r="I36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E48" i="14"/>
  <c r="L40" i="14"/>
  <c r="K40" i="14"/>
  <c r="E44" i="14" s="1"/>
  <c r="J40" i="14"/>
  <c r="F40" i="14"/>
  <c r="E46" i="14" s="1"/>
  <c r="I39" i="14"/>
  <c r="I38" i="14"/>
  <c r="I37" i="14"/>
  <c r="I36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E48" i="13"/>
  <c r="E44" i="13"/>
  <c r="E42" i="13"/>
  <c r="L40" i="13"/>
  <c r="K40" i="13"/>
  <c r="J40" i="13"/>
  <c r="F40" i="13"/>
  <c r="E46" i="13" s="1"/>
  <c r="I39" i="13"/>
  <c r="I38" i="13"/>
  <c r="I37" i="13"/>
  <c r="I36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40" i="13" s="1"/>
  <c r="I10" i="13"/>
  <c r="I9" i="13"/>
  <c r="E48" i="12"/>
  <c r="E44" i="12"/>
  <c r="L40" i="12"/>
  <c r="K40" i="12"/>
  <c r="J40" i="12"/>
  <c r="F40" i="12"/>
  <c r="E46" i="12" s="1"/>
  <c r="I39" i="12"/>
  <c r="I38" i="12"/>
  <c r="I37" i="12"/>
  <c r="I36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E48" i="11"/>
  <c r="L40" i="11"/>
  <c r="K40" i="11"/>
  <c r="J40" i="11"/>
  <c r="F40" i="11"/>
  <c r="E46" i="11" s="1"/>
  <c r="I39" i="11"/>
  <c r="I38" i="11"/>
  <c r="I37" i="11"/>
  <c r="I36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E48" i="10"/>
  <c r="E44" i="10"/>
  <c r="L40" i="10"/>
  <c r="K40" i="10"/>
  <c r="J40" i="10"/>
  <c r="F40" i="10"/>
  <c r="E46" i="10" s="1"/>
  <c r="I39" i="10"/>
  <c r="I38" i="10"/>
  <c r="I37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40" i="8"/>
  <c r="E48" i="9"/>
  <c r="L40" i="9"/>
  <c r="E44" i="9" s="1"/>
  <c r="K40" i="9"/>
  <c r="J40" i="9"/>
  <c r="F40" i="9"/>
  <c r="E46" i="9" s="1"/>
  <c r="I39" i="9"/>
  <c r="I38" i="9"/>
  <c r="I37" i="9"/>
  <c r="I36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E42" i="8"/>
  <c r="E48" i="8"/>
  <c r="L40" i="8"/>
  <c r="K40" i="8"/>
  <c r="E44" i="8" s="1"/>
  <c r="J40" i="8"/>
  <c r="F40" i="8"/>
  <c r="I39" i="8"/>
  <c r="I38" i="8"/>
  <c r="I37" i="8"/>
  <c r="I36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E42" i="7"/>
  <c r="I40" i="7"/>
  <c r="E42" i="3"/>
  <c r="E42" i="2"/>
  <c r="I39" i="7"/>
  <c r="I38" i="7"/>
  <c r="I37" i="7"/>
  <c r="I36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E48" i="7"/>
  <c r="L40" i="7"/>
  <c r="E44" i="7" s="1"/>
  <c r="K40" i="7"/>
  <c r="J40" i="7"/>
  <c r="G40" i="7"/>
  <c r="F40" i="7"/>
  <c r="E46" i="7" s="1"/>
  <c r="I39" i="6"/>
  <c r="I38" i="6"/>
  <c r="I36" i="6"/>
  <c r="I35" i="6"/>
  <c r="I34" i="6"/>
  <c r="I33" i="6"/>
  <c r="I31" i="6"/>
  <c r="I30" i="6"/>
  <c r="I29" i="6"/>
  <c r="I26" i="6"/>
  <c r="I25" i="6"/>
  <c r="I24" i="6"/>
  <c r="I23" i="6"/>
  <c r="I21" i="6"/>
  <c r="I20" i="6"/>
  <c r="I18" i="6"/>
  <c r="I17" i="6"/>
  <c r="I16" i="6"/>
  <c r="I15" i="6"/>
  <c r="E48" i="6"/>
  <c r="L40" i="6"/>
  <c r="K40" i="6"/>
  <c r="E44" i="6" s="1"/>
  <c r="J40" i="6"/>
  <c r="F40" i="6"/>
  <c r="G40" i="6" s="1"/>
  <c r="I37" i="6"/>
  <c r="I32" i="6"/>
  <c r="I28" i="6"/>
  <c r="I27" i="6"/>
  <c r="I22" i="6"/>
  <c r="I19" i="6"/>
  <c r="I14" i="6"/>
  <c r="I13" i="6"/>
  <c r="I12" i="6"/>
  <c r="I11" i="6"/>
  <c r="I10" i="6"/>
  <c r="I9" i="6"/>
  <c r="I40" i="5"/>
  <c r="I40" i="3"/>
  <c r="J40" i="1"/>
  <c r="E48" i="5"/>
  <c r="L40" i="5"/>
  <c r="K40" i="5"/>
  <c r="E44" i="5" s="1"/>
  <c r="J40" i="5"/>
  <c r="F40" i="5"/>
  <c r="I39" i="5"/>
  <c r="I38" i="5"/>
  <c r="I37" i="5"/>
  <c r="I36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E48" i="4"/>
  <c r="E44" i="4"/>
  <c r="L40" i="4"/>
  <c r="K40" i="4"/>
  <c r="J40" i="4"/>
  <c r="F40" i="4"/>
  <c r="I39" i="4"/>
  <c r="I38" i="4"/>
  <c r="I37" i="4"/>
  <c r="I36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J40" i="3"/>
  <c r="E48" i="3"/>
  <c r="E44" i="3"/>
  <c r="L40" i="3"/>
  <c r="K40" i="3"/>
  <c r="F40" i="3"/>
  <c r="E46" i="3" s="1"/>
  <c r="I39" i="3"/>
  <c r="I38" i="3"/>
  <c r="I37" i="3"/>
  <c r="I36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40" i="1"/>
  <c r="I39" i="1"/>
  <c r="I38" i="1"/>
  <c r="I37" i="1"/>
  <c r="I36" i="1"/>
  <c r="I33" i="1"/>
  <c r="I32" i="1"/>
  <c r="I31" i="1"/>
  <c r="I30" i="1"/>
  <c r="I29" i="1"/>
  <c r="I26" i="1"/>
  <c r="I25" i="1"/>
  <c r="I24" i="1"/>
  <c r="I23" i="1"/>
  <c r="I22" i="1"/>
  <c r="I19" i="1"/>
  <c r="I18" i="1"/>
  <c r="I17" i="1"/>
  <c r="I16" i="1"/>
  <c r="I15" i="1"/>
  <c r="I11" i="1"/>
  <c r="I10" i="1"/>
  <c r="I9" i="1"/>
  <c r="K40" i="1"/>
  <c r="F40" i="1"/>
  <c r="J40" i="2"/>
  <c r="I39" i="2"/>
  <c r="I37" i="2"/>
  <c r="I36" i="2"/>
  <c r="I33" i="2"/>
  <c r="I32" i="2"/>
  <c r="I30" i="2"/>
  <c r="I29" i="2"/>
  <c r="I26" i="2"/>
  <c r="I25" i="2"/>
  <c r="I23" i="2"/>
  <c r="I22" i="2"/>
  <c r="E48" i="2"/>
  <c r="L40" i="2"/>
  <c r="E44" i="2" s="1"/>
  <c r="K40" i="2"/>
  <c r="F40" i="2"/>
  <c r="I38" i="2"/>
  <c r="I35" i="2"/>
  <c r="I34" i="2"/>
  <c r="I31" i="2"/>
  <c r="I28" i="2"/>
  <c r="I27" i="2"/>
  <c r="I24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s="1"/>
  <c r="I28" i="1"/>
  <c r="I27" i="1"/>
  <c r="I21" i="1"/>
  <c r="I20" i="1"/>
  <c r="I14" i="1"/>
  <c r="I13" i="1"/>
  <c r="I12" i="1"/>
  <c r="E44" i="16" l="1"/>
  <c r="E42" i="15"/>
  <c r="E44" i="15"/>
  <c r="E42" i="14"/>
  <c r="I40" i="14"/>
  <c r="E42" i="12"/>
  <c r="I40" i="12"/>
  <c r="E44" i="11"/>
  <c r="E42" i="11"/>
  <c r="I40" i="11"/>
  <c r="E42" i="10"/>
  <c r="I40" i="10"/>
  <c r="I40" i="9"/>
  <c r="E42" i="9"/>
  <c r="E46" i="8"/>
  <c r="E42" i="6"/>
  <c r="I40" i="6"/>
  <c r="E46" i="6"/>
  <c r="E42" i="5"/>
  <c r="E46" i="5"/>
  <c r="E42" i="4"/>
  <c r="I40" i="4"/>
  <c r="E46" i="4"/>
  <c r="E46" i="2"/>
  <c r="L40" i="1"/>
  <c r="E48" i="1"/>
  <c r="E46" i="1"/>
  <c r="E44" i="1" l="1"/>
  <c r="G40" i="1"/>
  <c r="E42" i="1"/>
</calcChain>
</file>

<file path=xl/sharedStrings.xml><?xml version="1.0" encoding="utf-8"?>
<sst xmlns="http://schemas.openxmlformats.org/spreadsheetml/2006/main" count="1105" uniqueCount="102">
  <si>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</si>
  <si>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</si>
  <si>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</si>
  <si>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</si>
  <si>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</si>
  <si>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</si>
  <si>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</si>
  <si>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</si>
  <si>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</si>
  <si>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</si>
  <si>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</si>
  <si>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</si>
  <si>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</si>
  <si>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</si>
  <si>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</si>
  <si>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</si>
  <si>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</si>
  <si>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</si>
  <si>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</si>
  <si>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</si>
  <si>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</si>
  <si>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</si>
  <si>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</si>
  <si>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</si>
  <si>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</si>
  <si>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</si>
  <si>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</si>
  <si>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</si>
  <si>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</si>
  <si>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</si>
  <si>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</si>
  <si>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</si>
  <si>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</si>
  <si>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</si>
  <si>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</si>
  <si>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</si>
  <si>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</si>
  <si>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</si>
  <si>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</si>
  <si>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</si>
  <si>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</si>
  <si>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</si>
  <si>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</si>
  <si>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</si>
  <si>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</si>
  <si>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</si>
  <si>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</si>
  <si>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</si>
  <si>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</si>
  <si>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</si>
  <si>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</si>
  <si>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</si>
  <si>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</si>
  <si>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</si>
  <si>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</si>
  <si>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Oddział: Zachód</t>
  </si>
  <si>
    <t>KARTA  PRACY:  Barticzka Czesław  3/4 etatu</t>
  </si>
  <si>
    <t>Nominał miesięczny pracownika:</t>
  </si>
  <si>
    <t>Stanowisko:  Samodzielny Specjalista ds. Kontroli</t>
  </si>
  <si>
    <t>X 2024 r.</t>
  </si>
  <si>
    <t>UW</t>
  </si>
  <si>
    <t>31</t>
  </si>
  <si>
    <t>Stanowisko: Kierownik Zespołu Magazynowego</t>
  </si>
  <si>
    <t>Dział/Zespół:Zespół Magazynowy</t>
  </si>
  <si>
    <t>KARTA  PRACY:  Boratyńska Anna</t>
  </si>
  <si>
    <t xml:space="preserve">26.10.2024 Roczna Inwentaryzacja </t>
  </si>
  <si>
    <t>w X koniec okresu rozliczeniowego</t>
  </si>
  <si>
    <t xml:space="preserve"> </t>
  </si>
  <si>
    <t>KARTA  PRACY:  Brodacka Anna</t>
  </si>
  <si>
    <t>Stanowisko: Samodzielny Specjalista ds.Osobowych i Organizacyjno-Administracyjnych</t>
  </si>
  <si>
    <t>Dział/Zespół:Zespół d/s Osobowych i Organizacyjno-Administracyjnych</t>
  </si>
  <si>
    <t>Dział/Zespół:Zespół Organizacji Przewozów i Obsługi Konduktorskiej</t>
  </si>
  <si>
    <t>KARTA  PRACY:  Bzeskot Franciszek</t>
  </si>
  <si>
    <t>Robotnik ds. gospodarczych</t>
  </si>
  <si>
    <t>ZL</t>
  </si>
  <si>
    <t>KARTA  PRACY:  Buszowska Barbara</t>
  </si>
  <si>
    <t xml:space="preserve">Stanowisko: Magazynier </t>
  </si>
  <si>
    <t>12:00</t>
  </si>
  <si>
    <t>14:30</t>
  </si>
  <si>
    <t>Stanowisko: Magazynier kierowca</t>
  </si>
  <si>
    <t>Umowa o pracę od 07.10.2024 r.</t>
  </si>
  <si>
    <t>KARTA  PRACY:  Buszowsk</t>
  </si>
  <si>
    <t xml:space="preserve">Rozwiązanie umowy o pracę  </t>
  </si>
  <si>
    <t>Stanowisko: Kierownik SPK</t>
  </si>
  <si>
    <t>KARTA  PRACY: Gryger Jan</t>
  </si>
  <si>
    <t>KARTA  PRACY: Kaczmarzyk Izabela</t>
  </si>
  <si>
    <t>Stanowisko: Samodzielny Specjalista ds. Rozliczeń i Obsługi Kasowej</t>
  </si>
  <si>
    <t>Dział/Zespół:Zespół Rozliczeń i Obsługi Kasowej</t>
  </si>
  <si>
    <t xml:space="preserve">26 i 27.10.2024 Roczna Inwentaryzacja </t>
  </si>
  <si>
    <t>Stanowisko: Magazynier</t>
  </si>
  <si>
    <r>
      <rPr>
        <sz val="12"/>
        <color indexed="8"/>
        <rFont val="Arial"/>
        <family val="2"/>
        <charset val="238"/>
      </rPr>
      <t>KARTA  PRACY:</t>
    </r>
    <r>
      <rPr>
        <b/>
        <sz val="12"/>
        <color indexed="8"/>
        <rFont val="Arial"/>
        <family val="2"/>
        <charset val="238"/>
      </rPr>
      <t xml:space="preserve"> Kokoszka Arkadiusz</t>
    </r>
  </si>
  <si>
    <t>KARTA  PRACY: Kościelniak Piotr</t>
  </si>
  <si>
    <t>Stanowisko:  Rzemieślnik</t>
  </si>
  <si>
    <t>KARTA  PRACY: Krzyżanowska Iwona</t>
  </si>
  <si>
    <t>KARTA  PRACY: Piasecki Bogdan</t>
  </si>
  <si>
    <t>Stanowisko: Dyspozytor ds. ruchu</t>
  </si>
  <si>
    <t>KARTA  PRACY:Szostak Zbigniew</t>
  </si>
  <si>
    <t>Dział/Zespół:Zespół Utrzymania czystości w pociągach, obiektach i framczyzy</t>
  </si>
  <si>
    <t>Stanowisko: Specjalista</t>
  </si>
  <si>
    <t>KARTA  PRACY: Vollmüller Ireneusz</t>
  </si>
  <si>
    <t>KARTA  PRACY: Wiśniewski Andrzej</t>
  </si>
  <si>
    <t xml:space="preserve">Stanowisko: Kierownik Zespołu Utrzymania Czystości w pociągach.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</si>
</sst>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FF0000"/>
      <name val="Tahoma"/>
      <family val="2"/>
      <charset val="238"/>
    </font>
    <font>
      <sz val="11"/>
      <color rgb="FFFF0000"/>
      <name val="Tahoma"/>
      <family val="2"/>
      <charset val="238"/>
    </font>
    <font>
      <sz val="11"/>
      <name val="Arial"/>
      <family val="2"/>
      <charset val="238"/>
    </font>
    <font>
      <b/>
      <sz val="10"/>
      <name val="Tahoma"/>
      <family val="2"/>
      <charset val="238"/>
    </font>
    <font>
      <sz val="11"/>
      <color theme="1"/>
      <name val="Tahoma"/>
      <family val="2"/>
      <charset val="238"/>
    </font>
    <font>
      <b/>
      <sz val="12"/>
      <color theme="1"/>
      <name val="Arial"/>
      <family val="2"/>
      <charset val="238"/>
    </font>
    <font>
      <b/>
      <sz val="9"/>
      <color rgb="FF002060"/>
      <name val="Tahoma"/>
      <family val="2"/>
      <charset val="238"/>
    </font>
    <font>
      <sz val="8"/>
      <name val="Tahoma"/>
      <family val="2"/>
      <charset val="238"/>
    </font>
    <font>
      <sz val="8"/>
      <color theme="1"/>
      <name val="Tahoma"/>
      <family val="2"/>
      <charset val="238"/>
    </font>
    <font>
      <sz val="10"/>
      <name val="Calibri"/>
      <family val="2"/>
      <charset val="238"/>
    </font>
    <font>
      <sz val="10"/>
      <color theme="1"/>
      <name val="Tahoma"/>
      <family val="2"/>
      <charset val="238"/>
    </font>
    <font>
      <sz val="11"/>
      <color rgb="FFFF000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sz val="11"/>
      <name val="Tahoma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  <charset val="238"/>
    </font>
    <font>
      <sz val="12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0"/>
      <color rgb="FF002060"/>
      <name val="Tahoma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20" fontId="6" fillId="2" borderId="22" xfId="0" applyNumberFormat="1" applyFont="1" applyFill="1" applyBorder="1" applyAlignment="1">
      <alignment horizontal="center"/>
    </xf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49" fontId="3" fillId="0" borderId="0" xfId="0" applyNumberFormat="1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0" fontId="5" fillId="0" borderId="0" xfId="0" applyFont="1"/>
    <xf numFmtId="0" fontId="12" fillId="0" borderId="0" xfId="0" applyFont="1"/>
    <xf numFmtId="0" fontId="13" fillId="2" borderId="0" xfId="0" applyFont="1" applyFill="1" applyAlignment="1">
      <alignment horizontal="left"/>
    </xf>
    <xf numFmtId="17" fontId="2" fillId="0" borderId="0" xfId="0" applyNumberFormat="1" applyFont="1"/>
    <xf numFmtId="0" fontId="14" fillId="0" borderId="0" xfId="0" applyFont="1"/>
    <xf numFmtId="0" fontId="15" fillId="2" borderId="0" xfId="0" applyFont="1" applyFill="1"/>
    <xf numFmtId="0" fontId="16" fillId="0" borderId="0" xfId="0" applyFont="1"/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1" fillId="3" borderId="21" xfId="0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2" fontId="3" fillId="0" borderId="23" xfId="1" applyNumberFormat="1" applyFont="1" applyBorder="1" applyAlignment="1">
      <alignment horizontal="center"/>
    </xf>
    <xf numFmtId="20" fontId="6" fillId="2" borderId="24" xfId="0" applyNumberFormat="1" applyFont="1" applyFill="1" applyBorder="1" applyAlignment="1">
      <alignment horizontal="center"/>
    </xf>
    <xf numFmtId="20" fontId="21" fillId="2" borderId="25" xfId="0" applyNumberFormat="1" applyFont="1" applyFill="1" applyBorder="1" applyAlignment="1">
      <alignment horizontal="center"/>
    </xf>
    <xf numFmtId="49" fontId="22" fillId="0" borderId="25" xfId="0" applyNumberFormat="1" applyFont="1" applyBorder="1" applyAlignment="1">
      <alignment horizontal="center"/>
    </xf>
    <xf numFmtId="2" fontId="22" fillId="0" borderId="25" xfId="0" applyNumberFormat="1" applyFont="1" applyBorder="1" applyAlignment="1">
      <alignment horizontal="center"/>
    </xf>
    <xf numFmtId="20" fontId="23" fillId="0" borderId="25" xfId="0" applyNumberFormat="1" applyFont="1" applyBorder="1" applyAlignment="1">
      <alignment horizontal="center"/>
    </xf>
    <xf numFmtId="20" fontId="23" fillId="0" borderId="25" xfId="0" applyNumberFormat="1" applyFont="1" applyBorder="1"/>
    <xf numFmtId="0" fontId="20" fillId="0" borderId="0" xfId="0" applyFont="1"/>
    <xf numFmtId="0" fontId="1" fillId="0" borderId="0" xfId="0" applyFont="1" applyAlignment="1">
      <alignment wrapText="1"/>
    </xf>
    <xf numFmtId="2" fontId="24" fillId="0" borderId="0" xfId="0" applyNumberFormat="1" applyFont="1" applyAlignment="1">
      <alignment horizontal="left"/>
    </xf>
    <xf numFmtId="0" fontId="2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6" fillId="0" borderId="0" xfId="0" applyFont="1"/>
    <xf numFmtId="0" fontId="27" fillId="2" borderId="0" xfId="0" applyFont="1" applyFill="1" applyAlignment="1">
      <alignment horizontal="left"/>
    </xf>
    <xf numFmtId="0" fontId="22" fillId="0" borderId="0" xfId="0" applyFont="1"/>
    <xf numFmtId="2" fontId="3" fillId="0" borderId="10" xfId="1" applyNumberFormat="1" applyFont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31" fillId="2" borderId="0" xfId="0" applyFont="1" applyFill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2" fillId="2" borderId="26" xfId="0" applyFont="1" applyFill="1" applyBorder="1" applyAlignment="1">
      <alignment horizontal="left" vertical="center"/>
    </xf>
  </cellXfs>
  <cellStyles count="2">
    <cellStyle name="Normalny" xfId="0" builtinId="0"/>
    <cellStyle name="Normalny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AF2-B590-42B9-99C3-A65AB56F1ABC}">
  <sheetPr>
    <pageSetUpPr fitToPage="1"/>
  </sheetPr>
  <dimension ref="A1:P57"/>
  <sheetViews>
    <sheetView topLeftCell="A16" zoomScale="90" zoomScaleNormal="90" workbookViewId="0">
      <selection activeCell="E19" sqref="E19:F19"/>
    </sheetView>
  </sheetViews>
  <sheetFormatPr defaultRowHeight="15" x14ac:dyDescent="0.25"/>
  <cols>
    <col min="2" max="2" width="6.7109375" customWidth="1"/>
    <col min="4" max="4" width="10.42578125" customWidth="1"/>
    <col min="5" max="5" width="9.28515625" customWidth="1"/>
    <col min="6" max="6" width="8.7109375" customWidth="1"/>
    <col min="7" max="7" width="6.7109375" customWidth="1"/>
    <col min="8" max="8" width="9.28515625" customWidth="1"/>
    <col min="14" max="14" width="12.28515625" bestFit="1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3"/>
      <c r="I3" s="1"/>
      <c r="J3" s="6" t="s">
        <v>54</v>
      </c>
      <c r="K3" s="1"/>
      <c r="L3" s="1"/>
      <c r="M3" s="1"/>
      <c r="N3" s="46" t="s">
        <v>59</v>
      </c>
      <c r="O3" s="1"/>
      <c r="P3" s="1"/>
    </row>
    <row r="4" spans="1:16" ht="15.75" x14ac:dyDescent="0.25">
      <c r="A4" s="1"/>
      <c r="B4" s="4" t="s">
        <v>56</v>
      </c>
      <c r="C4" s="5"/>
      <c r="D4" s="1"/>
      <c r="I4" s="1"/>
      <c r="J4" s="43" t="s">
        <v>57</v>
      </c>
      <c r="K4" s="1"/>
      <c r="L4" s="1"/>
      <c r="M4" s="1"/>
      <c r="N4" s="5">
        <v>138</v>
      </c>
      <c r="O4" s="1"/>
      <c r="P4" s="1"/>
    </row>
    <row r="5" spans="1:16" ht="16.5" thickBot="1" x14ac:dyDescent="0.3">
      <c r="A5" s="1"/>
      <c r="B5" s="5"/>
      <c r="C5" s="45" t="s">
        <v>58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0.33333333333333331</v>
      </c>
      <c r="D9" s="42">
        <v>0.625</v>
      </c>
      <c r="E9" s="17"/>
      <c r="F9" s="18"/>
      <c r="G9" s="18"/>
      <c r="H9" s="18"/>
      <c r="I9" s="19">
        <f t="shared" ref="I9:I10" si="0">(D9-C9)*24</f>
        <v>7</v>
      </c>
      <c r="J9" s="19">
        <v>7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15"/>
      <c r="D10" s="16"/>
      <c r="E10" s="17"/>
      <c r="F10" s="18"/>
      <c r="G10" s="18"/>
      <c r="H10" s="18"/>
      <c r="I10" s="19">
        <f t="shared" si="0"/>
        <v>0</v>
      </c>
      <c r="J10" s="19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0.33333333333333331</v>
      </c>
      <c r="D11" s="42">
        <v>0.625</v>
      </c>
      <c r="E11" s="17"/>
      <c r="F11" s="18"/>
      <c r="G11" s="18"/>
      <c r="H11" s="18"/>
      <c r="I11" s="19">
        <f>(D11-C11)*24</f>
        <v>7</v>
      </c>
      <c r="J11" s="19">
        <v>7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/>
      <c r="D12" s="42"/>
      <c r="E12" s="50" t="s">
        <v>60</v>
      </c>
      <c r="F12" s="18">
        <v>7</v>
      </c>
      <c r="G12" s="18"/>
      <c r="H12" s="18"/>
      <c r="I12" s="19">
        <f t="shared" ref="I12:I38" si="1">(D12-C12)*24</f>
        <v>0</v>
      </c>
      <c r="J12" s="19">
        <v>7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51"/>
      <c r="F13" s="18"/>
      <c r="G13" s="18"/>
      <c r="H13" s="18"/>
      <c r="I13" s="19">
        <f t="shared" si="1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51"/>
      <c r="F14" s="18"/>
      <c r="G14" s="18"/>
      <c r="H14" s="18"/>
      <c r="I14" s="19">
        <f t="shared" si="1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15"/>
      <c r="D15" s="16"/>
      <c r="E15" s="50" t="s">
        <v>60</v>
      </c>
      <c r="F15" s="23">
        <v>8</v>
      </c>
      <c r="G15" s="23"/>
      <c r="H15" s="23"/>
      <c r="I15" s="19">
        <f t="shared" si="1"/>
        <v>0</v>
      </c>
      <c r="J15" s="19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15"/>
      <c r="D16" s="16"/>
      <c r="E16" s="50" t="s">
        <v>60</v>
      </c>
      <c r="F16" s="23">
        <v>8</v>
      </c>
      <c r="G16" s="23"/>
      <c r="H16" s="23"/>
      <c r="I16" s="19">
        <f t="shared" si="1"/>
        <v>0</v>
      </c>
      <c r="J16" s="19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15"/>
      <c r="D17" s="16"/>
      <c r="E17" s="50" t="s">
        <v>60</v>
      </c>
      <c r="F17" s="23">
        <v>8</v>
      </c>
      <c r="G17" s="23"/>
      <c r="H17" s="23"/>
      <c r="I17" s="19">
        <f t="shared" si="1"/>
        <v>0</v>
      </c>
      <c r="J17" s="19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15"/>
      <c r="D18" s="16"/>
      <c r="E18" s="50" t="s">
        <v>60</v>
      </c>
      <c r="F18" s="23">
        <v>8</v>
      </c>
      <c r="G18" s="23"/>
      <c r="H18" s="23"/>
      <c r="I18" s="19">
        <f t="shared" si="1"/>
        <v>0</v>
      </c>
      <c r="J18" s="19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15"/>
      <c r="D19" s="16"/>
      <c r="E19" s="50" t="s">
        <v>60</v>
      </c>
      <c r="F19" s="23">
        <v>8</v>
      </c>
      <c r="G19" s="18"/>
      <c r="H19" s="18"/>
      <c r="I19" s="19">
        <f t="shared" si="1"/>
        <v>0</v>
      </c>
      <c r="J19" s="19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0.33333333333333331</v>
      </c>
      <c r="D22" s="42">
        <v>0.625</v>
      </c>
      <c r="E22" s="17"/>
      <c r="F22" s="18"/>
      <c r="G22" s="18"/>
      <c r="H22" s="18"/>
      <c r="I22" s="19">
        <f t="shared" si="1"/>
        <v>7</v>
      </c>
      <c r="J22" s="19">
        <v>7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0.33333333333333331</v>
      </c>
      <c r="D23" s="42">
        <v>0.625</v>
      </c>
      <c r="E23" s="17"/>
      <c r="F23" s="18"/>
      <c r="G23" s="18"/>
      <c r="H23" s="18"/>
      <c r="I23" s="19">
        <f t="shared" si="1"/>
        <v>7</v>
      </c>
      <c r="J23" s="19">
        <v>7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15"/>
      <c r="D24" s="16"/>
      <c r="E24" s="17"/>
      <c r="F24" s="23"/>
      <c r="G24" s="23"/>
      <c r="H24" s="23"/>
      <c r="I24" s="19">
        <f t="shared" si="1"/>
        <v>0</v>
      </c>
      <c r="J24" s="19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0.33333333333333331</v>
      </c>
      <c r="D25" s="42">
        <v>0.625</v>
      </c>
      <c r="E25" s="17"/>
      <c r="F25" s="18"/>
      <c r="G25" s="18"/>
      <c r="H25" s="18"/>
      <c r="I25" s="19">
        <f t="shared" si="1"/>
        <v>7</v>
      </c>
      <c r="J25" s="19">
        <v>7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0.33333333333333331</v>
      </c>
      <c r="D26" s="42">
        <v>0.625</v>
      </c>
      <c r="E26" s="17"/>
      <c r="F26" s="18"/>
      <c r="G26" s="18"/>
      <c r="H26" s="18"/>
      <c r="I26" s="19">
        <f t="shared" si="1"/>
        <v>7</v>
      </c>
      <c r="J26" s="19">
        <v>7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15"/>
      <c r="D27" s="16"/>
      <c r="E27" s="17"/>
      <c r="F27" s="23"/>
      <c r="G27" s="23"/>
      <c r="H27" s="23"/>
      <c r="I27" s="19">
        <f t="shared" si="1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15"/>
      <c r="D28" s="16"/>
      <c r="E28" s="17"/>
      <c r="F28" s="23"/>
      <c r="G28" s="23"/>
      <c r="H28" s="23"/>
      <c r="I28" s="19">
        <f t="shared" si="1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0.33333333333333331</v>
      </c>
      <c r="D29" s="42">
        <v>0.625</v>
      </c>
      <c r="E29" s="17"/>
      <c r="F29" s="18"/>
      <c r="G29" s="18"/>
      <c r="H29" s="18"/>
      <c r="I29" s="19">
        <f t="shared" si="1"/>
        <v>7</v>
      </c>
      <c r="J29" s="19">
        <v>7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0.33333333333333331</v>
      </c>
      <c r="D30" s="42">
        <v>0.625</v>
      </c>
      <c r="E30" s="17"/>
      <c r="F30" s="18"/>
      <c r="G30" s="18"/>
      <c r="H30" s="18"/>
      <c r="I30" s="19">
        <f t="shared" si="1"/>
        <v>7</v>
      </c>
      <c r="J30" s="19">
        <v>7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15"/>
      <c r="D31" s="16"/>
      <c r="E31" s="17"/>
      <c r="F31" s="20"/>
      <c r="G31" s="20"/>
      <c r="H31" s="20"/>
      <c r="I31" s="19">
        <f t="shared" si="1"/>
        <v>0</v>
      </c>
      <c r="J31" s="19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0.33333333333333331</v>
      </c>
      <c r="D32" s="42">
        <v>0.625</v>
      </c>
      <c r="E32" s="17"/>
      <c r="F32" s="18"/>
      <c r="G32" s="18"/>
      <c r="H32" s="18"/>
      <c r="I32" s="19">
        <f t="shared" si="1"/>
        <v>7</v>
      </c>
      <c r="J32" s="19">
        <v>7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0.33333333333333331</v>
      </c>
      <c r="D33" s="42">
        <v>0.625</v>
      </c>
      <c r="E33" s="17"/>
      <c r="F33" s="18"/>
      <c r="G33" s="18"/>
      <c r="H33" s="18"/>
      <c r="I33" s="19">
        <f t="shared" si="1"/>
        <v>7</v>
      </c>
      <c r="J33" s="19">
        <v>7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f t="shared" si="1"/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0.33333333333333331</v>
      </c>
      <c r="D36" s="42">
        <v>0.625</v>
      </c>
      <c r="E36" s="17"/>
      <c r="F36" s="18"/>
      <c r="G36" s="18"/>
      <c r="H36" s="18"/>
      <c r="I36" s="19">
        <f t="shared" si="1"/>
        <v>7</v>
      </c>
      <c r="J36" s="19">
        <v>7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0.33333333333333331</v>
      </c>
      <c r="D37" s="42">
        <v>0.625</v>
      </c>
      <c r="E37" s="17"/>
      <c r="F37" s="18"/>
      <c r="G37" s="18"/>
      <c r="H37" s="18"/>
      <c r="I37" s="19">
        <f t="shared" si="1"/>
        <v>7</v>
      </c>
      <c r="J37" s="19">
        <v>7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15"/>
      <c r="D38" s="16"/>
      <c r="E38" s="24"/>
      <c r="F38" s="20"/>
      <c r="G38" s="20"/>
      <c r="H38" s="20"/>
      <c r="I38" s="19">
        <f t="shared" si="1"/>
        <v>0</v>
      </c>
      <c r="J38" s="19"/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0.33333333333333331</v>
      </c>
      <c r="D39" s="42">
        <v>0.625</v>
      </c>
      <c r="E39" s="17"/>
      <c r="F39" s="18"/>
      <c r="G39" s="18"/>
      <c r="H39" s="18"/>
      <c r="I39" s="19">
        <f t="shared" ref="I39" si="2">(D39-C39)*24</f>
        <v>7</v>
      </c>
      <c r="J39" s="19">
        <v>7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SUM(F9:F38)</f>
        <v>47</v>
      </c>
      <c r="G40" s="29">
        <v>0</v>
      </c>
      <c r="H40" s="29"/>
      <c r="I40" s="3">
        <f>SUM(I9:I39)</f>
        <v>91</v>
      </c>
      <c r="J40" s="3">
        <f>SUM(J9:J39)</f>
        <v>138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91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47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3"/>
      <c r="H49" s="3"/>
      <c r="I49" s="108"/>
      <c r="J49" s="108"/>
      <c r="K49" s="108"/>
      <c r="L49" s="108"/>
      <c r="M49" s="108"/>
      <c r="N49" s="108"/>
      <c r="O49" s="108"/>
      <c r="P49" s="10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08"/>
      <c r="J50" s="108"/>
      <c r="K50" s="108"/>
      <c r="L50" s="108"/>
      <c r="M50" s="108"/>
      <c r="N50" s="108"/>
      <c r="O50" s="108"/>
      <c r="P50" s="108"/>
    </row>
    <row r="51" spans="1:16" ht="15.75" x14ac:dyDescent="0.25">
      <c r="A51" s="1"/>
      <c r="B51" s="31"/>
      <c r="C51" s="32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41.25" customHeight="1" x14ac:dyDescent="0.25">
      <c r="A55" s="1"/>
      <c r="B55" s="94" t="s">
        <v>50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38"/>
      <c r="N55" s="38"/>
      <c r="O55" s="38"/>
      <c r="P55" s="1"/>
    </row>
    <row r="56" spans="1:16" ht="15.75" x14ac:dyDescent="0.25">
      <c r="A56" s="1"/>
      <c r="B56" s="5" t="s">
        <v>51</v>
      </c>
      <c r="C56" s="5"/>
      <c r="D56" s="5"/>
      <c r="E56" s="6"/>
      <c r="F56" s="29"/>
      <c r="G56" s="29"/>
      <c r="H56" s="29"/>
      <c r="I56" s="1"/>
      <c r="J56" s="6"/>
      <c r="K56" s="5"/>
      <c r="L56" s="5"/>
      <c r="M56" s="5"/>
      <c r="N56" s="5"/>
      <c r="O56" s="5"/>
      <c r="P56" s="1"/>
    </row>
    <row r="57" spans="1:16" ht="15.75" x14ac:dyDescent="0.25">
      <c r="A57" s="1"/>
      <c r="B57" s="1"/>
      <c r="C57" s="1"/>
      <c r="D57" s="1"/>
      <c r="E57" s="1"/>
      <c r="F57" s="39"/>
      <c r="G57" s="39"/>
      <c r="H57" s="39"/>
      <c r="I57" s="1"/>
      <c r="J57" s="1"/>
      <c r="K57" s="1"/>
      <c r="L57" s="1"/>
      <c r="M57" s="1"/>
      <c r="N57" s="1"/>
      <c r="O57" s="1"/>
      <c r="P57" s="1"/>
    </row>
  </sheetData>
  <mergeCells count="22">
    <mergeCell ref="B55:L55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8FC0-A40C-4DA8-8195-8DD37CD9F1E9}">
  <dimension ref="A1:P58"/>
  <sheetViews>
    <sheetView topLeftCell="A13" zoomScale="80" zoomScaleNormal="80" workbookViewId="0">
      <selection activeCell="E9" sqref="E9:E39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79" t="s">
        <v>71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91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C4" s="7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"/>
      <c r="C5" s="52" t="s">
        <v>92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/>
      <c r="D9" s="70"/>
      <c r="E9" s="49" t="s">
        <v>74</v>
      </c>
      <c r="F9" s="18">
        <v>8</v>
      </c>
      <c r="G9" s="18"/>
      <c r="H9" s="18"/>
      <c r="I9" s="84">
        <f t="shared" ref="I9:I33" si="0">(D9-C9)*24</f>
        <v>0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/>
      <c r="D10" s="42"/>
      <c r="E10" s="49" t="s">
        <v>74</v>
      </c>
      <c r="F10" s="18">
        <v>8</v>
      </c>
      <c r="G10" s="18"/>
      <c r="H10" s="18"/>
      <c r="I10" s="19">
        <f t="shared" si="0"/>
        <v>0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/>
      <c r="D11" s="42"/>
      <c r="E11" s="49" t="s">
        <v>74</v>
      </c>
      <c r="F11" s="18">
        <v>8</v>
      </c>
      <c r="G11" s="18"/>
      <c r="H11" s="18"/>
      <c r="I11" s="19">
        <f t="shared" si="0"/>
        <v>0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/>
      <c r="D12" s="42"/>
      <c r="E12" s="49" t="s">
        <v>74</v>
      </c>
      <c r="F12" s="18">
        <v>8</v>
      </c>
      <c r="G12" s="18"/>
      <c r="H12" s="18"/>
      <c r="I12" s="19">
        <f t="shared" si="0"/>
        <v>0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 t="s">
        <v>74</v>
      </c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 t="s">
        <v>74</v>
      </c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/>
      <c r="D15" s="42"/>
      <c r="E15" s="49" t="s">
        <v>74</v>
      </c>
      <c r="F15" s="18">
        <v>8</v>
      </c>
      <c r="G15" s="18"/>
      <c r="H15" s="18"/>
      <c r="I15" s="19">
        <f t="shared" si="0"/>
        <v>0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/>
      <c r="D16" s="42"/>
      <c r="E16" s="49" t="s">
        <v>74</v>
      </c>
      <c r="F16" s="18">
        <v>8</v>
      </c>
      <c r="G16" s="18"/>
      <c r="H16" s="18"/>
      <c r="I16" s="19">
        <f t="shared" si="0"/>
        <v>0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/>
      <c r="D17" s="42"/>
      <c r="E17" s="49" t="s">
        <v>74</v>
      </c>
      <c r="F17" s="18">
        <v>8</v>
      </c>
      <c r="G17" s="18"/>
      <c r="H17" s="18"/>
      <c r="I17" s="19">
        <f t="shared" si="0"/>
        <v>0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/>
      <c r="D18" s="42"/>
      <c r="E18" s="49" t="s">
        <v>74</v>
      </c>
      <c r="F18" s="18">
        <v>8</v>
      </c>
      <c r="G18" s="18"/>
      <c r="H18" s="18"/>
      <c r="I18" s="19">
        <f t="shared" si="0"/>
        <v>0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/>
      <c r="D19" s="42"/>
      <c r="E19" s="49" t="s">
        <v>74</v>
      </c>
      <c r="F19" s="18">
        <v>8</v>
      </c>
      <c r="G19" s="18"/>
      <c r="H19" s="18"/>
      <c r="I19" s="19">
        <f t="shared" si="0"/>
        <v>0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 t="s">
        <v>74</v>
      </c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 t="s">
        <v>74</v>
      </c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/>
      <c r="D22" s="42"/>
      <c r="E22" s="49" t="s">
        <v>74</v>
      </c>
      <c r="F22" s="18">
        <v>8</v>
      </c>
      <c r="G22" s="18"/>
      <c r="H22" s="18"/>
      <c r="I22" s="19">
        <f t="shared" si="0"/>
        <v>0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/>
      <c r="D23" s="42"/>
      <c r="E23" s="49" t="s">
        <v>74</v>
      </c>
      <c r="F23" s="18">
        <v>8</v>
      </c>
      <c r="G23" s="18"/>
      <c r="H23" s="18"/>
      <c r="I23" s="19">
        <f t="shared" si="0"/>
        <v>0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/>
      <c r="D24" s="42"/>
      <c r="E24" s="49" t="s">
        <v>74</v>
      </c>
      <c r="F24" s="18">
        <v>8</v>
      </c>
      <c r="G24" s="18"/>
      <c r="H24" s="18"/>
      <c r="I24" s="19">
        <f t="shared" si="0"/>
        <v>0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/>
      <c r="D25" s="42"/>
      <c r="E25" s="49" t="s">
        <v>74</v>
      </c>
      <c r="F25" s="18">
        <v>8</v>
      </c>
      <c r="G25" s="18"/>
      <c r="H25" s="18"/>
      <c r="I25" s="19">
        <f t="shared" si="0"/>
        <v>0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/>
      <c r="D26" s="42"/>
      <c r="E26" s="49" t="s">
        <v>74</v>
      </c>
      <c r="F26" s="18">
        <v>8</v>
      </c>
      <c r="G26" s="18"/>
      <c r="H26" s="18"/>
      <c r="I26" s="19">
        <f t="shared" si="0"/>
        <v>0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 t="s">
        <v>74</v>
      </c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 t="s">
        <v>74</v>
      </c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/>
      <c r="D29" s="42"/>
      <c r="E29" s="49" t="s">
        <v>74</v>
      </c>
      <c r="F29" s="18">
        <v>8</v>
      </c>
      <c r="G29" s="18"/>
      <c r="H29" s="18"/>
      <c r="I29" s="19">
        <f t="shared" si="0"/>
        <v>0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49" t="s">
        <v>74</v>
      </c>
      <c r="F30" s="18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49" t="s">
        <v>74</v>
      </c>
      <c r="F31" s="18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/>
      <c r="D32" s="42"/>
      <c r="E32" s="49" t="s">
        <v>74</v>
      </c>
      <c r="F32" s="18">
        <v>8</v>
      </c>
      <c r="G32" s="18"/>
      <c r="H32" s="18"/>
      <c r="I32" s="19">
        <f t="shared" si="0"/>
        <v>0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49" t="s">
        <v>74</v>
      </c>
      <c r="F33" s="18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49" t="s">
        <v>74</v>
      </c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49" t="s">
        <v>74</v>
      </c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/>
      <c r="D36" s="42"/>
      <c r="E36" s="49" t="s">
        <v>74</v>
      </c>
      <c r="F36" s="18">
        <v>8</v>
      </c>
      <c r="G36" s="18"/>
      <c r="H36" s="18"/>
      <c r="I36" s="19">
        <f t="shared" ref="I36:I39" si="1">(D36-C36)*24</f>
        <v>0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/>
      <c r="D37" s="42"/>
      <c r="E37" s="49" t="s">
        <v>74</v>
      </c>
      <c r="F37" s="18">
        <v>8</v>
      </c>
      <c r="G37" s="18"/>
      <c r="H37" s="18"/>
      <c r="I37" s="19">
        <f t="shared" si="1"/>
        <v>0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/>
      <c r="D38" s="42"/>
      <c r="E38" s="49" t="s">
        <v>74</v>
      </c>
      <c r="F38" s="18">
        <v>8</v>
      </c>
      <c r="G38" s="18"/>
      <c r="H38" s="18"/>
      <c r="I38" s="19">
        <f t="shared" si="1"/>
        <v>0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/>
      <c r="D39" s="42"/>
      <c r="E39" s="49" t="s">
        <v>74</v>
      </c>
      <c r="F39" s="18">
        <v>8</v>
      </c>
      <c r="G39" s="18"/>
      <c r="H39" s="18"/>
      <c r="I39" s="19">
        <f t="shared" si="1"/>
        <v>0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184</v>
      </c>
      <c r="G40" s="29"/>
      <c r="H40" s="29"/>
      <c r="I40" s="3">
        <f>SUM(I9:I39)</f>
        <v>0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184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AD84-604F-471E-90CE-E02072D8962F}">
  <dimension ref="A1:P58"/>
  <sheetViews>
    <sheetView topLeftCell="A13" zoomScale="80" zoomScaleNormal="80" workbookViewId="0">
      <selection activeCell="C22" sqref="C22:D22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83" t="s">
        <v>87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93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62" t="s">
        <v>86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>
        <v>0.29166666666666669</v>
      </c>
      <c r="D9" s="70">
        <v>0.625</v>
      </c>
      <c r="E9" s="17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/>
      <c r="D29" s="42"/>
      <c r="E29" s="50" t="s">
        <v>60</v>
      </c>
      <c r="F29" s="23">
        <v>8</v>
      </c>
      <c r="G29" s="18"/>
      <c r="H29" s="18"/>
      <c r="I29" s="19">
        <f t="shared" si="0"/>
        <v>0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50" t="s">
        <v>60</v>
      </c>
      <c r="F30" s="23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50" t="s">
        <v>60</v>
      </c>
      <c r="F31" s="23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/>
      <c r="D32" s="42"/>
      <c r="E32" s="50" t="s">
        <v>60</v>
      </c>
      <c r="F32" s="23">
        <v>8</v>
      </c>
      <c r="G32" s="18"/>
      <c r="H32" s="18"/>
      <c r="I32" s="19">
        <f t="shared" si="0"/>
        <v>0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50" t="s">
        <v>60</v>
      </c>
      <c r="F33" s="23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42"/>
      <c r="D34" s="42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42"/>
      <c r="D35" s="42"/>
      <c r="E35" s="17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/>
      <c r="D36" s="42"/>
      <c r="E36" s="50" t="s">
        <v>60</v>
      </c>
      <c r="F36" s="23">
        <v>8</v>
      </c>
      <c r="G36" s="18"/>
      <c r="H36" s="18"/>
      <c r="I36" s="19">
        <f t="shared" ref="I36:I39" si="1">(D36-C36)*24</f>
        <v>0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/>
      <c r="D37" s="42"/>
      <c r="E37" s="50" t="s">
        <v>60</v>
      </c>
      <c r="F37" s="23">
        <v>8</v>
      </c>
      <c r="G37" s="18"/>
      <c r="H37" s="18"/>
      <c r="I37" s="19">
        <f t="shared" si="1"/>
        <v>0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/>
      <c r="D38" s="42"/>
      <c r="E38" s="50" t="s">
        <v>60</v>
      </c>
      <c r="F38" s="23">
        <v>8</v>
      </c>
      <c r="G38" s="18"/>
      <c r="H38" s="18"/>
      <c r="I38" s="19">
        <f t="shared" si="1"/>
        <v>0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/>
      <c r="D39" s="42"/>
      <c r="E39" s="50" t="s">
        <v>60</v>
      </c>
      <c r="F39" s="23">
        <v>8</v>
      </c>
      <c r="G39" s="18"/>
      <c r="H39" s="18"/>
      <c r="I39" s="19">
        <f t="shared" si="1"/>
        <v>0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72</v>
      </c>
      <c r="G40" s="29"/>
      <c r="H40" s="29"/>
      <c r="I40" s="3">
        <f>SUM(I9:I39)-I34-I35</f>
        <v>112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112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72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57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57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346E-9446-4B9C-8B05-980E06EC22EB}">
  <dimension ref="A1:P58"/>
  <sheetViews>
    <sheetView topLeftCell="A7" zoomScale="80" zoomScaleNormal="80" workbookViewId="0">
      <selection activeCell="F40" sqref="F40:I40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83" t="s">
        <v>87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93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62" t="s">
        <v>86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>
        <v>0.29166666666666669</v>
      </c>
      <c r="D9" s="70">
        <v>0.625</v>
      </c>
      <c r="E9" s="17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50"/>
      <c r="F29" s="23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50" t="s">
        <v>60</v>
      </c>
      <c r="F30" s="23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50" t="s">
        <v>60</v>
      </c>
      <c r="F31" s="23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50"/>
      <c r="F32" s="23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50"/>
      <c r="F33" s="23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42"/>
      <c r="D34" s="42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42"/>
      <c r="D35" s="42"/>
      <c r="E35" s="17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50"/>
      <c r="F36" s="23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50"/>
      <c r="F37" s="23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50"/>
      <c r="F38" s="23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50"/>
      <c r="F39" s="23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16</v>
      </c>
      <c r="G40" s="29"/>
      <c r="H40" s="29"/>
      <c r="I40" s="3">
        <f>SUM(I9:I39)-I34-I35</f>
        <v>168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16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57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57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2C57-6DAF-4FC5-9BA2-295542FBD907}">
  <dimension ref="A1:P58"/>
  <sheetViews>
    <sheetView topLeftCell="A15" zoomScale="80" zoomScaleNormal="80" workbookViewId="0">
      <selection activeCell="F3" sqref="F3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79" t="s">
        <v>71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2" t="s">
        <v>94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62"/>
      <c r="C4" s="7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4" t="s">
        <v>95</v>
      </c>
      <c r="C5" s="52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/>
      <c r="D9" s="70"/>
      <c r="E9" s="49" t="s">
        <v>74</v>
      </c>
      <c r="F9" s="18">
        <v>8</v>
      </c>
      <c r="G9" s="18"/>
      <c r="H9" s="18"/>
      <c r="I9" s="84">
        <f t="shared" ref="I9:I33" si="0">(D9-C9)*24</f>
        <v>0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/>
      <c r="D10" s="42"/>
      <c r="E10" s="49" t="s">
        <v>74</v>
      </c>
      <c r="F10" s="18">
        <v>8</v>
      </c>
      <c r="G10" s="18"/>
      <c r="H10" s="18"/>
      <c r="I10" s="19">
        <f t="shared" si="0"/>
        <v>0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/>
      <c r="D11" s="42"/>
      <c r="E11" s="49" t="s">
        <v>74</v>
      </c>
      <c r="F11" s="18">
        <v>8</v>
      </c>
      <c r="G11" s="18"/>
      <c r="H11" s="18"/>
      <c r="I11" s="19">
        <f t="shared" si="0"/>
        <v>0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/>
      <c r="D12" s="42"/>
      <c r="E12" s="49" t="s">
        <v>74</v>
      </c>
      <c r="F12" s="18">
        <v>8</v>
      </c>
      <c r="G12" s="18"/>
      <c r="H12" s="18"/>
      <c r="I12" s="19">
        <f t="shared" si="0"/>
        <v>0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 t="s">
        <v>74</v>
      </c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 t="s">
        <v>74</v>
      </c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/>
      <c r="D15" s="42"/>
      <c r="E15" s="49" t="s">
        <v>74</v>
      </c>
      <c r="F15" s="18">
        <v>8</v>
      </c>
      <c r="G15" s="18"/>
      <c r="H15" s="18"/>
      <c r="I15" s="19">
        <f t="shared" si="0"/>
        <v>0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/>
      <c r="D16" s="42"/>
      <c r="E16" s="49" t="s">
        <v>74</v>
      </c>
      <c r="F16" s="18">
        <v>8</v>
      </c>
      <c r="G16" s="18"/>
      <c r="H16" s="18"/>
      <c r="I16" s="19">
        <f t="shared" si="0"/>
        <v>0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/>
      <c r="D17" s="42"/>
      <c r="E17" s="49" t="s">
        <v>74</v>
      </c>
      <c r="F17" s="18">
        <v>8</v>
      </c>
      <c r="G17" s="18"/>
      <c r="H17" s="18"/>
      <c r="I17" s="19">
        <f t="shared" si="0"/>
        <v>0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/>
      <c r="D18" s="42"/>
      <c r="E18" s="49" t="s">
        <v>74</v>
      </c>
      <c r="F18" s="18">
        <v>8</v>
      </c>
      <c r="G18" s="18"/>
      <c r="H18" s="18"/>
      <c r="I18" s="19">
        <f t="shared" si="0"/>
        <v>0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/>
      <c r="D19" s="42"/>
      <c r="E19" s="49" t="s">
        <v>74</v>
      </c>
      <c r="F19" s="18">
        <v>8</v>
      </c>
      <c r="G19" s="18"/>
      <c r="H19" s="18"/>
      <c r="I19" s="19">
        <f t="shared" si="0"/>
        <v>0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 t="s">
        <v>74</v>
      </c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 t="s">
        <v>74</v>
      </c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/>
      <c r="D22" s="42"/>
      <c r="E22" s="49" t="s">
        <v>74</v>
      </c>
      <c r="F22" s="18">
        <v>8</v>
      </c>
      <c r="G22" s="18"/>
      <c r="H22" s="18"/>
      <c r="I22" s="19">
        <f t="shared" si="0"/>
        <v>0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/>
      <c r="D23" s="42"/>
      <c r="E23" s="49" t="s">
        <v>74</v>
      </c>
      <c r="F23" s="18">
        <v>8</v>
      </c>
      <c r="G23" s="18"/>
      <c r="H23" s="18"/>
      <c r="I23" s="19">
        <f t="shared" si="0"/>
        <v>0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/>
      <c r="D24" s="42"/>
      <c r="E24" s="49" t="s">
        <v>74</v>
      </c>
      <c r="F24" s="18">
        <v>8</v>
      </c>
      <c r="G24" s="18"/>
      <c r="H24" s="18"/>
      <c r="I24" s="19">
        <f t="shared" si="0"/>
        <v>0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/>
      <c r="D25" s="42"/>
      <c r="E25" s="49" t="s">
        <v>74</v>
      </c>
      <c r="F25" s="18">
        <v>8</v>
      </c>
      <c r="G25" s="18"/>
      <c r="H25" s="18"/>
      <c r="I25" s="19">
        <f t="shared" si="0"/>
        <v>0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/>
      <c r="D26" s="42"/>
      <c r="E26" s="49" t="s">
        <v>74</v>
      </c>
      <c r="F26" s="18">
        <v>8</v>
      </c>
      <c r="G26" s="18"/>
      <c r="H26" s="18"/>
      <c r="I26" s="19">
        <f t="shared" si="0"/>
        <v>0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 t="s">
        <v>74</v>
      </c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 t="s">
        <v>74</v>
      </c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/>
      <c r="D29" s="42"/>
      <c r="E29" s="49" t="s">
        <v>74</v>
      </c>
      <c r="F29" s="18">
        <v>8</v>
      </c>
      <c r="G29" s="18"/>
      <c r="H29" s="18"/>
      <c r="I29" s="19">
        <f t="shared" si="0"/>
        <v>0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49" t="s">
        <v>74</v>
      </c>
      <c r="F30" s="18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49" t="s">
        <v>74</v>
      </c>
      <c r="F31" s="18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/>
      <c r="D32" s="42"/>
      <c r="E32" s="49" t="s">
        <v>74</v>
      </c>
      <c r="F32" s="18">
        <v>8</v>
      </c>
      <c r="G32" s="18"/>
      <c r="H32" s="18"/>
      <c r="I32" s="19">
        <f t="shared" si="0"/>
        <v>0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49" t="s">
        <v>74</v>
      </c>
      <c r="F33" s="18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49" t="s">
        <v>74</v>
      </c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49" t="s">
        <v>74</v>
      </c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/>
      <c r="D36" s="42"/>
      <c r="E36" s="49" t="s">
        <v>74</v>
      </c>
      <c r="F36" s="18">
        <v>8</v>
      </c>
      <c r="G36" s="18"/>
      <c r="H36" s="18"/>
      <c r="I36" s="19">
        <f t="shared" ref="I36:I39" si="1">(D36-C36)*24</f>
        <v>0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/>
      <c r="D37" s="42"/>
      <c r="E37" s="49" t="s">
        <v>74</v>
      </c>
      <c r="F37" s="18">
        <v>8</v>
      </c>
      <c r="G37" s="18"/>
      <c r="H37" s="18"/>
      <c r="I37" s="19">
        <f t="shared" si="1"/>
        <v>0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/>
      <c r="D38" s="42"/>
      <c r="E38" s="49" t="s">
        <v>74</v>
      </c>
      <c r="F38" s="18">
        <v>8</v>
      </c>
      <c r="G38" s="18"/>
      <c r="H38" s="18"/>
      <c r="I38" s="19">
        <f t="shared" si="1"/>
        <v>0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/>
      <c r="D39" s="42"/>
      <c r="E39" s="49" t="s">
        <v>74</v>
      </c>
      <c r="F39" s="18">
        <v>8</v>
      </c>
      <c r="G39" s="18"/>
      <c r="H39" s="18"/>
      <c r="I39" s="19">
        <f t="shared" si="1"/>
        <v>0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184</v>
      </c>
      <c r="G40" s="29"/>
      <c r="H40" s="29"/>
      <c r="I40" s="3">
        <f>SUM(I9:I39)</f>
        <v>0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184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8918-887C-4368-9D46-F2BD5B425C09}">
  <dimension ref="A1:P58"/>
  <sheetViews>
    <sheetView topLeftCell="A21" zoomScale="80" zoomScaleNormal="80" workbookViewId="0">
      <selection activeCell="H21" sqref="H21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79" t="s">
        <v>71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96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C4" s="7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"/>
      <c r="C5" s="52" t="s">
        <v>92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0.29166666666666669</v>
      </c>
      <c r="D9" s="42">
        <v>0.625</v>
      </c>
      <c r="E9" s="49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49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49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49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49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49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49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49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49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49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49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49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49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49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49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49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49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49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49"/>
      <c r="F33" s="18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49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49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49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49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49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49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/>
      <c r="H40" s="29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ED78-E4E3-4805-92B0-7306471CFE39}">
  <dimension ref="A1:P58"/>
  <sheetViews>
    <sheetView topLeftCell="A21" zoomScale="80" zoomScaleNormal="80" workbookViewId="0">
      <selection activeCell="I41" sqref="I41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59" t="s">
        <v>97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99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C4" s="7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62" t="s">
        <v>98</v>
      </c>
      <c r="C5" s="52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0.29166666666666669</v>
      </c>
      <c r="D9" s="42">
        <v>0.625</v>
      </c>
      <c r="E9" s="49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49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49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49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49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49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49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49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49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49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49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49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49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49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49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49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49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49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49"/>
      <c r="F33" s="18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42">
        <v>0.375</v>
      </c>
      <c r="D34" s="42">
        <v>0.95833333333333337</v>
      </c>
      <c r="E34" s="17"/>
      <c r="F34" s="20"/>
      <c r="G34" s="20"/>
      <c r="H34" s="20"/>
      <c r="I34" s="19">
        <v>14</v>
      </c>
      <c r="J34" s="19"/>
      <c r="K34" s="21"/>
      <c r="L34" s="22">
        <v>14</v>
      </c>
      <c r="M34" s="22"/>
      <c r="N34" s="22"/>
      <c r="O34" s="22">
        <v>14</v>
      </c>
      <c r="P34" s="22"/>
    </row>
    <row r="35" spans="1:16" ht="15.75" x14ac:dyDescent="0.25">
      <c r="A35" s="1"/>
      <c r="B35" s="14" t="s">
        <v>40</v>
      </c>
      <c r="C35" s="15"/>
      <c r="D35" s="27"/>
      <c r="E35" s="49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49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49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49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49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/>
      <c r="H40" s="29"/>
      <c r="I40" s="3">
        <f>SUM(I9:I39)-I34</f>
        <v>184</v>
      </c>
      <c r="J40" s="3">
        <f>SUM(J9:J39)</f>
        <v>184</v>
      </c>
      <c r="K40" s="3">
        <f>SUM(K9:K39)</f>
        <v>0</v>
      </c>
      <c r="L40" s="3">
        <f>SUM(L9:L39)</f>
        <v>14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14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29A3-0162-415C-B086-B4ECAD3FDA6F}">
  <dimension ref="A1:P58"/>
  <sheetViews>
    <sheetView tabSelected="1" topLeftCell="A10" zoomScale="80" zoomScaleNormal="80" workbookViewId="0">
      <selection activeCell="J4" sqref="J4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59" t="s">
        <v>97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100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C4" s="7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127" t="s">
        <v>101</v>
      </c>
      <c r="C5" s="127"/>
      <c r="D5" s="127"/>
      <c r="E5" s="127"/>
      <c r="F5" s="127"/>
      <c r="G5" s="127"/>
      <c r="H5" s="127"/>
      <c r="I5" s="127"/>
      <c r="J5" s="127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0.29166666666666669</v>
      </c>
      <c r="D9" s="42">
        <v>0.625</v>
      </c>
      <c r="E9" s="49"/>
      <c r="F9" s="18"/>
      <c r="G9" s="18"/>
      <c r="H9" s="18"/>
      <c r="I9" s="84">
        <f t="shared" ref="I9:I34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49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49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49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49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49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49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49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49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49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49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49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49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49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49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49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49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49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49"/>
      <c r="F33" s="18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42">
        <v>0.41666666666666669</v>
      </c>
      <c r="D34" s="42">
        <v>0.79166666666666663</v>
      </c>
      <c r="E34" s="49"/>
      <c r="F34" s="20"/>
      <c r="G34" s="20"/>
      <c r="H34" s="20"/>
      <c r="I34" s="19">
        <f t="shared" si="0"/>
        <v>8.9999999999999982</v>
      </c>
      <c r="J34" s="19"/>
      <c r="K34" s="21"/>
      <c r="L34" s="22">
        <v>9</v>
      </c>
      <c r="M34" s="22"/>
      <c r="N34" s="22"/>
      <c r="O34" s="22">
        <v>9</v>
      </c>
      <c r="P34" s="22"/>
    </row>
    <row r="35" spans="1:16" ht="15.75" x14ac:dyDescent="0.25">
      <c r="A35" s="1"/>
      <c r="B35" s="14" t="s">
        <v>40</v>
      </c>
      <c r="C35" s="15"/>
      <c r="D35" s="27"/>
      <c r="E35" s="49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49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49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49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49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/>
      <c r="H40" s="29"/>
      <c r="I40" s="3">
        <f>SUM(I9:I39)-I34</f>
        <v>184</v>
      </c>
      <c r="J40" s="3">
        <f>SUM(J9:J39)</f>
        <v>184</v>
      </c>
      <c r="K40" s="3">
        <f>SUM(K9:K39)</f>
        <v>0</v>
      </c>
      <c r="L40" s="3">
        <f>SUM(L9:L39)</f>
        <v>9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9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87" t="s">
        <v>65</v>
      </c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87" t="s">
        <v>66</v>
      </c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:J5"/>
    <mergeCell ref="H6:H7"/>
    <mergeCell ref="I6:I7"/>
    <mergeCell ref="J6:J7"/>
    <mergeCell ref="K6:L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topLeftCell="A26" zoomScale="80" zoomScaleNormal="80" workbookViewId="0">
      <selection activeCell="F51" sqref="F51:F52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3"/>
      <c r="I3" s="1"/>
      <c r="J3" s="54" t="s">
        <v>63</v>
      </c>
      <c r="K3" s="1"/>
      <c r="L3" s="1"/>
      <c r="M3" s="1"/>
      <c r="N3" s="55">
        <v>45566</v>
      </c>
      <c r="O3" s="1"/>
      <c r="P3" s="1"/>
    </row>
    <row r="4" spans="1:16" ht="15.75" x14ac:dyDescent="0.25">
      <c r="A4" s="1"/>
      <c r="B4" s="4" t="s">
        <v>64</v>
      </c>
      <c r="C4" s="5"/>
      <c r="D4" s="1"/>
      <c r="I4" s="1"/>
      <c r="J4" s="52" t="s">
        <v>57</v>
      </c>
      <c r="L4" s="52"/>
      <c r="M4" s="53"/>
      <c r="N4" s="56">
        <v>184</v>
      </c>
      <c r="O4" s="1"/>
      <c r="P4" s="1"/>
    </row>
    <row r="5" spans="1:16" ht="15.75" customHeight="1" thickBot="1" x14ac:dyDescent="0.3">
      <c r="A5" s="1"/>
      <c r="B5" s="5"/>
      <c r="C5" s="52" t="s">
        <v>62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0.29166666666666669</v>
      </c>
      <c r="D9" s="42">
        <v>0.625</v>
      </c>
      <c r="E9" s="17"/>
      <c r="F9" s="18"/>
      <c r="G9" s="18"/>
      <c r="H9" s="18"/>
      <c r="I9" s="19">
        <f t="shared" ref="I9:I11" si="0">(D9-C9)*24</f>
        <v>8</v>
      </c>
      <c r="J9" s="18"/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ref="I12:I28" si="1">(D12-C12)*24</f>
        <v>8</v>
      </c>
      <c r="J12" s="18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ref="I15:I19" si="2">(D15-C15)*24</f>
        <v>8</v>
      </c>
      <c r="J15" s="18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2"/>
        <v>8</v>
      </c>
      <c r="J16" s="18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2"/>
        <v>8</v>
      </c>
      <c r="J17" s="18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2"/>
        <v>8</v>
      </c>
      <c r="J18" s="18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2"/>
        <v>8</v>
      </c>
      <c r="J19" s="18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ref="I22:I26" si="3">(D22-C22)*24</f>
        <v>8</v>
      </c>
      <c r="J22" s="18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3"/>
        <v>8</v>
      </c>
      <c r="J23" s="18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3"/>
        <v>8</v>
      </c>
      <c r="J24" s="18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3"/>
        <v>8</v>
      </c>
      <c r="J25" s="18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3"/>
        <v>8</v>
      </c>
      <c r="J26" s="18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>
        <v>0.41666666666666669</v>
      </c>
      <c r="D27" s="42">
        <v>0.79166666666666663</v>
      </c>
      <c r="E27" s="17"/>
      <c r="F27" s="23"/>
      <c r="G27" s="23"/>
      <c r="H27" s="23"/>
      <c r="I27" s="19">
        <f t="shared" si="1"/>
        <v>8.9999999999999982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>
        <v>0.5</v>
      </c>
      <c r="D28" s="42">
        <v>0.60416666666666663</v>
      </c>
      <c r="E28" s="17"/>
      <c r="F28" s="23"/>
      <c r="G28" s="23"/>
      <c r="H28" s="23"/>
      <c r="I28" s="19">
        <f t="shared" si="1"/>
        <v>2.4999999999999991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17"/>
      <c r="F29" s="18"/>
      <c r="G29" s="18"/>
      <c r="H29" s="18"/>
      <c r="I29" s="19">
        <f t="shared" ref="I29:I33" si="4">(D29-C29)*24</f>
        <v>8</v>
      </c>
      <c r="J29" s="18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17"/>
      <c r="F30" s="18"/>
      <c r="G30" s="18"/>
      <c r="H30" s="18"/>
      <c r="I30" s="19">
        <f t="shared" si="4"/>
        <v>8</v>
      </c>
      <c r="J30" s="18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17"/>
      <c r="F31" s="18"/>
      <c r="G31" s="18"/>
      <c r="H31" s="18"/>
      <c r="I31" s="19">
        <f t="shared" si="4"/>
        <v>8</v>
      </c>
      <c r="J31" s="18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17"/>
      <c r="F32" s="18"/>
      <c r="G32" s="18"/>
      <c r="H32" s="18"/>
      <c r="I32" s="19">
        <f t="shared" si="4"/>
        <v>8</v>
      </c>
      <c r="J32" s="18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17"/>
      <c r="F33" s="18"/>
      <c r="G33" s="18"/>
      <c r="H33" s="18"/>
      <c r="I33" s="19">
        <f t="shared" si="4"/>
        <v>8</v>
      </c>
      <c r="J33" s="18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22">
        <v>9</v>
      </c>
      <c r="M34" s="22"/>
      <c r="N34" s="22"/>
      <c r="O34" s="22">
        <v>9</v>
      </c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v>0</v>
      </c>
      <c r="J35" s="19"/>
      <c r="K35" s="21"/>
      <c r="L35" s="22">
        <v>2.5</v>
      </c>
      <c r="M35" s="22">
        <v>2.5</v>
      </c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5">(D36-C36)*24</f>
        <v>8</v>
      </c>
      <c r="J36" s="19"/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5"/>
        <v>8</v>
      </c>
      <c r="J37" s="19"/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5"/>
        <v>8</v>
      </c>
      <c r="J38" s="19"/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17"/>
      <c r="F39" s="18"/>
      <c r="G39" s="18"/>
      <c r="H39" s="18"/>
      <c r="I39" s="19">
        <f t="shared" si="5"/>
        <v>8</v>
      </c>
      <c r="J39" s="19"/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>
        <f>SUM(F40)</f>
        <v>0</v>
      </c>
      <c r="H40" s="29"/>
      <c r="I40" s="3">
        <f>SUM(I9:I39)-I27-I28</f>
        <v>184</v>
      </c>
      <c r="J40" s="3">
        <f>SUM(J9:J39)</f>
        <v>0</v>
      </c>
      <c r="K40" s="3">
        <f>SUM(K9:K39)</f>
        <v>0</v>
      </c>
      <c r="L40" s="3">
        <f>SUM(L9:L39)</f>
        <v>11.5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11.5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3"/>
      <c r="H49" s="3"/>
      <c r="I49" s="108"/>
      <c r="J49" s="108"/>
      <c r="K49" s="108"/>
      <c r="L49" s="108"/>
      <c r="M49" s="108"/>
      <c r="N49" s="108"/>
      <c r="O49" s="108"/>
      <c r="P49" s="10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08"/>
      <c r="J50" s="108"/>
      <c r="K50" s="108"/>
      <c r="L50" s="108"/>
      <c r="M50" s="108"/>
      <c r="N50" s="108"/>
      <c r="O50" s="108"/>
      <c r="P50" s="108"/>
    </row>
    <row r="51" spans="1:16" ht="15.75" x14ac:dyDescent="0.25">
      <c r="A51" s="1"/>
      <c r="B51" s="31"/>
      <c r="C51" s="32" t="s">
        <v>15</v>
      </c>
      <c r="D51" s="1"/>
      <c r="E51" s="2"/>
      <c r="F51" s="57" t="s">
        <v>65</v>
      </c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 t="s">
        <v>66</v>
      </c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7849-E20A-4DC7-8070-4F420DDD28E2}">
  <dimension ref="A1:P58"/>
  <sheetViews>
    <sheetView zoomScale="90" zoomScaleNormal="90" workbookViewId="0">
      <selection activeCell="G6" sqref="G6:G7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58" t="s">
        <v>70</v>
      </c>
      <c r="I3" s="58"/>
      <c r="J3" s="58"/>
      <c r="K3" s="1"/>
      <c r="L3" s="1"/>
      <c r="M3" s="1"/>
      <c r="N3" s="55">
        <v>45566</v>
      </c>
      <c r="O3" s="1"/>
      <c r="P3" s="1"/>
    </row>
    <row r="4" spans="1:16" ht="15.75" x14ac:dyDescent="0.25">
      <c r="A4" s="1"/>
      <c r="B4" s="4" t="s">
        <v>68</v>
      </c>
      <c r="C4" s="5"/>
      <c r="D4" s="1"/>
      <c r="I4" s="1"/>
      <c r="J4" s="52" t="s">
        <v>57</v>
      </c>
      <c r="L4" s="52"/>
      <c r="M4" s="53"/>
      <c r="N4" s="56">
        <v>184</v>
      </c>
      <c r="O4" s="1"/>
      <c r="P4" s="1"/>
    </row>
    <row r="5" spans="1:16" ht="15.75" customHeight="1" thickBot="1" x14ac:dyDescent="0.3">
      <c r="A5" s="1"/>
      <c r="B5" s="5"/>
      <c r="C5" s="44" t="s">
        <v>69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0.29166666666666669</v>
      </c>
      <c r="D9" s="42">
        <v>0.625</v>
      </c>
      <c r="E9" s="17"/>
      <c r="F9" s="18"/>
      <c r="G9" s="18"/>
      <c r="H9" s="18"/>
      <c r="I9" s="19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 t="s">
        <v>67</v>
      </c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/>
      <c r="D18" s="42"/>
      <c r="E18" s="49" t="s">
        <v>60</v>
      </c>
      <c r="F18" s="18">
        <v>8</v>
      </c>
      <c r="G18" s="18"/>
      <c r="H18" s="18"/>
      <c r="I18" s="19">
        <f t="shared" si="0"/>
        <v>0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/>
      <c r="D19" s="42"/>
      <c r="E19" s="49" t="s">
        <v>60</v>
      </c>
      <c r="F19" s="18">
        <v>8</v>
      </c>
      <c r="G19" s="18"/>
      <c r="H19" s="18"/>
      <c r="I19" s="19">
        <f t="shared" si="0"/>
        <v>0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/>
      <c r="D22" s="42"/>
      <c r="E22" s="49" t="s">
        <v>60</v>
      </c>
      <c r="F22" s="18">
        <v>8</v>
      </c>
      <c r="G22" s="18"/>
      <c r="H22" s="18"/>
      <c r="I22" s="19">
        <f t="shared" si="0"/>
        <v>0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/>
      <c r="D23" s="42"/>
      <c r="E23" s="49" t="s">
        <v>60</v>
      </c>
      <c r="F23" s="18">
        <v>8</v>
      </c>
      <c r="G23" s="18"/>
      <c r="H23" s="18"/>
      <c r="I23" s="19">
        <f t="shared" si="0"/>
        <v>0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/>
      <c r="D24" s="42"/>
      <c r="E24" s="49" t="s">
        <v>60</v>
      </c>
      <c r="F24" s="18">
        <v>8</v>
      </c>
      <c r="G24" s="18"/>
      <c r="H24" s="18"/>
      <c r="I24" s="19">
        <f t="shared" si="0"/>
        <v>0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/>
      <c r="D25" s="42"/>
      <c r="E25" s="49" t="s">
        <v>60</v>
      </c>
      <c r="F25" s="18">
        <v>8</v>
      </c>
      <c r="G25" s="18"/>
      <c r="H25" s="18"/>
      <c r="I25" s="19">
        <f t="shared" si="0"/>
        <v>0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/>
      <c r="D26" s="42"/>
      <c r="E26" s="49" t="s">
        <v>60</v>
      </c>
      <c r="F26" s="18">
        <v>8</v>
      </c>
      <c r="G26" s="18"/>
      <c r="H26" s="18"/>
      <c r="I26" s="19">
        <f t="shared" si="0"/>
        <v>0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17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17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17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17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49" t="s">
        <v>60</v>
      </c>
      <c r="F33" s="18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17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64</v>
      </c>
      <c r="G40" s="29"/>
      <c r="H40" s="29"/>
      <c r="I40" s="3">
        <f>SUM(I9:I39)-I27-I28</f>
        <v>120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120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64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3"/>
      <c r="H49" s="3"/>
      <c r="I49" s="108"/>
      <c r="J49" s="108"/>
      <c r="K49" s="108"/>
      <c r="L49" s="108"/>
      <c r="M49" s="108"/>
      <c r="N49" s="108"/>
      <c r="O49" s="108"/>
      <c r="P49" s="10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08"/>
      <c r="J50" s="108"/>
      <c r="K50" s="108"/>
      <c r="L50" s="108"/>
      <c r="M50" s="108"/>
      <c r="N50" s="108"/>
      <c r="O50" s="108"/>
      <c r="P50" s="108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392-9C57-4B44-97F4-6C290995FF52}">
  <dimension ref="A1:P58"/>
  <sheetViews>
    <sheetView topLeftCell="A13" zoomScale="90" zoomScaleNormal="90" workbookViewId="0">
      <selection activeCell="E37" sqref="E37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7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59" t="s">
        <v>71</v>
      </c>
      <c r="I3" s="58"/>
      <c r="J3" s="58"/>
      <c r="K3" s="1"/>
      <c r="L3" s="1"/>
      <c r="M3" s="1"/>
      <c r="N3" s="55">
        <v>45566</v>
      </c>
      <c r="O3" s="1"/>
      <c r="P3" s="1"/>
    </row>
    <row r="4" spans="1:16" ht="15.75" x14ac:dyDescent="0.25">
      <c r="A4" s="1"/>
      <c r="B4" s="4" t="s">
        <v>72</v>
      </c>
      <c r="C4" s="5"/>
      <c r="D4" s="1"/>
      <c r="I4" s="1"/>
      <c r="J4" s="52" t="s">
        <v>57</v>
      </c>
      <c r="L4" s="52"/>
      <c r="M4" s="53"/>
      <c r="N4" s="56">
        <v>184</v>
      </c>
      <c r="O4" s="1"/>
      <c r="P4" s="1"/>
    </row>
    <row r="5" spans="1:16" ht="15.75" customHeight="1" thickBot="1" x14ac:dyDescent="0.3">
      <c r="A5" s="1"/>
      <c r="B5" s="5"/>
      <c r="C5" s="61" t="s">
        <v>69</v>
      </c>
      <c r="D5" s="60" t="s">
        <v>73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/>
      <c r="D9" s="42"/>
      <c r="E9" s="49" t="s">
        <v>74</v>
      </c>
      <c r="F9" s="18">
        <v>8</v>
      </c>
      <c r="G9" s="18"/>
      <c r="H9" s="18"/>
      <c r="I9" s="19">
        <f t="shared" ref="I9:I33" si="0">(D9-C9)*24</f>
        <v>0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/>
      <c r="D10" s="42"/>
      <c r="E10" s="49" t="s">
        <v>74</v>
      </c>
      <c r="F10" s="18">
        <v>8</v>
      </c>
      <c r="G10" s="18"/>
      <c r="H10" s="18"/>
      <c r="I10" s="19">
        <f t="shared" si="0"/>
        <v>0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/>
      <c r="D11" s="42"/>
      <c r="E11" s="49" t="s">
        <v>74</v>
      </c>
      <c r="F11" s="18">
        <v>8</v>
      </c>
      <c r="G11" s="18"/>
      <c r="H11" s="18"/>
      <c r="I11" s="19">
        <f t="shared" si="0"/>
        <v>0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/>
      <c r="D12" s="42"/>
      <c r="E12" s="49" t="s">
        <v>74</v>
      </c>
      <c r="F12" s="18">
        <v>8</v>
      </c>
      <c r="G12" s="18"/>
      <c r="H12" s="18"/>
      <c r="I12" s="19">
        <f t="shared" si="0"/>
        <v>0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49" t="s">
        <v>74</v>
      </c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49" t="s">
        <v>74</v>
      </c>
      <c r="F14" s="18"/>
      <c r="G14" s="18"/>
      <c r="H14" s="18"/>
      <c r="I14" s="19">
        <f t="shared" si="0"/>
        <v>0</v>
      </c>
      <c r="J14" s="19" t="s">
        <v>67</v>
      </c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/>
      <c r="D15" s="42"/>
      <c r="E15" s="49" t="s">
        <v>74</v>
      </c>
      <c r="F15" s="18">
        <v>8</v>
      </c>
      <c r="G15" s="18"/>
      <c r="H15" s="18"/>
      <c r="I15" s="19">
        <f t="shared" si="0"/>
        <v>0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/>
      <c r="D16" s="42"/>
      <c r="E16" s="49" t="s">
        <v>74</v>
      </c>
      <c r="F16" s="18">
        <v>8</v>
      </c>
      <c r="G16" s="18"/>
      <c r="H16" s="18"/>
      <c r="I16" s="19">
        <f t="shared" si="0"/>
        <v>0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/>
      <c r="D17" s="42"/>
      <c r="E17" s="49" t="s">
        <v>74</v>
      </c>
      <c r="F17" s="18">
        <v>8</v>
      </c>
      <c r="G17" s="18"/>
      <c r="H17" s="18"/>
      <c r="I17" s="19">
        <f t="shared" si="0"/>
        <v>0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/>
      <c r="D18" s="42"/>
      <c r="E18" s="49" t="s">
        <v>74</v>
      </c>
      <c r="F18" s="18">
        <v>8</v>
      </c>
      <c r="G18" s="18"/>
      <c r="H18" s="18"/>
      <c r="I18" s="19">
        <f t="shared" si="0"/>
        <v>0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/>
      <c r="D19" s="42"/>
      <c r="E19" s="49" t="s">
        <v>74</v>
      </c>
      <c r="F19" s="18">
        <v>8</v>
      </c>
      <c r="G19" s="18"/>
      <c r="H19" s="18"/>
      <c r="I19" s="19">
        <f t="shared" si="0"/>
        <v>0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49" t="s">
        <v>74</v>
      </c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49" t="s">
        <v>74</v>
      </c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/>
      <c r="D22" s="42"/>
      <c r="E22" s="49" t="s">
        <v>74</v>
      </c>
      <c r="F22" s="18">
        <v>8</v>
      </c>
      <c r="G22" s="18"/>
      <c r="H22" s="18"/>
      <c r="I22" s="19">
        <f t="shared" si="0"/>
        <v>0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/>
      <c r="D23" s="42"/>
      <c r="E23" s="49" t="s">
        <v>74</v>
      </c>
      <c r="F23" s="18">
        <v>8</v>
      </c>
      <c r="G23" s="18"/>
      <c r="H23" s="18"/>
      <c r="I23" s="19">
        <f t="shared" si="0"/>
        <v>0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/>
      <c r="D24" s="42"/>
      <c r="E24" s="49" t="s">
        <v>74</v>
      </c>
      <c r="F24" s="18">
        <v>8</v>
      </c>
      <c r="G24" s="18"/>
      <c r="H24" s="18"/>
      <c r="I24" s="19">
        <f t="shared" si="0"/>
        <v>0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/>
      <c r="D25" s="42"/>
      <c r="E25" s="49" t="s">
        <v>74</v>
      </c>
      <c r="F25" s="18">
        <v>8</v>
      </c>
      <c r="G25" s="18"/>
      <c r="H25" s="18"/>
      <c r="I25" s="19">
        <f t="shared" si="0"/>
        <v>0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/>
      <c r="D26" s="42"/>
      <c r="E26" s="49" t="s">
        <v>74</v>
      </c>
      <c r="F26" s="18">
        <v>8</v>
      </c>
      <c r="G26" s="18"/>
      <c r="H26" s="18"/>
      <c r="I26" s="19">
        <f t="shared" si="0"/>
        <v>0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49" t="s">
        <v>74</v>
      </c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49" t="s">
        <v>74</v>
      </c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/>
      <c r="D29" s="42"/>
      <c r="E29" s="49" t="s">
        <v>74</v>
      </c>
      <c r="F29" s="18">
        <v>8</v>
      </c>
      <c r="G29" s="18"/>
      <c r="H29" s="18"/>
      <c r="I29" s="19">
        <f t="shared" si="0"/>
        <v>0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49" t="s">
        <v>74</v>
      </c>
      <c r="F30" s="18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49" t="s">
        <v>74</v>
      </c>
      <c r="F31" s="18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/>
      <c r="D32" s="42"/>
      <c r="E32" s="49" t="s">
        <v>74</v>
      </c>
      <c r="F32" s="18">
        <v>8</v>
      </c>
      <c r="G32" s="18"/>
      <c r="H32" s="18"/>
      <c r="I32" s="19">
        <f t="shared" si="0"/>
        <v>0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49" t="s">
        <v>74</v>
      </c>
      <c r="F33" s="18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49" t="s">
        <v>74</v>
      </c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49" t="s">
        <v>74</v>
      </c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/>
      <c r="D36" s="42"/>
      <c r="E36" s="49" t="s">
        <v>74</v>
      </c>
      <c r="F36" s="18">
        <v>8</v>
      </c>
      <c r="G36" s="18"/>
      <c r="H36" s="18"/>
      <c r="I36" s="19">
        <f t="shared" ref="I36:I39" si="1">(D36-C36)*24</f>
        <v>0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/>
      <c r="D37" s="42"/>
      <c r="E37" s="49" t="s">
        <v>74</v>
      </c>
      <c r="F37" s="18">
        <v>8</v>
      </c>
      <c r="G37" s="18"/>
      <c r="H37" s="18"/>
      <c r="I37" s="19">
        <f t="shared" si="1"/>
        <v>0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/>
      <c r="D38" s="42"/>
      <c r="E38" s="49" t="s">
        <v>74</v>
      </c>
      <c r="F38" s="18">
        <v>8</v>
      </c>
      <c r="G38" s="18"/>
      <c r="H38" s="18"/>
      <c r="I38" s="19">
        <f t="shared" si="1"/>
        <v>0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/>
      <c r="D39" s="42"/>
      <c r="E39" s="49" t="s">
        <v>74</v>
      </c>
      <c r="F39" s="18">
        <v>8</v>
      </c>
      <c r="G39" s="18"/>
      <c r="H39" s="18"/>
      <c r="I39" s="19">
        <f t="shared" si="1"/>
        <v>0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184</v>
      </c>
      <c r="G40" s="29">
        <v>0</v>
      </c>
      <c r="H40" s="29"/>
      <c r="I40" s="3">
        <f>SUM(I9:I39)-I27-I28</f>
        <v>0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184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3"/>
      <c r="H49" s="3"/>
      <c r="I49" s="108"/>
      <c r="J49" s="108"/>
      <c r="K49" s="108"/>
      <c r="L49" s="108"/>
      <c r="M49" s="108"/>
      <c r="N49" s="108"/>
      <c r="O49" s="108"/>
      <c r="P49" s="10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08"/>
      <c r="J50" s="108"/>
      <c r="K50" s="108"/>
      <c r="L50" s="108"/>
      <c r="M50" s="108"/>
      <c r="N50" s="108"/>
      <c r="O50" s="108"/>
      <c r="P50" s="108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924A-9089-4433-B4BE-8DCB6979A594}">
  <dimension ref="A1:P58"/>
  <sheetViews>
    <sheetView topLeftCell="A28" zoomScale="90" zoomScaleNormal="90" workbookViewId="0">
      <selection activeCell="G52" sqref="G52:G53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7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62" t="s">
        <v>63</v>
      </c>
      <c r="I3" s="58"/>
      <c r="J3" s="58"/>
      <c r="K3" s="1"/>
      <c r="L3" s="1"/>
      <c r="M3" s="1"/>
      <c r="N3" s="55">
        <v>45566</v>
      </c>
      <c r="O3" s="1"/>
      <c r="P3" s="1"/>
    </row>
    <row r="4" spans="1:16" ht="15.75" x14ac:dyDescent="0.25">
      <c r="A4" s="1"/>
      <c r="B4" s="4" t="s">
        <v>75</v>
      </c>
      <c r="C4" s="5"/>
      <c r="D4" s="1"/>
      <c r="I4" s="1"/>
      <c r="J4" s="52" t="s">
        <v>57</v>
      </c>
      <c r="L4" s="52"/>
      <c r="M4" s="53"/>
      <c r="N4" s="56">
        <v>184</v>
      </c>
      <c r="O4" s="1"/>
      <c r="P4" s="1"/>
    </row>
    <row r="5" spans="1:16" ht="15.75" customHeight="1" thickBot="1" x14ac:dyDescent="0.3">
      <c r="A5" s="1"/>
      <c r="B5" s="5"/>
      <c r="C5" s="62" t="s">
        <v>76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42">
        <v>0.27083333333333331</v>
      </c>
      <c r="D9" s="42">
        <v>0.60416666666666663</v>
      </c>
      <c r="E9" s="49"/>
      <c r="F9" s="18"/>
      <c r="G9" s="18"/>
      <c r="H9" s="18"/>
      <c r="I9" s="19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0.27083333333333331</v>
      </c>
      <c r="D10" s="42">
        <v>0.60416666666666663</v>
      </c>
      <c r="E10" s="49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0.27083333333333331</v>
      </c>
      <c r="D11" s="42">
        <v>0.60416666666666663</v>
      </c>
      <c r="E11" s="49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0.27083333333333331</v>
      </c>
      <c r="D12" s="42">
        <v>0.60416666666666663</v>
      </c>
      <c r="E12" s="49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 t="s">
        <v>67</v>
      </c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0.27083333333333331</v>
      </c>
      <c r="D15" s="42">
        <v>0.60416666666666663</v>
      </c>
      <c r="E15" s="49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0.27083333333333331</v>
      </c>
      <c r="D16" s="42">
        <v>0.60416666666666663</v>
      </c>
      <c r="E16" s="49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0.27083333333333331</v>
      </c>
      <c r="D17" s="42">
        <v>0.60416666666666663</v>
      </c>
      <c r="E17" s="49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0.27083333333333331</v>
      </c>
      <c r="D18" s="42">
        <v>0.60416666666666663</v>
      </c>
      <c r="E18" s="49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0.27083333333333331</v>
      </c>
      <c r="D19" s="42">
        <v>0.60416666666666663</v>
      </c>
      <c r="E19" s="49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0.27083333333333331</v>
      </c>
      <c r="D22" s="42">
        <v>0.60416666666666663</v>
      </c>
      <c r="E22" s="49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0.27083333333333331</v>
      </c>
      <c r="D23" s="42">
        <v>0.60416666666666663</v>
      </c>
      <c r="E23" s="49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0.27083333333333331</v>
      </c>
      <c r="D24" s="42">
        <v>0.60416666666666663</v>
      </c>
      <c r="E24" s="49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0.27083333333333331</v>
      </c>
      <c r="D25" s="42">
        <v>0.60416666666666663</v>
      </c>
      <c r="E25" s="49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1" t="s">
        <v>32</v>
      </c>
      <c r="C26" s="42"/>
      <c r="D26" s="42"/>
      <c r="E26" s="49"/>
      <c r="F26" s="18"/>
      <c r="G26" s="18"/>
      <c r="H26" s="18"/>
      <c r="I26" s="19">
        <f t="shared" si="0"/>
        <v>0</v>
      </c>
      <c r="J26" s="18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47" t="s">
        <v>33</v>
      </c>
      <c r="C27" s="42">
        <v>0.27083333333333331</v>
      </c>
      <c r="D27" s="42">
        <v>0.60416666666666663</v>
      </c>
      <c r="E27" s="49"/>
      <c r="F27" s="18"/>
      <c r="G27" s="23"/>
      <c r="H27" s="23"/>
      <c r="I27" s="19">
        <f t="shared" si="0"/>
        <v>8</v>
      </c>
      <c r="J27" s="19">
        <v>8</v>
      </c>
      <c r="K27" s="21"/>
      <c r="L27" s="22"/>
      <c r="M27" s="22"/>
      <c r="N27" s="22"/>
      <c r="O27" s="22"/>
      <c r="P27" s="22"/>
    </row>
    <row r="28" spans="1:16" ht="15.75" x14ac:dyDescent="0.25">
      <c r="A28" s="1"/>
      <c r="B28" s="47" t="s">
        <v>34</v>
      </c>
      <c r="C28" s="42">
        <v>0.27083333333333331</v>
      </c>
      <c r="D28" s="42">
        <v>0.60416666666666663</v>
      </c>
      <c r="E28" s="49"/>
      <c r="F28" s="18"/>
      <c r="G28" s="23"/>
      <c r="H28" s="23"/>
      <c r="I28" s="19">
        <f t="shared" si="0"/>
        <v>8</v>
      </c>
      <c r="J28" s="19">
        <v>8</v>
      </c>
      <c r="K28" s="21"/>
      <c r="L28" s="22"/>
      <c r="M28" s="22"/>
      <c r="N28" s="22"/>
      <c r="O28" s="22"/>
      <c r="P28" s="22"/>
    </row>
    <row r="29" spans="1:16" ht="15.75" x14ac:dyDescent="0.25">
      <c r="A29" s="1"/>
      <c r="B29" s="63">
        <v>21</v>
      </c>
      <c r="C29" s="42"/>
      <c r="D29" s="42"/>
      <c r="E29" s="17"/>
      <c r="F29" s="18"/>
      <c r="G29" s="18"/>
      <c r="H29" s="18"/>
      <c r="I29" s="19">
        <f t="shared" si="0"/>
        <v>0</v>
      </c>
      <c r="J29" s="18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/>
      <c r="D30" s="42"/>
      <c r="E30" s="49" t="s">
        <v>60</v>
      </c>
      <c r="F30" s="18">
        <v>8</v>
      </c>
      <c r="G30" s="18"/>
      <c r="H30" s="18"/>
      <c r="I30" s="19">
        <f t="shared" si="0"/>
        <v>0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/>
      <c r="D31" s="42"/>
      <c r="E31" s="49" t="s">
        <v>60</v>
      </c>
      <c r="F31" s="18">
        <v>8</v>
      </c>
      <c r="G31" s="18"/>
      <c r="H31" s="18"/>
      <c r="I31" s="19">
        <f t="shared" si="0"/>
        <v>0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/>
      <c r="D32" s="42"/>
      <c r="E32" s="49" t="s">
        <v>60</v>
      </c>
      <c r="F32" s="18">
        <v>8</v>
      </c>
      <c r="G32" s="18"/>
      <c r="H32" s="18"/>
      <c r="I32" s="19">
        <f t="shared" si="0"/>
        <v>0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0.27083333333333331</v>
      </c>
      <c r="D33" s="42">
        <v>0.60416666666666663</v>
      </c>
      <c r="E33" s="49"/>
      <c r="F33" s="18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64" t="s">
        <v>77</v>
      </c>
      <c r="D34" s="65" t="s">
        <v>78</v>
      </c>
      <c r="E34" s="17"/>
      <c r="F34" s="20"/>
      <c r="G34" s="20"/>
      <c r="H34" s="20"/>
      <c r="I34" s="19">
        <v>9</v>
      </c>
      <c r="J34" s="19"/>
      <c r="K34" s="21"/>
      <c r="L34" s="22">
        <v>9</v>
      </c>
      <c r="M34" s="22"/>
      <c r="N34" s="22"/>
      <c r="O34" s="22">
        <v>9</v>
      </c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v>2.5</v>
      </c>
      <c r="J35" s="19"/>
      <c r="K35" s="21"/>
      <c r="L35" s="22">
        <v>2.5</v>
      </c>
      <c r="M35" s="22">
        <v>2.5</v>
      </c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/>
      <c r="D39" s="42"/>
      <c r="E39" s="49" t="s">
        <v>60</v>
      </c>
      <c r="F39" s="18">
        <v>8</v>
      </c>
      <c r="G39" s="18"/>
      <c r="H39" s="18"/>
      <c r="I39" s="19">
        <f t="shared" si="1"/>
        <v>0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32</v>
      </c>
      <c r="G40" s="29"/>
      <c r="H40" s="29"/>
      <c r="I40" s="3">
        <f>SUM(I9:I39)-I34-I35</f>
        <v>152</v>
      </c>
      <c r="J40" s="3">
        <f>SUM(J9:J39)</f>
        <v>184</v>
      </c>
      <c r="K40" s="3">
        <f>SUM(K9:K39)</f>
        <v>0</v>
      </c>
      <c r="L40" s="3">
        <f>SUM(L9:L39)</f>
        <v>11.5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152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11.5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32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3"/>
      <c r="H49" s="3"/>
      <c r="I49" s="108"/>
      <c r="J49" s="108"/>
      <c r="K49" s="108"/>
      <c r="L49" s="108"/>
      <c r="M49" s="108"/>
      <c r="N49" s="108"/>
      <c r="O49" s="108"/>
      <c r="P49" s="10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08"/>
      <c r="J50" s="108"/>
      <c r="K50" s="108"/>
      <c r="L50" s="108"/>
      <c r="M50" s="108"/>
      <c r="N50" s="108"/>
      <c r="O50" s="108"/>
      <c r="P50" s="108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57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57" t="s">
        <v>65</v>
      </c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57" t="s">
        <v>66</v>
      </c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9196-D8C4-4375-973A-A0CE1D973713}">
  <dimension ref="A1:P58"/>
  <sheetViews>
    <sheetView zoomScale="90" zoomScaleNormal="90" workbookViewId="0">
      <selection activeCell="C5" sqref="C5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3"/>
      <c r="G2" s="3"/>
      <c r="H2" s="62" t="s">
        <v>63</v>
      </c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4" t="s">
        <v>81</v>
      </c>
      <c r="C3" s="5"/>
      <c r="D3" s="1"/>
      <c r="I3" s="1"/>
      <c r="J3" s="52" t="s">
        <v>57</v>
      </c>
      <c r="L3" s="52"/>
      <c r="M3" s="53"/>
      <c r="N3" s="56">
        <v>152</v>
      </c>
      <c r="O3" s="1"/>
      <c r="P3" s="1"/>
    </row>
    <row r="4" spans="1:16" ht="15.75" customHeight="1" x14ac:dyDescent="0.25">
      <c r="A4" s="1"/>
      <c r="B4" s="5"/>
      <c r="C4" s="62" t="s">
        <v>79</v>
      </c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"/>
      <c r="C5" s="44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66" t="s">
        <v>17</v>
      </c>
      <c r="C9" s="71"/>
      <c r="D9" s="71"/>
      <c r="E9" s="72"/>
      <c r="F9" s="73"/>
      <c r="G9" s="73"/>
      <c r="H9" s="73"/>
      <c r="I9" s="69">
        <f t="shared" ref="I9:I36" si="0">(D9-C9)*24</f>
        <v>0</v>
      </c>
      <c r="J9" s="18">
        <v>0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66" t="s">
        <v>18</v>
      </c>
      <c r="C10" s="71"/>
      <c r="D10" s="71"/>
      <c r="E10" s="72"/>
      <c r="F10" s="73"/>
      <c r="G10" s="73"/>
      <c r="H10" s="73"/>
      <c r="I10" s="69">
        <f t="shared" si="0"/>
        <v>0</v>
      </c>
      <c r="J10" s="18">
        <v>0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66" t="s">
        <v>19</v>
      </c>
      <c r="C11" s="71"/>
      <c r="D11" s="71"/>
      <c r="E11" s="72"/>
      <c r="F11" s="73"/>
      <c r="G11" s="73"/>
      <c r="H11" s="73"/>
      <c r="I11" s="69">
        <f t="shared" si="0"/>
        <v>0</v>
      </c>
      <c r="J11" s="18">
        <v>0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66" t="s">
        <v>20</v>
      </c>
      <c r="C12" s="71"/>
      <c r="D12" s="71"/>
      <c r="E12" s="72"/>
      <c r="F12" s="73"/>
      <c r="G12" s="73"/>
      <c r="H12" s="73"/>
      <c r="I12" s="69">
        <f t="shared" si="0"/>
        <v>0</v>
      </c>
      <c r="J12" s="18">
        <v>0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67" t="s">
        <v>21</v>
      </c>
      <c r="C13" s="74"/>
      <c r="D13" s="75"/>
      <c r="E13" s="72"/>
      <c r="F13" s="73"/>
      <c r="G13" s="73"/>
      <c r="H13" s="73"/>
      <c r="I13" s="69">
        <f t="shared" si="0"/>
        <v>0</v>
      </c>
      <c r="J13" s="18">
        <v>0</v>
      </c>
      <c r="K13" s="21"/>
      <c r="L13" s="22"/>
      <c r="M13" s="22"/>
      <c r="N13" s="22"/>
      <c r="O13" s="22"/>
      <c r="P13" s="22"/>
    </row>
    <row r="14" spans="1:16" ht="15.75" x14ac:dyDescent="0.25">
      <c r="A14" s="1"/>
      <c r="B14" s="68" t="s">
        <v>22</v>
      </c>
      <c r="C14" s="74"/>
      <c r="D14" s="75"/>
      <c r="E14" s="72"/>
      <c r="F14" s="73"/>
      <c r="G14" s="73"/>
      <c r="H14" s="73"/>
      <c r="I14" s="69">
        <f t="shared" si="0"/>
        <v>0</v>
      </c>
      <c r="J14" s="18">
        <v>0</v>
      </c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0.27083333333333331</v>
      </c>
      <c r="D15" s="42">
        <v>0.60416666666666663</v>
      </c>
      <c r="E15" s="49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0.27083333333333331</v>
      </c>
      <c r="D16" s="42">
        <v>0.60416666666666663</v>
      </c>
      <c r="E16" s="49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0.27083333333333331</v>
      </c>
      <c r="D17" s="42">
        <v>0.60416666666666663</v>
      </c>
      <c r="E17" s="49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0.27083333333333331</v>
      </c>
      <c r="D18" s="42">
        <v>0.60416666666666663</v>
      </c>
      <c r="E18" s="49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1" t="s">
        <v>26</v>
      </c>
      <c r="C19" s="42"/>
      <c r="D19" s="42"/>
      <c r="E19" s="49"/>
      <c r="F19" s="18"/>
      <c r="G19" s="18"/>
      <c r="H19" s="18"/>
      <c r="I19" s="19">
        <f t="shared" si="0"/>
        <v>0</v>
      </c>
      <c r="J19" s="18">
        <v>0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7" t="s">
        <v>27</v>
      </c>
      <c r="C20" s="42">
        <v>0.27083333333333331</v>
      </c>
      <c r="D20" s="42">
        <v>0.60416666666666663</v>
      </c>
      <c r="E20" s="49"/>
      <c r="F20" s="18"/>
      <c r="G20" s="18"/>
      <c r="H20" s="18"/>
      <c r="I20" s="19">
        <f t="shared" si="0"/>
        <v>8</v>
      </c>
      <c r="J20" s="18">
        <v>8</v>
      </c>
      <c r="K20" s="21"/>
      <c r="L20" s="22"/>
      <c r="M20" s="22"/>
      <c r="N20" s="22"/>
      <c r="O20" s="22"/>
      <c r="P20" s="22"/>
    </row>
    <row r="21" spans="1:16" ht="15.75" x14ac:dyDescent="0.25">
      <c r="A21" s="1"/>
      <c r="B21" s="47" t="s">
        <v>28</v>
      </c>
      <c r="C21" s="42">
        <v>0.27083333333333331</v>
      </c>
      <c r="D21" s="42">
        <v>0.60416666666666663</v>
      </c>
      <c r="E21" s="49"/>
      <c r="F21" s="18"/>
      <c r="G21" s="18"/>
      <c r="H21" s="18"/>
      <c r="I21" s="19">
        <f t="shared" si="0"/>
        <v>8</v>
      </c>
      <c r="J21" s="18">
        <v>8</v>
      </c>
      <c r="K21" s="21"/>
      <c r="L21" s="22"/>
      <c r="M21" s="22"/>
      <c r="N21" s="22"/>
      <c r="O21" s="22"/>
      <c r="P21" s="22"/>
    </row>
    <row r="22" spans="1:16" ht="15.75" x14ac:dyDescent="0.25">
      <c r="A22" s="1"/>
      <c r="B22" s="63">
        <v>14</v>
      </c>
      <c r="C22" s="42"/>
      <c r="D22" s="42"/>
      <c r="E22" s="49"/>
      <c r="F22" s="18"/>
      <c r="G22" s="18"/>
      <c r="H22" s="18"/>
      <c r="I22" s="19">
        <f t="shared" si="0"/>
        <v>0</v>
      </c>
      <c r="J22" s="18">
        <v>0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0.27083333333333331</v>
      </c>
      <c r="D23" s="42">
        <v>0.60416666666666663</v>
      </c>
      <c r="E23" s="49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0.27083333333333331</v>
      </c>
      <c r="D24" s="42">
        <v>0.60416666666666663</v>
      </c>
      <c r="E24" s="49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0.27083333333333331</v>
      </c>
      <c r="D25" s="42">
        <v>0.60416666666666663</v>
      </c>
      <c r="E25" s="49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0.27083333333333331</v>
      </c>
      <c r="D26" s="42">
        <v>0.60416666666666663</v>
      </c>
      <c r="E26" s="49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8">
        <v>0</v>
      </c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8">
        <v>0</v>
      </c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0.27083333333333331</v>
      </c>
      <c r="D29" s="42">
        <v>0.60416666666666663</v>
      </c>
      <c r="E29" s="49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0.27083333333333331</v>
      </c>
      <c r="D30" s="42">
        <v>0.60416666666666663</v>
      </c>
      <c r="E30" s="49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0.27083333333333331</v>
      </c>
      <c r="D31" s="42">
        <v>0.60416666666666663</v>
      </c>
      <c r="E31" s="49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1" t="s">
        <v>37</v>
      </c>
      <c r="C32" s="42"/>
      <c r="D32" s="42"/>
      <c r="E32" s="17"/>
      <c r="F32" s="18"/>
      <c r="G32" s="18"/>
      <c r="H32" s="18"/>
      <c r="I32" s="19">
        <f t="shared" si="0"/>
        <v>0</v>
      </c>
      <c r="J32" s="18">
        <v>0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0.27083333333333331</v>
      </c>
      <c r="D33" s="42">
        <v>0.60416666666666663</v>
      </c>
      <c r="E33" s="49"/>
      <c r="F33" s="18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7" t="s">
        <v>39</v>
      </c>
      <c r="C34" s="42">
        <v>0.27083333333333331</v>
      </c>
      <c r="D34" s="42">
        <v>0.60416666666666663</v>
      </c>
      <c r="E34" s="49"/>
      <c r="F34" s="18"/>
      <c r="G34" s="18"/>
      <c r="H34" s="18"/>
      <c r="I34" s="19">
        <f t="shared" si="0"/>
        <v>8</v>
      </c>
      <c r="J34" s="18">
        <v>8</v>
      </c>
      <c r="K34" s="21"/>
      <c r="L34" s="22"/>
      <c r="M34" s="22"/>
      <c r="N34" s="22"/>
      <c r="O34" s="22"/>
      <c r="P34" s="22"/>
    </row>
    <row r="35" spans="1:16" ht="15.75" x14ac:dyDescent="0.25">
      <c r="A35" s="1"/>
      <c r="B35" s="47" t="s">
        <v>40</v>
      </c>
      <c r="C35" s="42">
        <v>0.27083333333333331</v>
      </c>
      <c r="D35" s="42">
        <v>0.60416666666666663</v>
      </c>
      <c r="E35" s="49"/>
      <c r="F35" s="18"/>
      <c r="G35" s="18"/>
      <c r="H35" s="18"/>
      <c r="I35" s="19">
        <f t="shared" si="0"/>
        <v>8</v>
      </c>
      <c r="J35" s="18">
        <v>8</v>
      </c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0.27083333333333331</v>
      </c>
      <c r="D36" s="42">
        <v>0.60416666666666663</v>
      </c>
      <c r="E36" s="49"/>
      <c r="F36" s="18"/>
      <c r="G36" s="18"/>
      <c r="H36" s="18"/>
      <c r="I36" s="19">
        <f t="shared" si="0"/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14" t="s">
        <v>41</v>
      </c>
      <c r="C37" s="42"/>
      <c r="D37" s="42"/>
      <c r="E37" s="17"/>
      <c r="F37" s="18"/>
      <c r="G37" s="18"/>
      <c r="H37" s="18"/>
      <c r="I37" s="19">
        <f t="shared" ref="I37:I39" si="1">(D37-C37)*24</f>
        <v>0</v>
      </c>
      <c r="J37" s="18">
        <v>0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0.27083333333333331</v>
      </c>
      <c r="D38" s="42">
        <v>0.60416666666666663</v>
      </c>
      <c r="E38" s="49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0.27083333333333331</v>
      </c>
      <c r="D39" s="42">
        <v>0.60416666666666663</v>
      </c>
      <c r="E39" s="49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>
        <f>SUM(F40)</f>
        <v>0</v>
      </c>
      <c r="H40" s="29"/>
      <c r="I40" s="3">
        <f>SUM(I9:I39)-I27-I28</f>
        <v>152</v>
      </c>
      <c r="J40" s="3">
        <f>SUM(J9:J39)</f>
        <v>152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152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 t="s">
        <v>80</v>
      </c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 t="s">
        <v>82</v>
      </c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C59F-5E28-430A-AB5F-9DF318A3C264}">
  <dimension ref="A1:P58"/>
  <sheetViews>
    <sheetView zoomScale="80" zoomScaleNormal="80" workbookViewId="0">
      <selection activeCell="F2" sqref="F2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 t="s">
        <v>71</v>
      </c>
      <c r="G2" s="3"/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84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C4" s="59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"/>
      <c r="C5" s="81" t="s">
        <v>83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>
        <v>0.29166666666666669</v>
      </c>
      <c r="D9" s="70">
        <v>0.625</v>
      </c>
      <c r="E9" s="17"/>
      <c r="F9" s="18"/>
      <c r="G9" s="18"/>
      <c r="H9" s="18"/>
      <c r="I9" s="84">
        <f t="shared" ref="I9:I33" si="0">(D9-C9)*24</f>
        <v>8</v>
      </c>
      <c r="J9" s="18"/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0"/>
        <v>8</v>
      </c>
      <c r="J18" s="18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0"/>
        <v>8</v>
      </c>
      <c r="J19" s="18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si="0"/>
        <v>8</v>
      </c>
      <c r="J22" s="18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0"/>
        <v>8</v>
      </c>
      <c r="J23" s="18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0"/>
        <v>8</v>
      </c>
      <c r="J24" s="18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0"/>
        <v>8</v>
      </c>
      <c r="J25" s="18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0"/>
        <v>8</v>
      </c>
      <c r="J26" s="18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17"/>
      <c r="F29" s="18"/>
      <c r="G29" s="18"/>
      <c r="H29" s="18"/>
      <c r="I29" s="19">
        <f t="shared" si="0"/>
        <v>8</v>
      </c>
      <c r="J29" s="18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17"/>
      <c r="F30" s="18"/>
      <c r="G30" s="18"/>
      <c r="H30" s="18"/>
      <c r="I30" s="19">
        <f t="shared" si="0"/>
        <v>8</v>
      </c>
      <c r="J30" s="18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17"/>
      <c r="F31" s="18"/>
      <c r="G31" s="18"/>
      <c r="H31" s="18"/>
      <c r="I31" s="19">
        <f t="shared" si="0"/>
        <v>8</v>
      </c>
      <c r="J31" s="18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17"/>
      <c r="F32" s="18"/>
      <c r="G32" s="18"/>
      <c r="H32" s="18"/>
      <c r="I32" s="19">
        <f t="shared" si="0"/>
        <v>8</v>
      </c>
      <c r="J32" s="18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17"/>
      <c r="F33" s="18"/>
      <c r="G33" s="18"/>
      <c r="H33" s="18"/>
      <c r="I33" s="19">
        <f t="shared" si="0"/>
        <v>8</v>
      </c>
      <c r="J33" s="18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1">(D36-C36)*24</f>
        <v>8</v>
      </c>
      <c r="J36" s="19"/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1"/>
        <v>8</v>
      </c>
      <c r="J37" s="19"/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1"/>
        <v>8</v>
      </c>
      <c r="J38" s="19"/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17"/>
      <c r="F39" s="18"/>
      <c r="G39" s="18"/>
      <c r="H39" s="18"/>
      <c r="I39" s="19">
        <f t="shared" si="1"/>
        <v>8</v>
      </c>
      <c r="J39" s="19"/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>
        <f>SUM(F40)</f>
        <v>0</v>
      </c>
      <c r="H40" s="29"/>
      <c r="I40" s="3">
        <f>SUM(I9:I39)</f>
        <v>184</v>
      </c>
      <c r="J40" s="3">
        <f>SUM(J9:J39)</f>
        <v>0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I40-F40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A410-878B-4D0C-B5CB-9B2BC63D2CA5}">
  <dimension ref="A1:P58"/>
  <sheetViews>
    <sheetView topLeftCell="A26" zoomScale="80" zoomScaleNormal="80" workbookViewId="0">
      <selection activeCell="C34" sqref="C34:D34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83" t="s">
        <v>87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0" t="s">
        <v>85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62" t="s">
        <v>86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>
        <v>0.29166666666666669</v>
      </c>
      <c r="D9" s="70">
        <v>0.625</v>
      </c>
      <c r="E9" s="17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17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17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17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17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/>
      <c r="D33" s="42"/>
      <c r="E33" s="50" t="s">
        <v>60</v>
      </c>
      <c r="F33" s="23">
        <v>8</v>
      </c>
      <c r="G33" s="18"/>
      <c r="H33" s="18"/>
      <c r="I33" s="19">
        <f t="shared" si="0"/>
        <v>0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42">
        <v>0.375</v>
      </c>
      <c r="D34" s="42">
        <v>0.95833333333333337</v>
      </c>
      <c r="E34" s="17"/>
      <c r="F34" s="20"/>
      <c r="G34" s="20"/>
      <c r="H34" s="20"/>
      <c r="I34" s="19">
        <v>14</v>
      </c>
      <c r="J34" s="19"/>
      <c r="K34" s="21"/>
      <c r="L34" s="22">
        <v>14</v>
      </c>
      <c r="M34" s="22"/>
      <c r="N34" s="22"/>
      <c r="O34" s="22">
        <v>14</v>
      </c>
      <c r="P34" s="22"/>
    </row>
    <row r="35" spans="1:16" ht="15.75" x14ac:dyDescent="0.25">
      <c r="A35" s="1"/>
      <c r="B35" s="14" t="s">
        <v>40</v>
      </c>
      <c r="C35" s="42">
        <v>0.29166666666666669</v>
      </c>
      <c r="D35" s="42">
        <v>0.625</v>
      </c>
      <c r="E35" s="17"/>
      <c r="F35" s="20"/>
      <c r="G35" s="20"/>
      <c r="H35" s="20"/>
      <c r="I35" s="19">
        <v>3</v>
      </c>
      <c r="J35" s="19"/>
      <c r="K35" s="21"/>
      <c r="L35" s="22">
        <v>3</v>
      </c>
      <c r="M35" s="22">
        <v>3</v>
      </c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17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8</v>
      </c>
      <c r="G40" s="29"/>
      <c r="H40" s="29"/>
      <c r="I40" s="3">
        <f>SUM(I9:I39)-I34-I35</f>
        <v>176</v>
      </c>
      <c r="J40" s="3">
        <f>SUM(J9:J39)</f>
        <v>184</v>
      </c>
      <c r="K40" s="3">
        <f>SUM(K9:K39)</f>
        <v>0</v>
      </c>
      <c r="L40" s="3">
        <f>SUM(L9:L39)</f>
        <v>17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17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8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57" t="s">
        <v>88</v>
      </c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57" t="s">
        <v>66</v>
      </c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D665-5A06-4B7D-BF53-9983B9BA4F94}">
  <dimension ref="A1:P58"/>
  <sheetViews>
    <sheetView zoomScale="80" zoomScaleNormal="80" workbookViewId="0">
      <selection activeCell="G2" sqref="G2"/>
    </sheetView>
  </sheetViews>
  <sheetFormatPr defaultRowHeight="15" x14ac:dyDescent="0.25"/>
  <cols>
    <col min="2" max="2" width="6.7109375" customWidth="1"/>
    <col min="4" max="5" width="10.42578125" customWidth="1"/>
    <col min="6" max="6" width="8.7109375" customWidth="1"/>
    <col min="7" max="7" width="6.7109375" customWidth="1"/>
    <col min="8" max="8" width="9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" t="s">
        <v>55</v>
      </c>
      <c r="C2" s="5"/>
      <c r="D2" s="1"/>
      <c r="E2" s="2"/>
      <c r="F2" s="79"/>
      <c r="G2" s="79" t="s">
        <v>63</v>
      </c>
      <c r="H2" s="62"/>
      <c r="I2" s="58"/>
      <c r="J2" s="58"/>
      <c r="K2" s="1"/>
      <c r="L2" s="1"/>
      <c r="M2" s="1"/>
      <c r="N2" s="55">
        <v>45566</v>
      </c>
      <c r="O2" s="1"/>
      <c r="P2" s="1"/>
    </row>
    <row r="3" spans="1:16" ht="15.75" x14ac:dyDescent="0.25">
      <c r="A3" s="1"/>
      <c r="B3" s="86" t="s">
        <v>90</v>
      </c>
      <c r="C3" s="5"/>
      <c r="D3" s="1"/>
      <c r="I3" s="1"/>
      <c r="J3" s="52" t="s">
        <v>57</v>
      </c>
      <c r="L3" s="52"/>
      <c r="M3" s="53"/>
      <c r="N3" s="56">
        <v>184</v>
      </c>
      <c r="O3" s="1"/>
      <c r="P3" s="1"/>
    </row>
    <row r="4" spans="1:16" ht="15.75" customHeight="1" x14ac:dyDescent="0.25">
      <c r="A4" s="1"/>
      <c r="B4" s="5"/>
      <c r="D4" s="1"/>
      <c r="E4" s="2"/>
      <c r="F4" s="3"/>
      <c r="G4" s="3"/>
      <c r="H4" s="3"/>
      <c r="I4" s="1"/>
      <c r="J4" s="2"/>
      <c r="K4" s="1"/>
      <c r="L4" s="1"/>
      <c r="M4" s="1"/>
      <c r="N4" s="1"/>
      <c r="O4" s="1"/>
      <c r="P4" s="1"/>
    </row>
    <row r="5" spans="1:16" ht="15.75" customHeight="1" thickBot="1" x14ac:dyDescent="0.3">
      <c r="A5" s="1"/>
      <c r="B5" s="5"/>
      <c r="C5" s="85" t="s">
        <v>89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2</v>
      </c>
      <c r="C6" s="92" t="s">
        <v>3</v>
      </c>
      <c r="D6" s="92" t="s">
        <v>4</v>
      </c>
      <c r="E6" s="92" t="s">
        <v>5</v>
      </c>
      <c r="F6" s="88" t="s">
        <v>6</v>
      </c>
      <c r="G6" s="88" t="s">
        <v>52</v>
      </c>
      <c r="H6" s="88" t="s">
        <v>53</v>
      </c>
      <c r="I6" s="92" t="s">
        <v>7</v>
      </c>
      <c r="J6" s="92" t="s">
        <v>8</v>
      </c>
      <c r="K6" s="96" t="s">
        <v>9</v>
      </c>
      <c r="L6" s="97"/>
      <c r="M6" s="109" t="s">
        <v>10</v>
      </c>
      <c r="N6" s="110"/>
      <c r="O6" s="110"/>
      <c r="P6" s="111"/>
    </row>
    <row r="7" spans="1:16" ht="58.5" customHeight="1" thickBot="1" x14ac:dyDescent="0.3">
      <c r="A7" s="1"/>
      <c r="B7" s="91"/>
      <c r="C7" s="93"/>
      <c r="D7" s="93"/>
      <c r="E7" s="93"/>
      <c r="F7" s="89"/>
      <c r="G7" s="89"/>
      <c r="H7" s="89"/>
      <c r="I7" s="93"/>
      <c r="J7" s="93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</row>
    <row r="8" spans="1:16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</row>
    <row r="9" spans="1:16" ht="15.75" x14ac:dyDescent="0.25">
      <c r="A9" s="1"/>
      <c r="B9" s="47" t="s">
        <v>17</v>
      </c>
      <c r="C9" s="70">
        <v>0.29166666666666669</v>
      </c>
      <c r="D9" s="70">
        <v>0.625</v>
      </c>
      <c r="E9" s="17"/>
      <c r="F9" s="18"/>
      <c r="G9" s="18"/>
      <c r="H9" s="18"/>
      <c r="I9" s="84">
        <f t="shared" ref="I9:I33" si="0">(D9-C9)*24</f>
        <v>8</v>
      </c>
      <c r="J9" s="18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7" t="s">
        <v>18</v>
      </c>
      <c r="C10" s="42">
        <v>0.29166666666666669</v>
      </c>
      <c r="D10" s="42">
        <v>0.625</v>
      </c>
      <c r="E10" s="17"/>
      <c r="F10" s="18"/>
      <c r="G10" s="18"/>
      <c r="H10" s="18"/>
      <c r="I10" s="19">
        <f t="shared" si="0"/>
        <v>8</v>
      </c>
      <c r="J10" s="18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7" t="s">
        <v>19</v>
      </c>
      <c r="C11" s="42">
        <v>0.29166666666666669</v>
      </c>
      <c r="D11" s="42">
        <v>0.625</v>
      </c>
      <c r="E11" s="17"/>
      <c r="F11" s="18"/>
      <c r="G11" s="18"/>
      <c r="H11" s="18"/>
      <c r="I11" s="19">
        <f t="shared" si="0"/>
        <v>8</v>
      </c>
      <c r="J11" s="18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7" t="s">
        <v>20</v>
      </c>
      <c r="C12" s="42">
        <v>0.29166666666666669</v>
      </c>
      <c r="D12" s="42">
        <v>0.625</v>
      </c>
      <c r="E12" s="17"/>
      <c r="F12" s="18"/>
      <c r="G12" s="18"/>
      <c r="H12" s="18"/>
      <c r="I12" s="19">
        <f t="shared" si="0"/>
        <v>8</v>
      </c>
      <c r="J12" s="18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14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8">
        <v>7</v>
      </c>
      <c r="C15" s="42">
        <v>0.29166666666666669</v>
      </c>
      <c r="D15" s="42">
        <v>0.625</v>
      </c>
      <c r="E15" s="17"/>
      <c r="F15" s="18"/>
      <c r="G15" s="18"/>
      <c r="H15" s="18"/>
      <c r="I15" s="19">
        <f t="shared" si="0"/>
        <v>8</v>
      </c>
      <c r="J15" s="18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7" t="s">
        <v>23</v>
      </c>
      <c r="C16" s="42">
        <v>0.29166666666666669</v>
      </c>
      <c r="D16" s="42">
        <v>0.625</v>
      </c>
      <c r="E16" s="17"/>
      <c r="F16" s="18"/>
      <c r="G16" s="18"/>
      <c r="H16" s="18"/>
      <c r="I16" s="19">
        <f t="shared" si="0"/>
        <v>8</v>
      </c>
      <c r="J16" s="18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47" t="s">
        <v>24</v>
      </c>
      <c r="C17" s="42">
        <v>0.29166666666666669</v>
      </c>
      <c r="D17" s="42">
        <v>0.625</v>
      </c>
      <c r="E17" s="17"/>
      <c r="F17" s="18"/>
      <c r="G17" s="18"/>
      <c r="H17" s="18"/>
      <c r="I17" s="19">
        <f t="shared" si="0"/>
        <v>8</v>
      </c>
      <c r="J17" s="18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47" t="s">
        <v>25</v>
      </c>
      <c r="C18" s="42">
        <v>0.29166666666666669</v>
      </c>
      <c r="D18" s="42">
        <v>0.625</v>
      </c>
      <c r="E18" s="17"/>
      <c r="F18" s="18"/>
      <c r="G18" s="18"/>
      <c r="H18" s="18"/>
      <c r="I18" s="19">
        <f t="shared" si="0"/>
        <v>8</v>
      </c>
      <c r="J18" s="18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47" t="s">
        <v>26</v>
      </c>
      <c r="C19" s="42">
        <v>0.29166666666666669</v>
      </c>
      <c r="D19" s="42">
        <v>0.625</v>
      </c>
      <c r="E19" s="17"/>
      <c r="F19" s="18"/>
      <c r="G19" s="18"/>
      <c r="H19" s="18"/>
      <c r="I19" s="19">
        <f t="shared" si="0"/>
        <v>8</v>
      </c>
      <c r="J19" s="18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14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48">
        <v>14</v>
      </c>
      <c r="C22" s="42">
        <v>0.29166666666666669</v>
      </c>
      <c r="D22" s="42">
        <v>0.625</v>
      </c>
      <c r="E22" s="17"/>
      <c r="F22" s="18"/>
      <c r="G22" s="18"/>
      <c r="H22" s="18"/>
      <c r="I22" s="19">
        <f t="shared" si="0"/>
        <v>8</v>
      </c>
      <c r="J22" s="18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47" t="s">
        <v>29</v>
      </c>
      <c r="C23" s="42">
        <v>0.29166666666666669</v>
      </c>
      <c r="D23" s="42">
        <v>0.625</v>
      </c>
      <c r="E23" s="17"/>
      <c r="F23" s="18"/>
      <c r="G23" s="18"/>
      <c r="H23" s="18"/>
      <c r="I23" s="19">
        <f t="shared" si="0"/>
        <v>8</v>
      </c>
      <c r="J23" s="18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47" t="s">
        <v>30</v>
      </c>
      <c r="C24" s="42">
        <v>0.29166666666666669</v>
      </c>
      <c r="D24" s="42">
        <v>0.625</v>
      </c>
      <c r="E24" s="17"/>
      <c r="F24" s="18"/>
      <c r="G24" s="18"/>
      <c r="H24" s="18"/>
      <c r="I24" s="19">
        <f t="shared" si="0"/>
        <v>8</v>
      </c>
      <c r="J24" s="18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47" t="s">
        <v>31</v>
      </c>
      <c r="C25" s="42">
        <v>0.29166666666666669</v>
      </c>
      <c r="D25" s="42">
        <v>0.625</v>
      </c>
      <c r="E25" s="17"/>
      <c r="F25" s="18"/>
      <c r="G25" s="18"/>
      <c r="H25" s="18"/>
      <c r="I25" s="19">
        <f t="shared" si="0"/>
        <v>8</v>
      </c>
      <c r="J25" s="18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47" t="s">
        <v>32</v>
      </c>
      <c r="C26" s="42">
        <v>0.29166666666666669</v>
      </c>
      <c r="D26" s="42">
        <v>0.625</v>
      </c>
      <c r="E26" s="17"/>
      <c r="F26" s="18"/>
      <c r="G26" s="18"/>
      <c r="H26" s="18"/>
      <c r="I26" s="19">
        <f t="shared" si="0"/>
        <v>8</v>
      </c>
      <c r="J26" s="18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42"/>
      <c r="D27" s="42"/>
      <c r="E27" s="17"/>
      <c r="F27" s="23"/>
      <c r="G27" s="23"/>
      <c r="H27" s="23"/>
      <c r="I27" s="19">
        <f t="shared" si="0"/>
        <v>0</v>
      </c>
      <c r="J27" s="19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14" t="s">
        <v>34</v>
      </c>
      <c r="C28" s="42"/>
      <c r="D28" s="42"/>
      <c r="E28" s="17"/>
      <c r="F28" s="23"/>
      <c r="G28" s="23"/>
      <c r="H28" s="23"/>
      <c r="I28" s="19">
        <f t="shared" si="0"/>
        <v>0</v>
      </c>
      <c r="J28" s="19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48">
        <v>21</v>
      </c>
      <c r="C29" s="42">
        <v>0.29166666666666669</v>
      </c>
      <c r="D29" s="42">
        <v>0.625</v>
      </c>
      <c r="E29" s="17"/>
      <c r="F29" s="18"/>
      <c r="G29" s="18"/>
      <c r="H29" s="18"/>
      <c r="I29" s="19">
        <f t="shared" si="0"/>
        <v>8</v>
      </c>
      <c r="J29" s="18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47" t="s">
        <v>35</v>
      </c>
      <c r="C30" s="42">
        <v>0.29166666666666669</v>
      </c>
      <c r="D30" s="42">
        <v>0.625</v>
      </c>
      <c r="E30" s="17"/>
      <c r="F30" s="18"/>
      <c r="G30" s="18"/>
      <c r="H30" s="18"/>
      <c r="I30" s="19">
        <f t="shared" si="0"/>
        <v>8</v>
      </c>
      <c r="J30" s="18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47" t="s">
        <v>36</v>
      </c>
      <c r="C31" s="42">
        <v>0.29166666666666669</v>
      </c>
      <c r="D31" s="42">
        <v>0.625</v>
      </c>
      <c r="E31" s="17"/>
      <c r="F31" s="18"/>
      <c r="G31" s="18"/>
      <c r="H31" s="18"/>
      <c r="I31" s="19">
        <f t="shared" si="0"/>
        <v>8</v>
      </c>
      <c r="J31" s="18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47" t="s">
        <v>37</v>
      </c>
      <c r="C32" s="42">
        <v>0.29166666666666669</v>
      </c>
      <c r="D32" s="42">
        <v>0.625</v>
      </c>
      <c r="E32" s="17"/>
      <c r="F32" s="18"/>
      <c r="G32" s="18"/>
      <c r="H32" s="18"/>
      <c r="I32" s="19">
        <f t="shared" si="0"/>
        <v>8</v>
      </c>
      <c r="J32" s="18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7" t="s">
        <v>38</v>
      </c>
      <c r="C33" s="42">
        <v>0.29166666666666669</v>
      </c>
      <c r="D33" s="42">
        <v>0.625</v>
      </c>
      <c r="E33" s="50"/>
      <c r="F33" s="23"/>
      <c r="G33" s="18"/>
      <c r="H33" s="18"/>
      <c r="I33" s="19">
        <f t="shared" si="0"/>
        <v>8</v>
      </c>
      <c r="J33" s="18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14" t="s">
        <v>40</v>
      </c>
      <c r="C35" s="15"/>
      <c r="D35" s="27"/>
      <c r="E35" s="17"/>
      <c r="F35" s="20"/>
      <c r="G35" s="20"/>
      <c r="H35" s="20"/>
      <c r="I35" s="19"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8">
        <v>28</v>
      </c>
      <c r="C36" s="42">
        <v>0.29166666666666669</v>
      </c>
      <c r="D36" s="42">
        <v>0.625</v>
      </c>
      <c r="E36" s="17"/>
      <c r="F36" s="18"/>
      <c r="G36" s="18"/>
      <c r="H36" s="18"/>
      <c r="I36" s="19">
        <f t="shared" ref="I36:I39" si="1">(D36-C36)*24</f>
        <v>8</v>
      </c>
      <c r="J36" s="18">
        <v>8</v>
      </c>
      <c r="K36" s="23"/>
      <c r="L36" s="25"/>
      <c r="M36" s="25"/>
      <c r="N36" s="25"/>
      <c r="O36" s="25"/>
      <c r="P36" s="25"/>
    </row>
    <row r="37" spans="1:16" ht="15.75" x14ac:dyDescent="0.25">
      <c r="A37" s="1"/>
      <c r="B37" s="47" t="s">
        <v>41</v>
      </c>
      <c r="C37" s="42">
        <v>0.29166666666666669</v>
      </c>
      <c r="D37" s="42">
        <v>0.625</v>
      </c>
      <c r="E37" s="17"/>
      <c r="F37" s="18"/>
      <c r="G37" s="18"/>
      <c r="H37" s="18"/>
      <c r="I37" s="19">
        <f t="shared" si="1"/>
        <v>8</v>
      </c>
      <c r="J37" s="18">
        <v>8</v>
      </c>
      <c r="K37" s="23"/>
      <c r="L37" s="25"/>
      <c r="M37" s="25"/>
      <c r="N37" s="25"/>
      <c r="O37" s="25"/>
      <c r="P37" s="25"/>
    </row>
    <row r="38" spans="1:16" ht="15.75" x14ac:dyDescent="0.25">
      <c r="A38" s="1"/>
      <c r="B38" s="47" t="s">
        <v>42</v>
      </c>
      <c r="C38" s="42">
        <v>0.29166666666666669</v>
      </c>
      <c r="D38" s="42">
        <v>0.625</v>
      </c>
      <c r="E38" s="17"/>
      <c r="F38" s="18"/>
      <c r="G38" s="18"/>
      <c r="H38" s="18"/>
      <c r="I38" s="19">
        <f t="shared" si="1"/>
        <v>8</v>
      </c>
      <c r="J38" s="18">
        <v>8</v>
      </c>
      <c r="K38" s="23"/>
      <c r="L38" s="25"/>
      <c r="M38" s="25"/>
      <c r="N38" s="25"/>
      <c r="O38" s="25"/>
      <c r="P38" s="25"/>
    </row>
    <row r="39" spans="1:16" ht="15.75" x14ac:dyDescent="0.25">
      <c r="A39" s="1"/>
      <c r="B39" s="40" t="s">
        <v>61</v>
      </c>
      <c r="C39" s="42">
        <v>0.29166666666666669</v>
      </c>
      <c r="D39" s="42">
        <v>0.625</v>
      </c>
      <c r="E39" s="17"/>
      <c r="F39" s="18"/>
      <c r="G39" s="18"/>
      <c r="H39" s="18"/>
      <c r="I39" s="19">
        <f t="shared" si="1"/>
        <v>8</v>
      </c>
      <c r="J39" s="18">
        <v>8</v>
      </c>
      <c r="K39" s="23"/>
      <c r="L39" s="25"/>
      <c r="M39" s="25"/>
      <c r="N39" s="25"/>
      <c r="O39" s="25"/>
      <c r="P39" s="25"/>
    </row>
    <row r="40" spans="1:16" ht="15.75" x14ac:dyDescent="0.25">
      <c r="A40" s="1"/>
      <c r="B40" s="1"/>
      <c r="C40" s="26"/>
      <c r="D40" s="27"/>
      <c r="E40" s="28"/>
      <c r="F40" s="29">
        <f>SUM(F9:F39)</f>
        <v>0</v>
      </c>
      <c r="G40" s="29"/>
      <c r="H40" s="29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12" t="s">
        <v>43</v>
      </c>
      <c r="C42" s="113"/>
      <c r="D42" s="114"/>
      <c r="E42" s="104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15"/>
      <c r="C43" s="116"/>
      <c r="D43" s="117"/>
      <c r="E43" s="105"/>
      <c r="F43" s="3"/>
      <c r="G43" s="3"/>
      <c r="H43" s="3"/>
      <c r="I43" s="1"/>
      <c r="J43" s="2"/>
      <c r="K43" s="1"/>
      <c r="L43" s="118"/>
      <c r="M43" s="119"/>
      <c r="N43" s="119"/>
      <c r="O43" s="119"/>
      <c r="P43" s="120"/>
    </row>
    <row r="44" spans="1:16" ht="15.75" x14ac:dyDescent="0.25">
      <c r="A44" s="1"/>
      <c r="B44" s="112" t="s">
        <v>44</v>
      </c>
      <c r="C44" s="113"/>
      <c r="D44" s="114"/>
      <c r="E44" s="126">
        <f>K40+L40</f>
        <v>0</v>
      </c>
      <c r="F44" s="3"/>
      <c r="G44" s="3"/>
      <c r="H44" s="3"/>
      <c r="I44" s="1"/>
      <c r="J44" s="2"/>
      <c r="K44" s="1"/>
      <c r="L44" s="121"/>
      <c r="M44" s="95"/>
      <c r="N44" s="95"/>
      <c r="O44" s="95"/>
      <c r="P44" s="122"/>
    </row>
    <row r="45" spans="1:16" ht="15.75" x14ac:dyDescent="0.25">
      <c r="A45" s="1"/>
      <c r="B45" s="115"/>
      <c r="C45" s="116"/>
      <c r="D45" s="117"/>
      <c r="E45" s="107"/>
      <c r="F45" s="3"/>
      <c r="G45" s="3"/>
      <c r="H45" s="3"/>
      <c r="I45" s="1"/>
      <c r="J45" s="2"/>
      <c r="K45" s="1"/>
      <c r="L45" s="123"/>
      <c r="M45" s="124"/>
      <c r="N45" s="124"/>
      <c r="O45" s="124"/>
      <c r="P45" s="125"/>
    </row>
    <row r="46" spans="1:16" ht="15.75" x14ac:dyDescent="0.25">
      <c r="A46" s="1"/>
      <c r="B46" s="98" t="s">
        <v>45</v>
      </c>
      <c r="C46" s="99"/>
      <c r="D46" s="100"/>
      <c r="E46" s="10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01"/>
      <c r="C47" s="102"/>
      <c r="D47" s="103"/>
      <c r="E47" s="10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98" t="s">
        <v>47</v>
      </c>
      <c r="C48" s="99"/>
      <c r="D48" s="100"/>
      <c r="E48" s="106">
        <f>P40</f>
        <v>0</v>
      </c>
      <c r="F48" s="3"/>
      <c r="G48" s="76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01"/>
      <c r="C49" s="102"/>
      <c r="D49" s="103"/>
      <c r="E49" s="107"/>
      <c r="F49" s="3"/>
      <c r="G49" s="78"/>
      <c r="H49" s="3"/>
      <c r="I49" s="77"/>
      <c r="J49" s="77"/>
      <c r="K49" s="77"/>
      <c r="L49" s="77"/>
      <c r="M49" s="77"/>
      <c r="N49" s="77"/>
      <c r="O49" s="77"/>
      <c r="P49" s="7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7"/>
      <c r="J50" s="77"/>
      <c r="K50" s="77"/>
      <c r="L50" s="77"/>
      <c r="M50" s="77"/>
      <c r="N50" s="77"/>
      <c r="O50" s="77"/>
      <c r="P50" s="77"/>
    </row>
    <row r="51" spans="1:16" ht="15.75" x14ac:dyDescent="0.25">
      <c r="A51" s="1"/>
      <c r="B51" s="31"/>
      <c r="C51" s="32" t="s">
        <v>15</v>
      </c>
      <c r="D51" s="1"/>
      <c r="E51" s="2"/>
      <c r="F51" s="57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57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4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B56:L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Barticzka</vt:lpstr>
      <vt:lpstr>Boratyńska</vt:lpstr>
      <vt:lpstr>Brodacka</vt:lpstr>
      <vt:lpstr>Brzeskot</vt:lpstr>
      <vt:lpstr>Buszowska </vt:lpstr>
      <vt:lpstr>Gawrzyał</vt:lpstr>
      <vt:lpstr>Gryger</vt:lpstr>
      <vt:lpstr>Kaczmarzyk</vt:lpstr>
      <vt:lpstr>Kokoszka </vt:lpstr>
      <vt:lpstr>Kościelniak</vt:lpstr>
      <vt:lpstr>Krzyżanowska</vt:lpstr>
      <vt:lpstr>Modrzejewska</vt:lpstr>
      <vt:lpstr>Piasecki</vt:lpstr>
      <vt:lpstr>Szostak</vt:lpstr>
      <vt:lpstr>Vollmuller</vt:lpstr>
      <vt:lpstr>Wiśniewski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2024-11-07T21:28:30Z</cp:lastPrinted>
  <dcterms:created xsi:type="dcterms:W3CDTF">2023-01-31T07:14:12Z</dcterms:created>
  <dcterms:modified xsi:type="dcterms:W3CDTF">2024-11-12T10:19:33Z</dcterms:modified>
</cp:coreProperties>
</file>